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_Groupes\Programme PDTS 23-26\2-Documents administratifs\2-Coût &amp; Structure\"/>
    </mc:Choice>
  </mc:AlternateContent>
  <xr:revisionPtr revIDLastSave="0" documentId="13_ncr:1_{1623AA28-BFC7-4D8E-9765-06B8669D4255}" xr6:coauthVersionLast="47" xr6:coauthVersionMax="47" xr10:uidLastSave="{00000000-0000-0000-0000-000000000000}"/>
  <workbookProtection workbookAlgorithmName="SHA-512" workbookHashValue="QLkC8qfayCHgg2W9G/L8kyaZ8uAMS7z3y+ir9yLZjURkALFe80/LHPwLpIkudPnVK3R7bdmPRqwrkq4eKOof/Q==" workbookSaltValue="xR/1KN6ZrbEvNWqd8xyUwA==" workbookSpinCount="100000" lockStructure="1"/>
  <bookViews>
    <workbookView xWindow="-120" yWindow="-120" windowWidth="29040" windowHeight="15720" tabRatio="702" xr2:uid="{DA31CB8F-EB1C-4B37-93E2-6B92B15921A8}"/>
  </bookViews>
  <sheets>
    <sheet name="Coût et structure financement" sheetId="1" r:id="rId1"/>
    <sheet name="Source" sheetId="2" state="hidden" r:id="rId2"/>
  </sheets>
  <definedNames>
    <definedName name="_xlnm.Print_Titles" localSheetId="0">'Coût et structure financement'!$1:$7</definedName>
    <definedName name="_xlnm.Print_Area" localSheetId="0">'Coût et structure financement'!$A$1:$L$72,'Coût et structure financement'!$A$82:$L$104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1" i="1" l="1"/>
  <c r="H92" i="1"/>
  <c r="H93" i="1"/>
  <c r="H94" i="1"/>
  <c r="G86" i="1"/>
  <c r="G99" i="1" s="1"/>
  <c r="F99" i="1"/>
  <c r="H98" i="1"/>
  <c r="H97" i="1"/>
  <c r="H96" i="1"/>
  <c r="H95" i="1"/>
  <c r="H90" i="1"/>
  <c r="H89" i="1"/>
  <c r="H87" i="1"/>
  <c r="H86" i="1"/>
  <c r="J29" i="1"/>
  <c r="J30" i="1"/>
  <c r="H24" i="1"/>
  <c r="J24" i="1" s="1"/>
  <c r="H25" i="1"/>
  <c r="J25" i="1" s="1"/>
  <c r="H26" i="1"/>
  <c r="J26" i="1" s="1"/>
  <c r="H27" i="1"/>
  <c r="J27" i="1" s="1"/>
  <c r="H28" i="1"/>
  <c r="J28" i="1" s="1"/>
  <c r="H30" i="1"/>
  <c r="H31" i="1"/>
  <c r="J31" i="1" s="1"/>
  <c r="H32" i="1"/>
  <c r="J32" i="1" s="1"/>
  <c r="H33" i="1"/>
  <c r="L46" i="1" l="1"/>
  <c r="H40" i="1"/>
  <c r="L54" i="1" l="1"/>
  <c r="I60" i="1"/>
  <c r="J60" i="1"/>
  <c r="K60" i="1"/>
  <c r="H60" i="1"/>
  <c r="H23" i="1"/>
  <c r="H34" i="1"/>
  <c r="H35" i="1"/>
  <c r="H36" i="1"/>
  <c r="H37" i="1"/>
  <c r="H38" i="1"/>
  <c r="H39" i="1"/>
  <c r="H41" i="1"/>
  <c r="H22" i="1"/>
  <c r="H50" i="1" l="1"/>
  <c r="L55" i="1"/>
  <c r="L56" i="1"/>
  <c r="H21" i="1"/>
  <c r="J21" i="1" s="1"/>
  <c r="L47" i="1"/>
  <c r="K17" i="1"/>
  <c r="I17" i="1"/>
  <c r="L14" i="1" l="1"/>
  <c r="J23" i="1" l="1"/>
  <c r="J33" i="1"/>
  <c r="J34" i="1"/>
  <c r="J35" i="1"/>
  <c r="J36" i="1"/>
  <c r="J37" i="1"/>
  <c r="J38" i="1"/>
  <c r="J39" i="1"/>
  <c r="J40" i="1"/>
  <c r="J41" i="1"/>
  <c r="J22" i="1" l="1"/>
  <c r="J42" i="1" s="1"/>
  <c r="H42" i="1"/>
  <c r="L57" i="1" l="1"/>
  <c r="L58" i="1"/>
  <c r="L59" i="1"/>
  <c r="L48" i="1"/>
  <c r="L49" i="1"/>
  <c r="L15" i="1"/>
  <c r="L16" i="1"/>
  <c r="L60" i="1" l="1"/>
  <c r="L17" i="1"/>
  <c r="K50" i="1"/>
  <c r="K62" i="1" s="1"/>
  <c r="I50" i="1"/>
  <c r="I62" i="1" s="1"/>
  <c r="A105" i="2" l="1"/>
  <c r="H17" i="1"/>
  <c r="I68" i="1"/>
  <c r="K81" i="1" s="1"/>
  <c r="H68" i="1" l="1"/>
  <c r="H62" i="1"/>
  <c r="A108" i="2"/>
  <c r="J50" i="1"/>
  <c r="J68" i="1" l="1"/>
  <c r="J62" i="1"/>
  <c r="K74" i="1"/>
  <c r="H72" i="1"/>
  <c r="I70" i="1"/>
  <c r="K68" i="1"/>
  <c r="H85" i="1" s="1"/>
  <c r="A107" i="2"/>
  <c r="A106" i="2"/>
  <c r="L50" i="1"/>
  <c r="L62" i="1" l="1"/>
  <c r="H65" i="1" s="1"/>
  <c r="A80" i="1" s="1"/>
  <c r="A104" i="2"/>
  <c r="A42" i="2" l="1"/>
  <c r="A43" i="2"/>
  <c r="A44" i="2"/>
  <c r="A45" i="2"/>
  <c r="A41" i="2"/>
  <c r="I69" i="1" l="1"/>
  <c r="K79" i="1" s="1"/>
  <c r="L68" i="1"/>
  <c r="A76" i="1" l="1"/>
  <c r="H84" i="1"/>
  <c r="H99" i="1" s="1"/>
  <c r="K76" i="1"/>
  <c r="K69" i="1"/>
  <c r="A78" i="1"/>
  <c r="L70" i="1"/>
  <c r="H70" i="1"/>
  <c r="J70" i="1"/>
  <c r="K70" i="1"/>
  <c r="A79" i="1" l="1"/>
  <c r="A77" i="1"/>
  <c r="K71" i="1"/>
  <c r="A75" i="1"/>
  <c r="I71" i="1"/>
</calcChain>
</file>

<file path=xl/sharedStrings.xml><?xml version="1.0" encoding="utf-8"?>
<sst xmlns="http://schemas.openxmlformats.org/spreadsheetml/2006/main" count="334" uniqueCount="222">
  <si>
    <t xml:space="preserve">Titre du projet   </t>
  </si>
  <si>
    <t>(À sélectionner)</t>
  </si>
  <si>
    <t>Demandeur</t>
  </si>
  <si>
    <t>Nature</t>
  </si>
  <si>
    <t>Charges sociales (%)</t>
  </si>
  <si>
    <t>Agronome</t>
  </si>
  <si>
    <t>Total des dépenses admissibles</t>
  </si>
  <si>
    <t>Subvention</t>
  </si>
  <si>
    <t>Autres frais et dépenses</t>
  </si>
  <si>
    <t>Dépenses autorisées</t>
  </si>
  <si>
    <t>Oui</t>
  </si>
  <si>
    <t>Non</t>
  </si>
  <si>
    <t>Partiellement</t>
  </si>
  <si>
    <t>Statut - Documents</t>
  </si>
  <si>
    <t>Conforme</t>
  </si>
  <si>
    <t>Non conforme</t>
  </si>
  <si>
    <t>Questions : Contributeurs</t>
  </si>
  <si>
    <t>Contribution</t>
  </si>
  <si>
    <t>Profils</t>
  </si>
  <si>
    <t>Ingénieur(e)</t>
  </si>
  <si>
    <t>Producteur(-trice) agricole</t>
  </si>
  <si>
    <t>Professionnel(le) de recherche</t>
  </si>
  <si>
    <t>Technicien(ne)</t>
  </si>
  <si>
    <t>Vétérinaire</t>
  </si>
  <si>
    <t>Autre</t>
  </si>
  <si>
    <t>Demandeur ou partenaire</t>
  </si>
  <si>
    <t>Colonne1</t>
  </si>
  <si>
    <t>Partenaire</t>
  </si>
  <si>
    <t>Partenaires 1</t>
  </si>
  <si>
    <t>Partenaires 2</t>
  </si>
  <si>
    <t>Partenaires 3</t>
  </si>
  <si>
    <t>Partenaires 4</t>
  </si>
  <si>
    <t>Partenaires 5</t>
  </si>
  <si>
    <t>Volets</t>
  </si>
  <si>
    <t>No selon le volet</t>
  </si>
  <si>
    <t>Sous-volet 1.1 — Planifications</t>
  </si>
  <si>
    <t>Sous-volet 1.2 — Coordination de la concertation</t>
  </si>
  <si>
    <t>Sous-volet 2.1 — Projets de développement du secteur agroalimentaire</t>
  </si>
  <si>
    <t>Clientèle</t>
  </si>
  <si>
    <t>No selon la clientèle</t>
  </si>
  <si>
    <t>Sous-volet 1.1</t>
  </si>
  <si>
    <t>Sous-volet 1.2</t>
  </si>
  <si>
    <t>Sous-volet 2.1</t>
  </si>
  <si>
    <t>Sous-volet 2.2  Entreprises privées</t>
  </si>
  <si>
    <t>Sous-volet 2.2  Autres demandeurs</t>
  </si>
  <si>
    <t>Sous-volet 2.3 - Structurants</t>
  </si>
  <si>
    <t>Sous-volet 2.3 - Mise en valeur</t>
  </si>
  <si>
    <t>CL0</t>
  </si>
  <si>
    <t>Associations du secteur des pêches et de l’aquaculture commerciales</t>
  </si>
  <si>
    <t>CL1</t>
  </si>
  <si>
    <t>Associations ou regroupements d’entreprises du secteur agroalimentaire</t>
  </si>
  <si>
    <t>CL2</t>
  </si>
  <si>
    <t>Communautés ou nations autochtones reconnues par l’Assemblée nationale du Québec</t>
  </si>
  <si>
    <t>CL3</t>
  </si>
  <si>
    <t>Coopératives</t>
  </si>
  <si>
    <t>CL4</t>
  </si>
  <si>
    <t>Entités municipales</t>
  </si>
  <si>
    <t>CL5</t>
  </si>
  <si>
    <t>Entreprises privées</t>
  </si>
  <si>
    <t>CL6</t>
  </si>
  <si>
    <t>Établissements de recherche</t>
  </si>
  <si>
    <t>CL7</t>
  </si>
  <si>
    <t>Établissements de transfert technologique</t>
  </si>
  <si>
    <t>CL8</t>
  </si>
  <si>
    <t>Organismes à but non lucratif</t>
  </si>
  <si>
    <t>CL9</t>
  </si>
  <si>
    <t>Organismes régionaux de promotion et de commercialisation des produits bioalimentaires</t>
  </si>
  <si>
    <t>CL10</t>
  </si>
  <si>
    <t>Structures de concertation sectorielle</t>
  </si>
  <si>
    <t>CL11</t>
  </si>
  <si>
    <t>Structures de concertation territoriale ou des organismes mandatés</t>
  </si>
  <si>
    <t>CL12</t>
  </si>
  <si>
    <t>Table filière de l’aquaculture en eau douce du Québec</t>
  </si>
  <si>
    <t>CL13</t>
  </si>
  <si>
    <t>Taux d'aide</t>
  </si>
  <si>
    <t>Type de financement (autre)</t>
  </si>
  <si>
    <t>Autres programmes du MAPAQ</t>
  </si>
  <si>
    <t>Autre financement public</t>
  </si>
  <si>
    <t>Autres</t>
  </si>
  <si>
    <t>Financement autre programme confirmé</t>
  </si>
  <si>
    <t>Confirmé</t>
  </si>
  <si>
    <t>Non confirmé</t>
  </si>
  <si>
    <t>Priorités</t>
  </si>
  <si>
    <t>Durée</t>
  </si>
  <si>
    <t>Durée en absolue</t>
  </si>
  <si>
    <t>1 an</t>
  </si>
  <si>
    <t>2 ans</t>
  </si>
  <si>
    <t>3 ans</t>
  </si>
  <si>
    <t>Montant d'aide</t>
  </si>
  <si>
    <t>Montant minimum</t>
  </si>
  <si>
    <t>Montant brut</t>
  </si>
  <si>
    <t>Montant max</t>
  </si>
  <si>
    <t>Montant min</t>
  </si>
  <si>
    <t>Frais de location</t>
  </si>
  <si>
    <t>Minimum de contribution nécessaire</t>
  </si>
  <si>
    <t>Choisir un volet</t>
  </si>
  <si>
    <t>Sous-total des frais de déplacement et de séjour</t>
  </si>
  <si>
    <t>Sans objet</t>
  </si>
  <si>
    <r>
      <t xml:space="preserve">Confirmation du financement </t>
    </r>
    <r>
      <rPr>
        <sz val="9"/>
        <rFont val="Arial"/>
        <family val="2"/>
      </rPr>
      <t>(confirmé ou 
non confirmé)</t>
    </r>
  </si>
  <si>
    <t>En argent</t>
  </si>
  <si>
    <t>Total des contributions 
en nature</t>
  </si>
  <si>
    <t>MAPAQ – Programme de développement territorial et sectoriel</t>
  </si>
  <si>
    <t>Sous-volet 2.2 — Projets de développement territorial – entreprises privées</t>
  </si>
  <si>
    <t>Sous-volet 2.2 — Projets de développement territorial – autres demandeurs</t>
  </si>
  <si>
    <t>Sous-volet 2.3 — Projets de développement du secteur des pêches et de l'aquaculture commerciales – projets structurants d'intérêt collectif</t>
  </si>
  <si>
    <t>Sous-volet 2.3 — Projets de développement du secteur des pêches et de l'aquaculture commerciales – projets d'intérêt collectif de mise en valeur du secteur</t>
  </si>
  <si>
    <t>Étudiant(e) salarié(e) – postdoctorat</t>
  </si>
  <si>
    <t>Ouvrier(-ière)</t>
  </si>
  <si>
    <t>Bonification de 10 % pour les projets dont les coûts sont affectés par le caractère unique lié à l'insularité et à l'isolement en raison de la position géographique de l'agglomération des Îles-de-la-Madeleine</t>
  </si>
  <si>
    <t>Chercheur(-euse) universitaire</t>
  </si>
  <si>
    <t>Chercheur(-euse) de centre de recherche</t>
  </si>
  <si>
    <t>En argent et nature</t>
  </si>
  <si>
    <t>Autre professionnel(le)</t>
  </si>
  <si>
    <t xml:space="preserve">Nom </t>
  </si>
  <si>
    <t>Sous-total du salaire du personnel</t>
  </si>
  <si>
    <t>Déplacement (km)</t>
  </si>
  <si>
    <t>Frais de repas</t>
  </si>
  <si>
    <t>Frais d'hébergement</t>
  </si>
  <si>
    <t>Taux maximum de cumul des
 aides financières publiques</t>
  </si>
  <si>
    <t>Étudiant(e) salarié(e) – 3e cycle</t>
  </si>
  <si>
    <t>Étudiant(e) salarié(e) – 2e cycle</t>
  </si>
  <si>
    <t>Étudiant(e) salarié(e) – 1er cycle</t>
  </si>
  <si>
    <t>Étudiant(e) salarié(e) (autre)</t>
  </si>
  <si>
    <t>Catégorie d’emploi</t>
  </si>
  <si>
    <t>Colonne2</t>
  </si>
  <si>
    <t>Maximum</t>
  </si>
  <si>
    <t>Maximum du Cumul</t>
  </si>
  <si>
    <t>Frais d'administration % des dépenses admissibles</t>
  </si>
  <si>
    <t>Aide financière</t>
  </si>
  <si>
    <t>Minimum de contribution en espèce</t>
  </si>
  <si>
    <t>des dépenses admissibles</t>
  </si>
  <si>
    <t>Maximum incluant FA</t>
  </si>
  <si>
    <t>Minimum incluant FA</t>
  </si>
  <si>
    <t>Aide financière demandée avant FA</t>
  </si>
  <si>
    <t>Contribution en espèce avant FA</t>
  </si>
  <si>
    <t>Contribution nature avant FA</t>
  </si>
  <si>
    <t>Autres contributions gouvernementales avant FA</t>
  </si>
  <si>
    <t>Financement du coût total du projet</t>
  </si>
  <si>
    <t>Erreurs à corriger, s'il y a lieu :</t>
  </si>
  <si>
    <t>Exemple : Jacques Untel</t>
  </si>
  <si>
    <t>Regroupement ABC</t>
  </si>
  <si>
    <t>Organisation associée</t>
  </si>
  <si>
    <t>Université</t>
  </si>
  <si>
    <t>Autre demandeur</t>
  </si>
  <si>
    <t>Ne s'applique pas</t>
  </si>
  <si>
    <t>Sous-total des autres frais</t>
  </si>
  <si>
    <r>
      <t xml:space="preserve">Coût de la dépense admissible ($)
</t>
    </r>
    <r>
      <rPr>
        <sz val="8"/>
        <rFont val="Arial"/>
        <family val="2"/>
      </rPr>
      <t>(avant taxes)</t>
    </r>
  </si>
  <si>
    <t>En nature ($)</t>
  </si>
  <si>
    <t>Montant de la contribution en nature ($)</t>
  </si>
  <si>
    <t>Maximum des FA admissibles</t>
  </si>
  <si>
    <t>Montant des FA 
demandé en aide financière</t>
  </si>
  <si>
    <t>Pourcentage des dépenses admissibles selon la catégorie</t>
  </si>
  <si>
    <t>Demandeur (autres contributions)</t>
  </si>
  <si>
    <t>Aide financière 
demandée au Programme ($)</t>
  </si>
  <si>
    <t>DÉPENSES</t>
  </si>
  <si>
    <t>Type de frais</t>
  </si>
  <si>
    <t>Détails</t>
  </si>
  <si>
    <t>Taux maximal d'aide financière</t>
  </si>
  <si>
    <t>Sous-total des dépenses admissibles avant les FA</t>
  </si>
  <si>
    <t>Bilan de la demande</t>
  </si>
  <si>
    <t>Coût total du projet</t>
  </si>
  <si>
    <t>Aide totale demandée au Programme</t>
  </si>
  <si>
    <t>dont</t>
  </si>
  <si>
    <t>Communication</t>
  </si>
  <si>
    <t>Acquisition de données</t>
  </si>
  <si>
    <t xml:space="preserve">Étudiant(e)   </t>
  </si>
  <si>
    <t xml:space="preserve">Ingénieur(e)   </t>
  </si>
  <si>
    <t xml:space="preserve">Autre   </t>
  </si>
  <si>
    <t>1.2 – SALAIRE DU PERSONNEL DU DEMANDEUR ET DES PARTENAIRES</t>
  </si>
  <si>
    <t>Exemple : Firme ABC 35 000 $ dont 100 $ pour frais de déplacement et de repas</t>
  </si>
  <si>
    <t>Heures prévues</t>
  </si>
  <si>
    <t>Exemple :</t>
  </si>
  <si>
    <r>
      <t xml:space="preserve">Contributeur
</t>
    </r>
    <r>
      <rPr>
        <sz val="9"/>
        <rFont val="Arial"/>
        <family val="2"/>
      </rPr>
      <t>(demandeur, partenaire, ministère, organisme, société d’État, autre [précisez])</t>
    </r>
  </si>
  <si>
    <t>Frais d’administration sous forme de contribution en nature</t>
  </si>
  <si>
    <t>Autre aide gouvernementale ($)</t>
  </si>
  <si>
    <t>RÉPARTITION DU FINANCEMENT DES DÉPENSES</t>
  </si>
  <si>
    <t xml:space="preserve">Total des autres 
aides gouv. </t>
  </si>
  <si>
    <t>Total de l’aide financière 
demandée au Programme</t>
  </si>
  <si>
    <t>Contribution du demandeur ou 
des partenaires</t>
  </si>
  <si>
    <r>
      <t xml:space="preserve">Coût de la dépense admissible ($) 
</t>
    </r>
    <r>
      <rPr>
        <sz val="8"/>
        <rFont val="Arial"/>
        <family val="2"/>
      </rPr>
      <t>(avant taxes)</t>
    </r>
  </si>
  <si>
    <t>Aide financière  
demandée au Programme ($)</t>
  </si>
  <si>
    <t>Taux horaire 
réel ($)</t>
  </si>
  <si>
    <r>
      <t>N</t>
    </r>
    <r>
      <rPr>
        <b/>
        <vertAlign val="superscript"/>
        <sz val="9"/>
        <rFont val="Arial"/>
        <family val="2"/>
      </rPr>
      <t>o</t>
    </r>
    <r>
      <rPr>
        <b/>
        <sz val="9"/>
        <rFont val="Arial"/>
        <family val="2"/>
      </rPr>
      <t xml:space="preserve"> de dossier</t>
    </r>
  </si>
  <si>
    <t>Chercheur(euse) universitaire</t>
  </si>
  <si>
    <t>Chercheur(euse) de centre de recherche</t>
  </si>
  <si>
    <t>Directeur(trice)</t>
  </si>
  <si>
    <t>Ouvrier(ière) agricole</t>
  </si>
  <si>
    <t>Producteur(trice) agricole</t>
  </si>
  <si>
    <t xml:space="preserve">AUTRES FRAIS LIÉS À LA RÉALISATION DU PROJET </t>
  </si>
  <si>
    <t>Montant des FA en contribution nature</t>
  </si>
  <si>
    <t>Contributions du  demandeur et des partenaires</t>
  </si>
  <si>
    <t>Total, incluant les FA</t>
  </si>
  <si>
    <t xml:space="preserve">Déplacement : 3 allers-retours Qc-Mtl env. 750 km / Frais de repas : 3 dîners / Frais d'hébergement : 1 nuitée à Québec </t>
  </si>
  <si>
    <t>SECTION 1 – DESCRIPTION DES DÉPENSES ADMISSIBLES DIRECTEMENT LIÉES À LA RÉALISATION DU PROJET</t>
  </si>
  <si>
    <t>Montant minimal d'aide financière, incluant les frais d'administration</t>
  </si>
  <si>
    <t>Montant maximal d'aide financière, incluant les frais d'administration</t>
  </si>
  <si>
    <t>BARÈMES</t>
  </si>
  <si>
    <t>PROGRAMME DE DÉVELOPPEMENT TERRITORIAL ET SECTORIEL 2026 – 2027
Coût et structure de financement</t>
  </si>
  <si>
    <r>
      <t xml:space="preserve">Veuillez vous référer au document Instructions – Coût et structure de financement avant de remplir le fichier ainsi qu’au Guide du demandeur, disponibles sur le site Web Québec.ca, sous la rubrique </t>
    </r>
    <r>
      <rPr>
        <b/>
        <i/>
        <sz val="11"/>
        <rFont val="Arial"/>
        <family val="2"/>
      </rPr>
      <t>Agriculture</t>
    </r>
    <r>
      <rPr>
        <b/>
        <sz val="11"/>
        <rFont val="Arial"/>
        <family val="2"/>
      </rPr>
      <t>. Vous avez des questions ou besoin d’aide? Communiquez avec le Programme à pdts.sectoriel@mapaq.gouv.qc.ca.</t>
    </r>
  </si>
  <si>
    <t>1.1 – HONORAIRES PROFESSIONNELS ET CONTRACTUELS</t>
  </si>
  <si>
    <t>Total des contributions 
en argent</t>
  </si>
  <si>
    <t>Montant de la contribution en argent ($)</t>
  </si>
  <si>
    <r>
      <t xml:space="preserve">En argent ($)
</t>
    </r>
    <r>
      <rPr>
        <sz val="8"/>
        <rFont val="Arial"/>
        <family val="2"/>
      </rPr>
      <t>(conserver les factures)</t>
    </r>
  </si>
  <si>
    <r>
      <t xml:space="preserve">SOUS-VOLET 1.1 – PLANIFICATIONS 
</t>
    </r>
    <r>
      <rPr>
        <sz val="12"/>
        <color theme="0"/>
        <rFont val="Arial"/>
        <family val="2"/>
      </rPr>
      <t>Secteurs agroalimentaires</t>
    </r>
  </si>
  <si>
    <t>Description des honoraires professionnels et contractuels, y compris les frais de déplacement et de séjour</t>
  </si>
  <si>
    <t>Sous-total des honoraires professionnels et contractuels</t>
  </si>
  <si>
    <t>1.3 – FRAIS DE DÉPLACEMENT ET DE SÉJOUR DU DEMANDEUR ET DES PARTENAIRES</t>
  </si>
  <si>
    <t>1.5 – FRAIS D’ADMINISTRATION (FA)</t>
  </si>
  <si>
    <r>
      <t xml:space="preserve">1.4 – AUTRES FRAIS LIÉS À LA RÉALISATION DU PROJET 
</t>
    </r>
    <r>
      <rPr>
        <sz val="10"/>
        <rFont val="Arial"/>
        <family val="2"/>
      </rPr>
      <t>(Frais de communication, frais d'acquisition de données, location de salles et d’équipements pour la tenue d'une activité)</t>
    </r>
  </si>
  <si>
    <t>Location de salle &amp; équipements</t>
  </si>
  <si>
    <t>Exemple : 2 locations de salle pour rencontre du comité filière à 300 $/jour</t>
  </si>
  <si>
    <r>
      <t xml:space="preserve">Précision sur la source de financement
</t>
    </r>
    <r>
      <rPr>
        <sz val="9"/>
        <rFont val="Arial"/>
        <family val="2"/>
      </rPr>
      <t>(subvention, fonds propres, prêt bancaire, prêt gouvernemental, bourse, autre source de financement [précisez])</t>
    </r>
  </si>
  <si>
    <t>Total de la contribution ($)</t>
  </si>
  <si>
    <t>Autre aide gouvernementale</t>
  </si>
  <si>
    <t xml:space="preserve">Partenaires : </t>
  </si>
  <si>
    <t>SECTION 2 – STRUCTURE DE FINANCEMENT</t>
  </si>
  <si>
    <t>Paramètres d'aide financière  sur les dépenses admissibles</t>
  </si>
  <si>
    <t>Contribution minimale en argent
et en nature</t>
  </si>
  <si>
    <t>Contribution minimale en argent</t>
  </si>
  <si>
    <t>Montant minimum de contribution en argent nécessaire selon le montant des dépenses admissibles</t>
  </si>
  <si>
    <t>Inscrire le montant de FA considéré en contribution nature dans la cellule « Montant des FA en contribution nature » et/ou celui demandé au Programme dans la cellule « Montant des FA demandé en aide financière ». Si le taux maximal d’aide financière (80 %) ou le plafond de 50 000 $ sont atteints, les frais d’administration ne pourront pas être réclamés en aide financière. Ils resteront toutefois admissibles comme contribution en nature.</t>
  </si>
  <si>
    <t>PDTS 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</si>
</sst>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#,##0\ &quot;$&quot;_);\(#,##0\ &quot;$&quot;\)"/>
    <numFmt numFmtId="42" formatCode="_ * #,##0_)\ &quot;$&quot;_ ;_ * \(#,##0\)\ &quot;$&quot;_ ;_ * &quot;-&quot;_)\ &quot;$&quot;_ ;_ @_ "/>
    <numFmt numFmtId="44" formatCode="_ * #,##0.00_)\ &quot;$&quot;_ ;_ * \(#,##0.00\)\ &quot;$&quot;_ ;_ * &quot;-&quot;??_)\ &quot;$&quot;_ ;_ @_ "/>
    <numFmt numFmtId="164" formatCode="#,##0.00\ &quot;$&quot;"/>
    <numFmt numFmtId="165" formatCode="#,##0\ &quot;$&quot;"/>
    <numFmt numFmtId="166" formatCode="0.0000%"/>
    <numFmt numFmtId="167" formatCode="#,##0\ _$"/>
    <numFmt numFmtId="168" formatCode="#,##0.00\ _$"/>
    <numFmt numFmtId="169" formatCode="#,##0\ [$$-C0C]_-;#,##0\ [$$-C0C]\-"/>
    <numFmt numFmtId="170" formatCode="0\ %"/>
    <numFmt numFmtId="171" formatCode="0.00\ %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  <scheme val="minor"/>
    </font>
    <font>
      <i/>
      <sz val="9"/>
      <name val="Arial"/>
      <family val="2"/>
    </font>
    <font>
      <b/>
      <sz val="14"/>
      <color rgb="FF265792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u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9"/>
      <color rgb="FF265792"/>
      <name val="Arial"/>
      <family val="2"/>
    </font>
    <font>
      <sz val="10"/>
      <name val="Calibri"/>
      <family val="2"/>
      <scheme val="minor"/>
    </font>
    <font>
      <sz val="8"/>
      <name val="Arial"/>
      <family val="2"/>
    </font>
    <font>
      <b/>
      <sz val="11"/>
      <color rgb="FFCB381F"/>
      <name val="Arial"/>
      <family val="2"/>
    </font>
    <font>
      <b/>
      <sz val="8"/>
      <color theme="0" tint="-0.14999847407452621"/>
      <name val="Arial"/>
      <family val="2"/>
    </font>
    <font>
      <sz val="12"/>
      <name val="Aptos"/>
      <family val="2"/>
    </font>
    <font>
      <sz val="11"/>
      <name val="Arial"/>
      <family val="2"/>
    </font>
    <font>
      <b/>
      <vertAlign val="superscript"/>
      <sz val="9"/>
      <name val="Arial"/>
      <family val="2"/>
    </font>
    <font>
      <sz val="9"/>
      <color rgb="FF265792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b/>
      <u/>
      <sz val="10"/>
      <color theme="10"/>
      <name val="Arial"/>
      <family val="2"/>
    </font>
    <font>
      <b/>
      <i/>
      <sz val="11"/>
      <name val="Arial"/>
      <family val="2"/>
    </font>
    <font>
      <sz val="12"/>
      <color theme="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8E69A"/>
        <bgColor indexed="64"/>
      </patternFill>
    </fill>
    <fill>
      <patternFill patternType="solid">
        <fgColor rgb="FF4E5662"/>
        <bgColor indexed="64"/>
      </patternFill>
    </fill>
    <fill>
      <patternFill patternType="solid">
        <fgColor rgb="FFDAE6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26579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DBD6"/>
        <bgColor indexed="64"/>
      </patternFill>
    </fill>
    <fill>
      <patternFill patternType="solid">
        <fgColor theme="0"/>
        <bgColor theme="4" tint="0.79998168889431442"/>
      </patternFill>
    </fill>
  </fills>
  <borders count="8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E3E3E3"/>
      </left>
      <right style="thin">
        <color rgb="FFE3E3E3"/>
      </right>
      <top/>
      <bottom style="thin">
        <color rgb="FFE3E3E3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8" fillId="0" borderId="0" applyNumberFormat="0" applyFill="0" applyBorder="0" applyAlignment="0" applyProtection="0"/>
  </cellStyleXfs>
  <cellXfs count="375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/>
    </xf>
    <xf numFmtId="0" fontId="8" fillId="0" borderId="0" xfId="0" applyFont="1"/>
    <xf numFmtId="0" fontId="6" fillId="0" borderId="0" xfId="1" applyFont="1"/>
    <xf numFmtId="0" fontId="9" fillId="0" borderId="0" xfId="1" applyFont="1"/>
    <xf numFmtId="0" fontId="8" fillId="0" borderId="0" xfId="0" applyFont="1" applyAlignment="1">
      <alignment vertical="center"/>
    </xf>
    <xf numFmtId="9" fontId="6" fillId="0" borderId="0" xfId="1" applyNumberFormat="1" applyFont="1" applyAlignment="1">
      <alignment horizontal="left"/>
    </xf>
    <xf numFmtId="0" fontId="2" fillId="0" borderId="0" xfId="1" applyFont="1" applyAlignment="1">
      <alignment horizontal="left" vertical="center" wrapText="1"/>
    </xf>
    <xf numFmtId="0" fontId="2" fillId="2" borderId="0" xfId="1" applyFont="1" applyFill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1" applyFont="1" applyAlignment="1">
      <alignment horizontal="center" vertical="center"/>
    </xf>
    <xf numFmtId="0" fontId="10" fillId="0" borderId="0" xfId="1" applyFont="1"/>
    <xf numFmtId="2" fontId="2" fillId="0" borderId="0" xfId="1" applyNumberFormat="1" applyFont="1" applyAlignment="1">
      <alignment vertical="center"/>
    </xf>
    <xf numFmtId="164" fontId="6" fillId="0" borderId="0" xfId="1" applyNumberFormat="1" applyFont="1" applyAlignment="1">
      <alignment horizontal="left"/>
    </xf>
    <xf numFmtId="0" fontId="17" fillId="0" borderId="0" xfId="0" applyFont="1" applyAlignment="1">
      <alignment vertical="center"/>
    </xf>
    <xf numFmtId="0" fontId="17" fillId="0" borderId="0" xfId="0" applyFont="1"/>
    <xf numFmtId="0" fontId="17" fillId="6" borderId="0" xfId="0" applyFont="1" applyFill="1"/>
    <xf numFmtId="0" fontId="17" fillId="0" borderId="0" xfId="0" applyFont="1" applyAlignment="1">
      <alignment horizontal="left"/>
    </xf>
    <xf numFmtId="49" fontId="17" fillId="0" borderId="0" xfId="0" applyNumberFormat="1" applyFont="1" applyAlignment="1">
      <alignment horizontal="left"/>
    </xf>
    <xf numFmtId="0" fontId="17" fillId="5" borderId="17" xfId="0" applyFont="1" applyFill="1" applyBorder="1"/>
    <xf numFmtId="0" fontId="17" fillId="0" borderId="17" xfId="0" applyFont="1" applyBorder="1"/>
    <xf numFmtId="0" fontId="17" fillId="3" borderId="0" xfId="0" applyFont="1" applyFill="1" applyAlignment="1">
      <alignment vertical="center"/>
    </xf>
    <xf numFmtId="0" fontId="17" fillId="0" borderId="0" xfId="0" applyFont="1" applyAlignment="1">
      <alignment vertical="center" wrapText="1"/>
    </xf>
    <xf numFmtId="0" fontId="5" fillId="3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9" fontId="17" fillId="5" borderId="12" xfId="0" applyNumberFormat="1" applyFont="1" applyFill="1" applyBorder="1" applyAlignment="1">
      <alignment horizontal="left"/>
    </xf>
    <xf numFmtId="0" fontId="17" fillId="0" borderId="12" xfId="0" applyFont="1" applyBorder="1"/>
    <xf numFmtId="0" fontId="17" fillId="5" borderId="12" xfId="0" applyFont="1" applyFill="1" applyBorder="1"/>
    <xf numFmtId="0" fontId="17" fillId="5" borderId="12" xfId="0" applyFont="1" applyFill="1" applyBorder="1" applyAlignment="1">
      <alignment horizontal="center"/>
    </xf>
    <xf numFmtId="0" fontId="17" fillId="0" borderId="12" xfId="0" applyFont="1" applyBorder="1" applyAlignment="1">
      <alignment horizontal="center"/>
    </xf>
    <xf numFmtId="165" fontId="17" fillId="5" borderId="12" xfId="0" applyNumberFormat="1" applyFont="1" applyFill="1" applyBorder="1"/>
    <xf numFmtId="0" fontId="17" fillId="7" borderId="0" xfId="0" applyFont="1" applyFill="1"/>
    <xf numFmtId="165" fontId="17" fillId="0" borderId="12" xfId="0" applyNumberFormat="1" applyFont="1" applyBorder="1"/>
    <xf numFmtId="0" fontId="17" fillId="0" borderId="0" xfId="0" applyFont="1" applyAlignment="1">
      <alignment horizontal="center"/>
    </xf>
    <xf numFmtId="0" fontId="3" fillId="0" borderId="0" xfId="1" applyFont="1" applyAlignment="1">
      <alignment horizontal="center" vertical="center" wrapText="1"/>
    </xf>
    <xf numFmtId="10" fontId="17" fillId="6" borderId="0" xfId="0" applyNumberFormat="1" applyFont="1" applyFill="1" applyAlignment="1">
      <alignment horizontal="center"/>
    </xf>
    <xf numFmtId="10" fontId="17" fillId="12" borderId="0" xfId="0" applyNumberFormat="1" applyFont="1" applyFill="1" applyAlignment="1">
      <alignment horizontal="center"/>
    </xf>
    <xf numFmtId="10" fontId="17" fillId="13" borderId="0" xfId="0" applyNumberFormat="1" applyFont="1" applyFill="1" applyAlignment="1">
      <alignment horizontal="center"/>
    </xf>
    <xf numFmtId="0" fontId="10" fillId="0" borderId="0" xfId="0" applyFont="1"/>
    <xf numFmtId="0" fontId="3" fillId="0" borderId="0" xfId="0" applyFont="1" applyAlignment="1" applyProtection="1">
      <alignment vertical="center" wrapText="1"/>
      <protection locked="0"/>
    </xf>
    <xf numFmtId="165" fontId="17" fillId="0" borderId="0" xfId="0" applyNumberFormat="1" applyFont="1" applyAlignment="1">
      <alignment horizontal="left"/>
    </xf>
    <xf numFmtId="9" fontId="17" fillId="0" borderId="0" xfId="0" applyNumberFormat="1" applyFont="1" applyAlignment="1">
      <alignment horizontal="left"/>
    </xf>
    <xf numFmtId="10" fontId="17" fillId="0" borderId="0" xfId="0" applyNumberFormat="1" applyFont="1" applyAlignment="1">
      <alignment horizontal="center"/>
    </xf>
    <xf numFmtId="0" fontId="16" fillId="0" borderId="0" xfId="0" applyFont="1" applyAlignment="1">
      <alignment vertical="center" wrapText="1"/>
    </xf>
    <xf numFmtId="0" fontId="5" fillId="0" borderId="0" xfId="0" applyFont="1"/>
    <xf numFmtId="0" fontId="2" fillId="0" borderId="18" xfId="0" applyFont="1" applyBorder="1" applyAlignment="1" applyProtection="1">
      <alignment vertical="center" wrapText="1"/>
      <protection hidden="1"/>
    </xf>
    <xf numFmtId="3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 vertical="center"/>
    </xf>
    <xf numFmtId="44" fontId="17" fillId="0" borderId="0" xfId="0" applyNumberFormat="1" applyFont="1" applyAlignment="1">
      <alignment horizontal="center"/>
    </xf>
    <xf numFmtId="44" fontId="5" fillId="0" borderId="0" xfId="0" applyNumberFormat="1" applyFont="1" applyAlignment="1">
      <alignment horizontal="center" vertical="center"/>
    </xf>
    <xf numFmtId="44" fontId="17" fillId="0" borderId="0" xfId="0" applyNumberFormat="1" applyFont="1"/>
    <xf numFmtId="1" fontId="17" fillId="0" borderId="0" xfId="0" applyNumberFormat="1" applyFont="1"/>
    <xf numFmtId="10" fontId="17" fillId="0" borderId="0" xfId="0" applyNumberFormat="1" applyFont="1"/>
    <xf numFmtId="2" fontId="17" fillId="0" borderId="0" xfId="0" applyNumberFormat="1" applyFont="1"/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1" fontId="5" fillId="0" borderId="0" xfId="0" applyNumberFormat="1" applyFont="1" applyAlignment="1">
      <alignment horizontal="left"/>
    </xf>
    <xf numFmtId="4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44" fontId="20" fillId="0" borderId="0" xfId="0" applyNumberFormat="1" applyFont="1" applyAlignment="1">
      <alignment horizontal="center"/>
    </xf>
    <xf numFmtId="10" fontId="5" fillId="0" borderId="0" xfId="0" applyNumberFormat="1" applyFont="1" applyAlignment="1">
      <alignment horizontal="left"/>
    </xf>
    <xf numFmtId="1" fontId="17" fillId="0" borderId="0" xfId="0" applyNumberFormat="1" applyFont="1" applyAlignment="1">
      <alignment horizontal="center"/>
    </xf>
    <xf numFmtId="42" fontId="17" fillId="0" borderId="0" xfId="0" applyNumberFormat="1" applyFont="1" applyAlignment="1">
      <alignment horizontal="center"/>
    </xf>
    <xf numFmtId="165" fontId="17" fillId="0" borderId="0" xfId="0" applyNumberFormat="1" applyFont="1" applyAlignment="1">
      <alignment horizontal="center"/>
    </xf>
    <xf numFmtId="165" fontId="17" fillId="0" borderId="0" xfId="0" applyNumberFormat="1" applyFont="1"/>
    <xf numFmtId="10" fontId="17" fillId="5" borderId="12" xfId="0" applyNumberFormat="1" applyFont="1" applyFill="1" applyBorder="1" applyAlignment="1">
      <alignment horizontal="left"/>
    </xf>
    <xf numFmtId="165" fontId="17" fillId="0" borderId="17" xfId="0" applyNumberFormat="1" applyFont="1" applyBorder="1" applyAlignment="1">
      <alignment horizontal="left" vertical="center"/>
    </xf>
    <xf numFmtId="10" fontId="17" fillId="5" borderId="12" xfId="0" applyNumberFormat="1" applyFont="1" applyFill="1" applyBorder="1" applyAlignment="1">
      <alignment horizontal="left" vertical="center"/>
    </xf>
    <xf numFmtId="164" fontId="17" fillId="0" borderId="17" xfId="0" applyNumberFormat="1" applyFont="1" applyBorder="1" applyAlignment="1">
      <alignment horizontal="left" vertical="center"/>
    </xf>
    <xf numFmtId="164" fontId="5" fillId="5" borderId="12" xfId="0" applyNumberFormat="1" applyFont="1" applyFill="1" applyBorder="1" applyAlignment="1">
      <alignment horizontal="left" vertical="center"/>
    </xf>
    <xf numFmtId="166" fontId="6" fillId="0" borderId="0" xfId="1" applyNumberFormat="1" applyFont="1" applyAlignment="1">
      <alignment horizontal="center" vertical="center" wrapText="1"/>
    </xf>
    <xf numFmtId="0" fontId="3" fillId="10" borderId="5" xfId="1" applyFont="1" applyFill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2" fillId="2" borderId="9" xfId="2" applyNumberFormat="1" applyFont="1" applyFill="1" applyBorder="1" applyAlignment="1" applyProtection="1">
      <alignment vertical="center"/>
      <protection locked="0"/>
    </xf>
    <xf numFmtId="0" fontId="3" fillId="10" borderId="5" xfId="1" applyFont="1" applyFill="1" applyBorder="1" applyAlignment="1">
      <alignment horizontal="center" vertical="center"/>
    </xf>
    <xf numFmtId="164" fontId="9" fillId="0" borderId="0" xfId="1" applyNumberFormat="1" applyFont="1" applyAlignment="1">
      <alignment horizontal="left"/>
    </xf>
    <xf numFmtId="0" fontId="4" fillId="10" borderId="5" xfId="1" applyFont="1" applyFill="1" applyBorder="1" applyAlignment="1">
      <alignment horizontal="center" vertical="center" wrapText="1"/>
    </xf>
    <xf numFmtId="164" fontId="3" fillId="11" borderId="11" xfId="1" applyNumberFormat="1" applyFont="1" applyFill="1" applyBorder="1" applyAlignment="1">
      <alignment vertical="center"/>
    </xf>
    <xf numFmtId="164" fontId="3" fillId="11" borderId="14" xfId="1" applyNumberFormat="1" applyFont="1" applyFill="1" applyBorder="1" applyAlignment="1">
      <alignment vertical="center"/>
    </xf>
    <xf numFmtId="0" fontId="3" fillId="10" borderId="6" xfId="1" applyFont="1" applyFill="1" applyBorder="1" applyAlignment="1">
      <alignment horizontal="center" vertical="center" wrapText="1"/>
    </xf>
    <xf numFmtId="0" fontId="3" fillId="10" borderId="9" xfId="1" applyFont="1" applyFill="1" applyBorder="1" applyAlignment="1">
      <alignment horizontal="center" vertical="center" wrapText="1"/>
    </xf>
    <xf numFmtId="167" fontId="2" fillId="0" borderId="6" xfId="1" applyNumberFormat="1" applyFont="1" applyBorder="1" applyAlignment="1" applyProtection="1">
      <alignment horizontal="right" vertical="center"/>
      <protection locked="0"/>
    </xf>
    <xf numFmtId="167" fontId="2" fillId="11" borderId="40" xfId="1" applyNumberFormat="1" applyFont="1" applyFill="1" applyBorder="1" applyAlignment="1">
      <alignment horizontal="right" vertical="center"/>
    </xf>
    <xf numFmtId="168" fontId="2" fillId="0" borderId="6" xfId="1" applyNumberFormat="1" applyFont="1" applyBorder="1" applyAlignment="1" applyProtection="1">
      <alignment horizontal="right" vertical="center"/>
      <protection locked="0"/>
    </xf>
    <xf numFmtId="167" fontId="2" fillId="11" borderId="5" xfId="1" applyNumberFormat="1" applyFont="1" applyFill="1" applyBorder="1" applyAlignment="1">
      <alignment horizontal="right" vertical="center"/>
    </xf>
    <xf numFmtId="0" fontId="6" fillId="0" borderId="42" xfId="1" applyFont="1" applyBorder="1"/>
    <xf numFmtId="164" fontId="3" fillId="11" borderId="40" xfId="1" applyNumberFormat="1" applyFont="1" applyFill="1" applyBorder="1" applyAlignment="1">
      <alignment vertical="center"/>
    </xf>
    <xf numFmtId="164" fontId="3" fillId="11" borderId="41" xfId="1" applyNumberFormat="1" applyFont="1" applyFill="1" applyBorder="1" applyAlignment="1">
      <alignment vertical="center"/>
    </xf>
    <xf numFmtId="164" fontId="3" fillId="11" borderId="6" xfId="1" applyNumberFormat="1" applyFont="1" applyFill="1" applyBorder="1" applyAlignment="1">
      <alignment vertical="center"/>
    </xf>
    <xf numFmtId="164" fontId="3" fillId="11" borderId="5" xfId="1" applyNumberFormat="1" applyFont="1" applyFill="1" applyBorder="1" applyAlignment="1">
      <alignment vertical="center"/>
    </xf>
    <xf numFmtId="167" fontId="22" fillId="8" borderId="6" xfId="1" applyNumberFormat="1" applyFont="1" applyFill="1" applyBorder="1" applyAlignment="1" applyProtection="1">
      <alignment horizontal="right" vertical="center"/>
      <protection locked="0"/>
    </xf>
    <xf numFmtId="0" fontId="22" fillId="8" borderId="5" xfId="2" applyNumberFormat="1" applyFont="1" applyFill="1" applyBorder="1" applyAlignment="1" applyProtection="1">
      <alignment horizontal="left" vertical="center"/>
      <protection locked="0"/>
    </xf>
    <xf numFmtId="168" fontId="22" fillId="8" borderId="6" xfId="1" applyNumberFormat="1" applyFont="1" applyFill="1" applyBorder="1" applyAlignment="1" applyProtection="1">
      <alignment horizontal="right" vertical="center"/>
      <protection locked="0"/>
    </xf>
    <xf numFmtId="0" fontId="22" fillId="8" borderId="5" xfId="1" applyFont="1" applyFill="1" applyBorder="1" applyAlignment="1">
      <alignment vertical="center"/>
    </xf>
    <xf numFmtId="167" fontId="22" fillId="8" borderId="14" xfId="1" applyNumberFormat="1" applyFont="1" applyFill="1" applyBorder="1" applyAlignment="1" applyProtection="1">
      <alignment horizontal="right" vertical="center"/>
      <protection locked="0"/>
    </xf>
    <xf numFmtId="0" fontId="6" fillId="0" borderId="34" xfId="0" applyFont="1" applyBorder="1"/>
    <xf numFmtId="0" fontId="6" fillId="0" borderId="42" xfId="0" applyFont="1" applyBorder="1"/>
    <xf numFmtId="164" fontId="4" fillId="10" borderId="40" xfId="1" applyNumberFormat="1" applyFont="1" applyFill="1" applyBorder="1" applyAlignment="1">
      <alignment horizontal="center" vertical="center" wrapText="1"/>
    </xf>
    <xf numFmtId="0" fontId="4" fillId="10" borderId="40" xfId="1" applyFont="1" applyFill="1" applyBorder="1" applyAlignment="1">
      <alignment horizontal="center" vertical="center" wrapText="1"/>
    </xf>
    <xf numFmtId="167" fontId="22" fillId="8" borderId="9" xfId="1" applyNumberFormat="1" applyFont="1" applyFill="1" applyBorder="1" applyAlignment="1" applyProtection="1">
      <alignment horizontal="right" vertical="center"/>
      <protection locked="0"/>
    </xf>
    <xf numFmtId="167" fontId="2" fillId="0" borderId="8" xfId="1" applyNumberFormat="1" applyFont="1" applyBorder="1" applyAlignment="1" applyProtection="1">
      <alignment horizontal="right" vertical="center"/>
      <protection locked="0"/>
    </xf>
    <xf numFmtId="167" fontId="22" fillId="8" borderId="40" xfId="1" applyNumberFormat="1" applyFont="1" applyFill="1" applyBorder="1" applyAlignment="1" applyProtection="1">
      <alignment horizontal="right" vertical="center"/>
      <protection locked="0"/>
    </xf>
    <xf numFmtId="167" fontId="2" fillId="0" borderId="40" xfId="1" applyNumberFormat="1" applyFont="1" applyBorder="1" applyAlignment="1" applyProtection="1">
      <alignment horizontal="right" vertical="center"/>
      <protection locked="0"/>
    </xf>
    <xf numFmtId="167" fontId="2" fillId="11" borderId="6" xfId="1" applyNumberFormat="1" applyFont="1" applyFill="1" applyBorder="1" applyAlignment="1">
      <alignment horizontal="right" vertical="center"/>
    </xf>
    <xf numFmtId="0" fontId="6" fillId="0" borderId="42" xfId="0" applyFont="1" applyBorder="1" applyAlignment="1">
      <alignment vertical="center"/>
    </xf>
    <xf numFmtId="164" fontId="6" fillId="0" borderId="42" xfId="1" applyNumberFormat="1" applyFont="1" applyBorder="1"/>
    <xf numFmtId="167" fontId="22" fillId="8" borderId="8" xfId="1" applyNumberFormat="1" applyFont="1" applyFill="1" applyBorder="1" applyAlignment="1" applyProtection="1">
      <alignment horizontal="right" vertical="center"/>
      <protection locked="0"/>
    </xf>
    <xf numFmtId="164" fontId="5" fillId="8" borderId="31" xfId="1" applyNumberFormat="1" applyFont="1" applyFill="1" applyBorder="1" applyAlignment="1">
      <alignment horizontal="center" vertical="center" wrapText="1"/>
    </xf>
    <xf numFmtId="167" fontId="2" fillId="0" borderId="46" xfId="1" applyNumberFormat="1" applyFont="1" applyBorder="1" applyAlignment="1" applyProtection="1">
      <alignment horizontal="right" vertical="center"/>
      <protection locked="0"/>
    </xf>
    <xf numFmtId="164" fontId="3" fillId="11" borderId="53" xfId="1" applyNumberFormat="1" applyFont="1" applyFill="1" applyBorder="1" applyAlignment="1">
      <alignment vertical="center"/>
    </xf>
    <xf numFmtId="164" fontId="3" fillId="11" borderId="15" xfId="1" applyNumberFormat="1" applyFont="1" applyFill="1" applyBorder="1" applyAlignment="1">
      <alignment vertical="center"/>
    </xf>
    <xf numFmtId="167" fontId="2" fillId="0" borderId="54" xfId="1" applyNumberFormat="1" applyFont="1" applyBorder="1" applyAlignment="1" applyProtection="1">
      <alignment horizontal="right" vertical="center"/>
      <protection locked="0"/>
    </xf>
    <xf numFmtId="167" fontId="2" fillId="0" borderId="28" xfId="1" applyNumberFormat="1" applyFont="1" applyBorder="1" applyAlignment="1" applyProtection="1">
      <alignment horizontal="right" vertical="center"/>
      <protection locked="0"/>
    </xf>
    <xf numFmtId="167" fontId="2" fillId="11" borderId="56" xfId="1" applyNumberFormat="1" applyFont="1" applyFill="1" applyBorder="1" applyAlignment="1">
      <alignment horizontal="right" vertical="center"/>
    </xf>
    <xf numFmtId="168" fontId="2" fillId="0" borderId="28" xfId="1" applyNumberFormat="1" applyFont="1" applyBorder="1" applyAlignment="1" applyProtection="1">
      <alignment horizontal="right" vertical="center"/>
      <protection locked="0"/>
    </xf>
    <xf numFmtId="164" fontId="3" fillId="11" borderId="47" xfId="1" applyNumberFormat="1" applyFont="1" applyFill="1" applyBorder="1" applyAlignment="1">
      <alignment vertical="center"/>
    </xf>
    <xf numFmtId="0" fontId="2" fillId="2" borderId="32" xfId="2" applyNumberFormat="1" applyFont="1" applyFill="1" applyBorder="1" applyAlignment="1" applyProtection="1">
      <alignment vertical="center"/>
      <protection locked="0"/>
    </xf>
    <xf numFmtId="167" fontId="2" fillId="0" borderId="35" xfId="1" applyNumberFormat="1" applyFont="1" applyBorder="1" applyAlignment="1" applyProtection="1">
      <alignment horizontal="right" vertical="center"/>
      <protection locked="0"/>
    </xf>
    <xf numFmtId="164" fontId="3" fillId="11" borderId="13" xfId="1" applyNumberFormat="1" applyFont="1" applyFill="1" applyBorder="1" applyAlignment="1">
      <alignment vertical="center"/>
    </xf>
    <xf numFmtId="167" fontId="2" fillId="11" borderId="10" xfId="1" applyNumberFormat="1" applyFont="1" applyFill="1" applyBorder="1" applyAlignment="1">
      <alignment horizontal="right" vertical="center"/>
    </xf>
    <xf numFmtId="164" fontId="3" fillId="11" borderId="29" xfId="1" applyNumberFormat="1" applyFont="1" applyFill="1" applyBorder="1" applyAlignment="1">
      <alignment vertical="center"/>
    </xf>
    <xf numFmtId="167" fontId="2" fillId="0" borderId="2" xfId="1" applyNumberFormat="1" applyFont="1" applyBorder="1" applyAlignment="1" applyProtection="1">
      <alignment horizontal="right" vertical="center"/>
      <protection locked="0"/>
    </xf>
    <xf numFmtId="164" fontId="3" fillId="11" borderId="61" xfId="1" applyNumberFormat="1" applyFont="1" applyFill="1" applyBorder="1" applyAlignment="1">
      <alignment vertical="center"/>
    </xf>
    <xf numFmtId="164" fontId="17" fillId="11" borderId="9" xfId="1" applyNumberFormat="1" applyFont="1" applyFill="1" applyBorder="1" applyAlignment="1">
      <alignment horizontal="center" vertical="center"/>
    </xf>
    <xf numFmtId="164" fontId="17" fillId="11" borderId="5" xfId="1" applyNumberFormat="1" applyFont="1" applyFill="1" applyBorder="1" applyAlignment="1">
      <alignment horizontal="center" vertical="center"/>
    </xf>
    <xf numFmtId="164" fontId="17" fillId="11" borderId="40" xfId="1" applyNumberFormat="1" applyFont="1" applyFill="1" applyBorder="1" applyAlignment="1">
      <alignment horizontal="center" vertical="center"/>
    </xf>
    <xf numFmtId="0" fontId="3" fillId="10" borderId="21" xfId="1" applyFont="1" applyFill="1" applyBorder="1" applyAlignment="1">
      <alignment horizontal="center" vertical="center" wrapText="1"/>
    </xf>
    <xf numFmtId="164" fontId="3" fillId="10" borderId="40" xfId="1" applyNumberFormat="1" applyFont="1" applyFill="1" applyBorder="1" applyAlignment="1">
      <alignment horizontal="center" vertical="center" wrapText="1"/>
    </xf>
    <xf numFmtId="0" fontId="3" fillId="10" borderId="22" xfId="1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right"/>
    </xf>
    <xf numFmtId="0" fontId="3" fillId="10" borderId="62" xfId="1" applyFont="1" applyFill="1" applyBorder="1" applyAlignment="1">
      <alignment horizontal="center" vertical="center" wrapText="1"/>
    </xf>
    <xf numFmtId="164" fontId="3" fillId="11" borderId="40" xfId="1" applyNumberFormat="1" applyFont="1" applyFill="1" applyBorder="1" applyAlignment="1">
      <alignment horizontal="center" vertical="center"/>
    </xf>
    <xf numFmtId="164" fontId="25" fillId="16" borderId="34" xfId="1" applyNumberFormat="1" applyFont="1" applyFill="1" applyBorder="1" applyAlignment="1">
      <alignment horizontal="left" vertical="center" wrapText="1"/>
    </xf>
    <xf numFmtId="164" fontId="25" fillId="16" borderId="0" xfId="1" applyNumberFormat="1" applyFont="1" applyFill="1" applyAlignment="1">
      <alignment horizontal="left" vertical="center" wrapText="1"/>
    </xf>
    <xf numFmtId="164" fontId="25" fillId="16" borderId="68" xfId="1" applyNumberFormat="1" applyFont="1" applyFill="1" applyBorder="1" applyAlignment="1">
      <alignment horizontal="left" vertical="center" wrapText="1"/>
    </xf>
    <xf numFmtId="5" fontId="3" fillId="16" borderId="16" xfId="1" applyNumberFormat="1" applyFont="1" applyFill="1" applyBorder="1" applyAlignment="1">
      <alignment horizontal="center" vertical="center"/>
    </xf>
    <xf numFmtId="171" fontId="22" fillId="8" borderId="5" xfId="3" applyNumberFormat="1" applyFont="1" applyFill="1" applyBorder="1" applyAlignment="1" applyProtection="1">
      <alignment horizontal="center" vertical="center"/>
      <protection locked="0"/>
    </xf>
    <xf numFmtId="171" fontId="2" fillId="2" borderId="5" xfId="3" applyNumberFormat="1" applyFont="1" applyFill="1" applyBorder="1" applyAlignment="1" applyProtection="1">
      <alignment horizontal="center" vertical="center"/>
      <protection locked="0"/>
    </xf>
    <xf numFmtId="171" fontId="2" fillId="2" borderId="28" xfId="3" applyNumberFormat="1" applyFont="1" applyFill="1" applyBorder="1" applyAlignment="1" applyProtection="1">
      <alignment horizontal="center" vertical="center"/>
      <protection locked="0"/>
    </xf>
    <xf numFmtId="171" fontId="17" fillId="8" borderId="9" xfId="3" applyNumberFormat="1" applyFont="1" applyFill="1" applyBorder="1" applyAlignment="1" applyProtection="1">
      <alignment horizontal="center" vertical="center"/>
    </xf>
    <xf numFmtId="171" fontId="17" fillId="8" borderId="5" xfId="3" applyNumberFormat="1" applyFont="1" applyFill="1" applyBorder="1" applyAlignment="1" applyProtection="1">
      <alignment horizontal="center" vertical="center"/>
    </xf>
    <xf numFmtId="171" fontId="17" fillId="8" borderId="6" xfId="3" applyNumberFormat="1" applyFont="1" applyFill="1" applyBorder="1" applyAlignment="1" applyProtection="1">
      <alignment horizontal="center" vertical="center" wrapText="1"/>
    </xf>
    <xf numFmtId="0" fontId="5" fillId="10" borderId="9" xfId="1" applyFont="1" applyFill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28" fillId="0" borderId="0" xfId="1" applyFont="1"/>
    <xf numFmtId="170" fontId="3" fillId="16" borderId="5" xfId="3" applyNumberFormat="1" applyFont="1" applyFill="1" applyBorder="1" applyAlignment="1">
      <alignment horizontal="center" vertical="center"/>
    </xf>
    <xf numFmtId="170" fontId="3" fillId="16" borderId="23" xfId="3" applyNumberFormat="1" applyFont="1" applyFill="1" applyBorder="1" applyAlignment="1">
      <alignment horizontal="center" vertical="center"/>
    </xf>
    <xf numFmtId="170" fontId="3" fillId="16" borderId="31" xfId="3" applyNumberFormat="1" applyFont="1" applyFill="1" applyBorder="1" applyAlignment="1">
      <alignment horizontal="center" vertical="center"/>
    </xf>
    <xf numFmtId="5" fontId="3" fillId="16" borderId="28" xfId="1" applyNumberFormat="1" applyFont="1" applyFill="1" applyBorder="1" applyAlignment="1">
      <alignment horizontal="center" vertical="center"/>
    </xf>
    <xf numFmtId="0" fontId="2" fillId="0" borderId="5" xfId="1" applyFont="1" applyBorder="1" applyAlignment="1" applyProtection="1">
      <alignment horizontal="center" vertical="center" wrapText="1"/>
      <protection locked="0"/>
    </xf>
    <xf numFmtId="0" fontId="2" fillId="2" borderId="5" xfId="2" applyNumberFormat="1" applyFont="1" applyFill="1" applyBorder="1" applyAlignment="1" applyProtection="1">
      <alignment horizontal="left" vertical="top"/>
      <protection locked="0"/>
    </xf>
    <xf numFmtId="0" fontId="2" fillId="2" borderId="28" xfId="2" applyNumberFormat="1" applyFont="1" applyFill="1" applyBorder="1" applyAlignment="1" applyProtection="1">
      <alignment horizontal="left" vertical="top"/>
      <protection locked="0"/>
    </xf>
    <xf numFmtId="0" fontId="22" fillId="8" borderId="5" xfId="2" applyNumberFormat="1" applyFont="1" applyFill="1" applyBorder="1" applyAlignment="1" applyProtection="1">
      <alignment horizontal="left" vertical="top"/>
      <protection locked="0"/>
    </xf>
    <xf numFmtId="0" fontId="34" fillId="10" borderId="9" xfId="5" applyFont="1" applyFill="1" applyBorder="1" applyAlignment="1" applyProtection="1">
      <alignment horizontal="center" vertical="center"/>
    </xf>
    <xf numFmtId="0" fontId="17" fillId="17" borderId="12" xfId="0" applyFont="1" applyFill="1" applyBorder="1" applyAlignment="1">
      <alignment vertical="center"/>
    </xf>
    <xf numFmtId="0" fontId="17" fillId="0" borderId="0" xfId="0" applyFont="1" applyAlignment="1">
      <alignment horizontal="left" vertical="center"/>
    </xf>
    <xf numFmtId="2" fontId="17" fillId="0" borderId="0" xfId="0" applyNumberFormat="1" applyFont="1" applyAlignment="1">
      <alignment horizontal="left" vertical="center"/>
    </xf>
    <xf numFmtId="0" fontId="32" fillId="14" borderId="67" xfId="0" applyFont="1" applyFill="1" applyBorder="1" applyAlignment="1">
      <alignment horizontal="center" vertical="center"/>
    </xf>
    <xf numFmtId="0" fontId="3" fillId="10" borderId="23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vertical="center" wrapText="1"/>
    </xf>
    <xf numFmtId="167" fontId="2" fillId="11" borderId="23" xfId="1" applyNumberFormat="1" applyFont="1" applyFill="1" applyBorder="1" applyAlignment="1">
      <alignment horizontal="right" vertical="center"/>
    </xf>
    <xf numFmtId="167" fontId="2" fillId="4" borderId="5" xfId="1" applyNumberFormat="1" applyFont="1" applyFill="1" applyBorder="1" applyAlignment="1">
      <alignment horizontal="right" vertical="center"/>
    </xf>
    <xf numFmtId="165" fontId="5" fillId="11" borderId="55" xfId="1" applyNumberFormat="1" applyFont="1" applyFill="1" applyBorder="1" applyAlignment="1">
      <alignment vertical="center"/>
    </xf>
    <xf numFmtId="165" fontId="5" fillId="11" borderId="84" xfId="1" applyNumberFormat="1" applyFont="1" applyFill="1" applyBorder="1" applyAlignment="1">
      <alignment vertical="center"/>
    </xf>
    <xf numFmtId="0" fontId="3" fillId="10" borderId="69" xfId="1" applyFont="1" applyFill="1" applyBorder="1" applyAlignment="1">
      <alignment horizontal="right" vertical="center" wrapText="1"/>
    </xf>
    <xf numFmtId="0" fontId="3" fillId="10" borderId="70" xfId="1" applyFont="1" applyFill="1" applyBorder="1" applyAlignment="1">
      <alignment horizontal="right" vertical="center" wrapText="1"/>
    </xf>
    <xf numFmtId="0" fontId="3" fillId="10" borderId="83" xfId="1" applyFont="1" applyFill="1" applyBorder="1" applyAlignment="1">
      <alignment horizontal="right" vertical="center" wrapText="1"/>
    </xf>
    <xf numFmtId="0" fontId="3" fillId="11" borderId="6" xfId="1" applyFont="1" applyFill="1" applyBorder="1" applyAlignment="1">
      <alignment horizontal="center" vertical="center" wrapText="1"/>
    </xf>
    <xf numFmtId="0" fontId="3" fillId="11" borderId="8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 applyProtection="1">
      <alignment horizontal="center" vertical="center" wrapText="1"/>
      <protection locked="0"/>
    </xf>
    <xf numFmtId="0" fontId="3" fillId="2" borderId="23" xfId="1" applyFont="1" applyFill="1" applyBorder="1" applyAlignment="1" applyProtection="1">
      <alignment horizontal="center" vertical="center" wrapText="1"/>
      <protection locked="0"/>
    </xf>
    <xf numFmtId="0" fontId="2" fillId="11" borderId="10" xfId="1" applyFont="1" applyFill="1" applyBorder="1" applyAlignment="1" applyProtection="1">
      <alignment horizontal="left" vertical="top"/>
      <protection locked="0"/>
    </xf>
    <xf numFmtId="0" fontId="2" fillId="2" borderId="2" xfId="1" applyFont="1" applyFill="1" applyBorder="1" applyAlignment="1" applyProtection="1">
      <alignment horizontal="left" vertical="center"/>
      <protection locked="0"/>
    </xf>
    <xf numFmtId="0" fontId="2" fillId="2" borderId="3" xfId="1" applyFont="1" applyFill="1" applyBorder="1" applyAlignment="1" applyProtection="1">
      <alignment horizontal="left" vertical="center"/>
      <protection locked="0"/>
    </xf>
    <xf numFmtId="0" fontId="2" fillId="2" borderId="6" xfId="1" applyFont="1" applyFill="1" applyBorder="1" applyAlignment="1" applyProtection="1">
      <alignment horizontal="left" vertical="center"/>
      <protection locked="0"/>
    </xf>
    <xf numFmtId="0" fontId="2" fillId="2" borderId="8" xfId="1" applyFont="1" applyFill="1" applyBorder="1" applyAlignment="1" applyProtection="1">
      <alignment horizontal="left" vertical="center"/>
      <protection locked="0"/>
    </xf>
    <xf numFmtId="0" fontId="2" fillId="2" borderId="9" xfId="1" applyFont="1" applyFill="1" applyBorder="1" applyAlignment="1" applyProtection="1">
      <alignment horizontal="left" vertical="center"/>
      <protection locked="0"/>
    </xf>
    <xf numFmtId="0" fontId="22" fillId="8" borderId="25" xfId="2" applyNumberFormat="1" applyFont="1" applyFill="1" applyBorder="1" applyAlignment="1" applyProtection="1">
      <alignment horizontal="left" vertical="center"/>
      <protection locked="0"/>
    </xf>
    <xf numFmtId="0" fontId="22" fillId="8" borderId="8" xfId="2" applyNumberFormat="1" applyFont="1" applyFill="1" applyBorder="1" applyAlignment="1" applyProtection="1">
      <alignment horizontal="left" vertical="center"/>
      <protection locked="0"/>
    </xf>
    <xf numFmtId="0" fontId="22" fillId="8" borderId="5" xfId="2" applyNumberFormat="1" applyFont="1" applyFill="1" applyBorder="1" applyAlignment="1" applyProtection="1">
      <alignment horizontal="left" vertical="center"/>
      <protection locked="0"/>
    </xf>
    <xf numFmtId="164" fontId="3" fillId="11" borderId="24" xfId="1" applyNumberFormat="1" applyFont="1" applyFill="1" applyBorder="1" applyAlignment="1">
      <alignment horizontal="right" vertical="center"/>
    </xf>
    <xf numFmtId="164" fontId="3" fillId="11" borderId="13" xfId="1" applyNumberFormat="1" applyFont="1" applyFill="1" applyBorder="1" applyAlignment="1">
      <alignment horizontal="right" vertical="center"/>
    </xf>
    <xf numFmtId="164" fontId="3" fillId="11" borderId="15" xfId="1" applyNumberFormat="1" applyFont="1" applyFill="1" applyBorder="1" applyAlignment="1">
      <alignment horizontal="right" vertical="center"/>
    </xf>
    <xf numFmtId="0" fontId="12" fillId="2" borderId="25" xfId="2" applyNumberFormat="1" applyFont="1" applyFill="1" applyBorder="1" applyAlignment="1" applyProtection="1">
      <alignment vertical="center"/>
      <protection locked="0"/>
    </xf>
    <xf numFmtId="0" fontId="12" fillId="2" borderId="9" xfId="2" applyNumberFormat="1" applyFont="1" applyFill="1" applyBorder="1" applyAlignment="1" applyProtection="1">
      <alignment vertical="center"/>
      <protection locked="0"/>
    </xf>
    <xf numFmtId="0" fontId="3" fillId="11" borderId="32" xfId="1" applyFont="1" applyFill="1" applyBorder="1" applyAlignment="1">
      <alignment horizontal="center" vertical="center" wrapText="1"/>
    </xf>
    <xf numFmtId="0" fontId="3" fillId="11" borderId="35" xfId="1" applyFont="1" applyFill="1" applyBorder="1" applyAlignment="1">
      <alignment horizontal="center" vertical="center" wrapText="1"/>
    </xf>
    <xf numFmtId="164" fontId="3" fillId="9" borderId="25" xfId="1" applyNumberFormat="1" applyFont="1" applyFill="1" applyBorder="1" applyAlignment="1">
      <alignment horizontal="center" vertical="center"/>
    </xf>
    <xf numFmtId="164" fontId="3" fillId="9" borderId="8" xfId="1" applyNumberFormat="1" applyFont="1" applyFill="1" applyBorder="1" applyAlignment="1">
      <alignment horizontal="center" vertical="center"/>
    </xf>
    <xf numFmtId="0" fontId="12" fillId="2" borderId="27" xfId="2" applyNumberFormat="1" applyFont="1" applyFill="1" applyBorder="1" applyAlignment="1" applyProtection="1">
      <alignment vertical="center"/>
      <protection locked="0"/>
    </xf>
    <xf numFmtId="0" fontId="12" fillId="2" borderId="32" xfId="2" applyNumberFormat="1" applyFont="1" applyFill="1" applyBorder="1" applyAlignment="1" applyProtection="1">
      <alignment vertical="center"/>
      <protection locked="0"/>
    </xf>
    <xf numFmtId="0" fontId="0" fillId="0" borderId="19" xfId="0" applyBorder="1" applyAlignment="1">
      <alignment horizontal="center" vertical="center" wrapText="1"/>
    </xf>
    <xf numFmtId="0" fontId="0" fillId="0" borderId="85" xfId="0" applyBorder="1" applyAlignment="1">
      <alignment horizontal="center" vertical="center" wrapText="1"/>
    </xf>
    <xf numFmtId="0" fontId="3" fillId="10" borderId="8" xfId="1" applyFont="1" applyFill="1" applyBorder="1" applyAlignment="1">
      <alignment horizontal="center" vertical="center" wrapText="1"/>
    </xf>
    <xf numFmtId="0" fontId="3" fillId="10" borderId="9" xfId="1" applyFont="1" applyFill="1" applyBorder="1" applyAlignment="1">
      <alignment horizontal="center" vertical="center" wrapText="1"/>
    </xf>
    <xf numFmtId="0" fontId="5" fillId="10" borderId="26" xfId="1" applyFont="1" applyFill="1" applyBorder="1" applyAlignment="1">
      <alignment horizontal="left" vertical="center" wrapText="1"/>
    </xf>
    <xf numFmtId="0" fontId="5" fillId="10" borderId="2" xfId="1" applyFont="1" applyFill="1" applyBorder="1" applyAlignment="1">
      <alignment horizontal="left" vertical="center" wrapText="1"/>
    </xf>
    <xf numFmtId="0" fontId="3" fillId="10" borderId="16" xfId="1" applyFont="1" applyFill="1" applyBorder="1" applyAlignment="1">
      <alignment horizontal="center" vertical="center" wrapText="1"/>
    </xf>
    <xf numFmtId="0" fontId="3" fillId="10" borderId="11" xfId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right" vertical="center" wrapText="1"/>
    </xf>
    <xf numFmtId="0" fontId="33" fillId="10" borderId="20" xfId="1" applyFont="1" applyFill="1" applyBorder="1" applyAlignment="1">
      <alignment horizontal="center" vertical="center"/>
    </xf>
    <xf numFmtId="0" fontId="33" fillId="10" borderId="29" xfId="1" applyFont="1" applyFill="1" applyBorder="1" applyAlignment="1">
      <alignment horizontal="center" vertical="center"/>
    </xf>
    <xf numFmtId="0" fontId="33" fillId="10" borderId="72" xfId="1" applyFont="1" applyFill="1" applyBorder="1" applyAlignment="1">
      <alignment horizontal="center" vertical="center"/>
    </xf>
    <xf numFmtId="0" fontId="33" fillId="10" borderId="30" xfId="1" applyFont="1" applyFill="1" applyBorder="1" applyAlignment="1">
      <alignment horizontal="center" vertical="center"/>
    </xf>
    <xf numFmtId="0" fontId="3" fillId="11" borderId="25" xfId="1" applyFont="1" applyFill="1" applyBorder="1" applyAlignment="1">
      <alignment horizontal="center" vertical="center" wrapText="1"/>
    </xf>
    <xf numFmtId="0" fontId="3" fillId="11" borderId="9" xfId="1" applyFont="1" applyFill="1" applyBorder="1" applyAlignment="1">
      <alignment horizontal="center" vertical="center" wrapText="1"/>
    </xf>
    <xf numFmtId="0" fontId="3" fillId="11" borderId="22" xfId="1" applyFont="1" applyFill="1" applyBorder="1" applyAlignment="1">
      <alignment horizontal="center" vertical="center" wrapText="1"/>
    </xf>
    <xf numFmtId="0" fontId="14" fillId="8" borderId="73" xfId="0" applyFont="1" applyFill="1" applyBorder="1" applyAlignment="1">
      <alignment horizontal="left" vertical="center" wrapText="1"/>
    </xf>
    <xf numFmtId="0" fontId="14" fillId="8" borderId="74" xfId="0" applyFont="1" applyFill="1" applyBorder="1" applyAlignment="1">
      <alignment horizontal="left" vertical="center" wrapText="1"/>
    </xf>
    <xf numFmtId="0" fontId="14" fillId="8" borderId="75" xfId="0" applyFont="1" applyFill="1" applyBorder="1" applyAlignment="1">
      <alignment horizontal="left" vertical="center" wrapText="1"/>
    </xf>
    <xf numFmtId="165" fontId="3" fillId="11" borderId="46" xfId="1" applyNumberFormat="1" applyFont="1" applyFill="1" applyBorder="1" applyAlignment="1">
      <alignment horizontal="center" vertical="center"/>
    </xf>
    <xf numFmtId="165" fontId="3" fillId="11" borderId="51" xfId="1" applyNumberFormat="1" applyFont="1" applyFill="1" applyBorder="1" applyAlignment="1">
      <alignment horizontal="center" vertical="center"/>
    </xf>
    <xf numFmtId="165" fontId="3" fillId="11" borderId="60" xfId="1" applyNumberFormat="1" applyFont="1" applyFill="1" applyBorder="1" applyAlignment="1">
      <alignment horizontal="center" vertical="center"/>
    </xf>
    <xf numFmtId="0" fontId="32" fillId="14" borderId="20" xfId="1" applyFont="1" applyFill="1" applyBorder="1" applyAlignment="1">
      <alignment horizontal="left" vertical="center" wrapText="1"/>
    </xf>
    <xf numFmtId="0" fontId="32" fillId="14" borderId="29" xfId="1" applyFont="1" applyFill="1" applyBorder="1" applyAlignment="1">
      <alignment horizontal="left" vertical="center"/>
    </xf>
    <xf numFmtId="0" fontId="32" fillId="14" borderId="30" xfId="1" applyFont="1" applyFill="1" applyBorder="1" applyAlignment="1">
      <alignment horizontal="left" vertical="center"/>
    </xf>
    <xf numFmtId="165" fontId="3" fillId="11" borderId="57" xfId="1" applyNumberFormat="1" applyFont="1" applyFill="1" applyBorder="1" applyAlignment="1">
      <alignment horizontal="center" vertical="center"/>
    </xf>
    <xf numFmtId="165" fontId="3" fillId="11" borderId="58" xfId="1" applyNumberFormat="1" applyFont="1" applyFill="1" applyBorder="1" applyAlignment="1">
      <alignment horizontal="center" vertical="center"/>
    </xf>
    <xf numFmtId="165" fontId="3" fillId="11" borderId="59" xfId="1" applyNumberFormat="1" applyFont="1" applyFill="1" applyBorder="1" applyAlignment="1">
      <alignment horizontal="center" vertical="center"/>
    </xf>
    <xf numFmtId="165" fontId="3" fillId="11" borderId="10" xfId="1" applyNumberFormat="1" applyFont="1" applyFill="1" applyBorder="1" applyAlignment="1">
      <alignment horizontal="center" vertical="center"/>
    </xf>
    <xf numFmtId="165" fontId="3" fillId="11" borderId="7" xfId="1" applyNumberFormat="1" applyFont="1" applyFill="1" applyBorder="1" applyAlignment="1">
      <alignment horizontal="center" vertical="center"/>
    </xf>
    <xf numFmtId="0" fontId="3" fillId="10" borderId="40" xfId="1" applyFont="1" applyFill="1" applyBorder="1" applyAlignment="1">
      <alignment horizontal="center" vertical="center" wrapText="1"/>
    </xf>
    <xf numFmtId="0" fontId="3" fillId="10" borderId="21" xfId="1" applyFont="1" applyFill="1" applyBorder="1" applyAlignment="1">
      <alignment horizontal="center" vertical="center"/>
    </xf>
    <xf numFmtId="0" fontId="3" fillId="10" borderId="5" xfId="1" applyFont="1" applyFill="1" applyBorder="1" applyAlignment="1">
      <alignment horizontal="center" vertical="center"/>
    </xf>
    <xf numFmtId="0" fontId="3" fillId="2" borderId="14" xfId="1" applyFont="1" applyFill="1" applyBorder="1" applyAlignment="1" applyProtection="1">
      <alignment horizontal="center" vertical="center" wrapText="1"/>
      <protection locked="0"/>
    </xf>
    <xf numFmtId="0" fontId="3" fillId="2" borderId="13" xfId="1" applyFont="1" applyFill="1" applyBorder="1" applyAlignment="1" applyProtection="1">
      <alignment horizontal="center" vertical="center" wrapText="1"/>
      <protection locked="0"/>
    </xf>
    <xf numFmtId="0" fontId="3" fillId="2" borderId="63" xfId="1" applyFont="1" applyFill="1" applyBorder="1" applyAlignment="1" applyProtection="1">
      <alignment horizontal="center" vertical="center" wrapText="1"/>
      <protection locked="0"/>
    </xf>
    <xf numFmtId="0" fontId="32" fillId="14" borderId="25" xfId="0" applyFont="1" applyFill="1" applyBorder="1" applyAlignment="1">
      <alignment horizontal="center" vertical="center"/>
    </xf>
    <xf numFmtId="0" fontId="32" fillId="14" borderId="8" xfId="0" applyFont="1" applyFill="1" applyBorder="1" applyAlignment="1">
      <alignment horizontal="center" vertical="center"/>
    </xf>
    <xf numFmtId="0" fontId="32" fillId="14" borderId="48" xfId="0" applyFont="1" applyFill="1" applyBorder="1" applyAlignment="1">
      <alignment horizontal="center" vertical="center"/>
    </xf>
    <xf numFmtId="0" fontId="32" fillId="14" borderId="49" xfId="0" applyFont="1" applyFill="1" applyBorder="1" applyAlignment="1">
      <alignment horizontal="center" vertical="center"/>
    </xf>
    <xf numFmtId="0" fontId="32" fillId="14" borderId="50" xfId="0" applyFont="1" applyFill="1" applyBorder="1" applyAlignment="1">
      <alignment horizontal="center" vertical="center"/>
    </xf>
    <xf numFmtId="0" fontId="32" fillId="14" borderId="21" xfId="0" applyFont="1" applyFill="1" applyBorder="1" applyAlignment="1">
      <alignment horizontal="left" vertical="center"/>
    </xf>
    <xf numFmtId="0" fontId="32" fillId="14" borderId="5" xfId="0" applyFont="1" applyFill="1" applyBorder="1" applyAlignment="1">
      <alignment horizontal="left" vertical="center"/>
    </xf>
    <xf numFmtId="0" fontId="32" fillId="14" borderId="10" xfId="0" applyFont="1" applyFill="1" applyBorder="1" applyAlignment="1">
      <alignment horizontal="left" vertical="center"/>
    </xf>
    <xf numFmtId="0" fontId="32" fillId="14" borderId="46" xfId="0" applyFont="1" applyFill="1" applyBorder="1" applyAlignment="1">
      <alignment horizontal="left" vertical="center"/>
    </xf>
    <xf numFmtId="0" fontId="6" fillId="0" borderId="0" xfId="1" applyFont="1" applyAlignment="1">
      <alignment horizontal="left" vertical="top" wrapText="1"/>
    </xf>
    <xf numFmtId="0" fontId="2" fillId="0" borderId="0" xfId="1" applyFont="1" applyAlignment="1">
      <alignment horizontal="left" vertical="center" wrapText="1"/>
    </xf>
    <xf numFmtId="0" fontId="3" fillId="10" borderId="43" xfId="1" applyFont="1" applyFill="1" applyBorder="1" applyAlignment="1">
      <alignment horizontal="center" vertical="center" wrapText="1"/>
    </xf>
    <xf numFmtId="0" fontId="3" fillId="10" borderId="39" xfId="1" applyFont="1" applyFill="1" applyBorder="1" applyAlignment="1">
      <alignment horizontal="center" vertical="center" wrapText="1"/>
    </xf>
    <xf numFmtId="0" fontId="3" fillId="10" borderId="33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 applyProtection="1">
      <alignment horizontal="left" vertical="center"/>
      <protection locked="0"/>
    </xf>
    <xf numFmtId="0" fontId="2" fillId="2" borderId="27" xfId="1" applyFont="1" applyFill="1" applyBorder="1" applyAlignment="1" applyProtection="1">
      <alignment horizontal="left" vertical="center"/>
      <protection locked="0"/>
    </xf>
    <xf numFmtId="0" fontId="2" fillId="2" borderId="19" xfId="1" applyFont="1" applyFill="1" applyBorder="1" applyAlignment="1" applyProtection="1">
      <alignment horizontal="left" vertical="center"/>
      <protection locked="0"/>
    </xf>
    <xf numFmtId="0" fontId="2" fillId="2" borderId="32" xfId="1" applyFont="1" applyFill="1" applyBorder="1" applyAlignment="1" applyProtection="1">
      <alignment horizontal="left" vertical="center"/>
      <protection locked="0"/>
    </xf>
    <xf numFmtId="165" fontId="3" fillId="11" borderId="16" xfId="1" applyNumberFormat="1" applyFont="1" applyFill="1" applyBorder="1" applyAlignment="1">
      <alignment horizontal="center" vertical="center"/>
    </xf>
    <xf numFmtId="165" fontId="3" fillId="11" borderId="55" xfId="1" applyNumberFormat="1" applyFont="1" applyFill="1" applyBorder="1" applyAlignment="1">
      <alignment horizontal="center" vertical="center"/>
    </xf>
    <xf numFmtId="0" fontId="22" fillId="8" borderId="25" xfId="1" applyFont="1" applyFill="1" applyBorder="1" applyAlignment="1">
      <alignment horizontal="left" vertical="center"/>
    </xf>
    <xf numFmtId="0" fontId="22" fillId="8" borderId="8" xfId="1" applyFont="1" applyFill="1" applyBorder="1" applyAlignment="1">
      <alignment horizontal="left" vertical="center"/>
    </xf>
    <xf numFmtId="0" fontId="22" fillId="8" borderId="9" xfId="1" applyFont="1" applyFill="1" applyBorder="1" applyAlignment="1">
      <alignment horizontal="left" vertical="center"/>
    </xf>
    <xf numFmtId="0" fontId="3" fillId="10" borderId="10" xfId="1" applyFont="1" applyFill="1" applyBorder="1" applyAlignment="1">
      <alignment horizontal="center" vertical="center" wrapText="1"/>
    </xf>
    <xf numFmtId="0" fontId="3" fillId="10" borderId="1" xfId="1" applyFont="1" applyFill="1" applyBorder="1" applyAlignment="1">
      <alignment horizontal="center" vertical="center" wrapText="1"/>
    </xf>
    <xf numFmtId="0" fontId="3" fillId="10" borderId="14" xfId="1" applyFont="1" applyFill="1" applyBorder="1" applyAlignment="1">
      <alignment horizontal="center" vertical="center" wrapText="1"/>
    </xf>
    <xf numFmtId="0" fontId="5" fillId="10" borderId="25" xfId="1" applyFont="1" applyFill="1" applyBorder="1" applyAlignment="1">
      <alignment horizontal="left" vertical="center" wrapText="1"/>
    </xf>
    <xf numFmtId="0" fontId="5" fillId="10" borderId="8" xfId="1" applyFont="1" applyFill="1" applyBorder="1" applyAlignment="1">
      <alignment horizontal="left" vertical="center" wrapText="1"/>
    </xf>
    <xf numFmtId="0" fontId="5" fillId="10" borderId="9" xfId="1" applyFont="1" applyFill="1" applyBorder="1" applyAlignment="1">
      <alignment horizontal="left" vertical="center" wrapText="1"/>
    </xf>
    <xf numFmtId="0" fontId="31" fillId="10" borderId="0" xfId="1" applyFont="1" applyFill="1" applyAlignment="1">
      <alignment horizontal="left" vertical="center" wrapText="1"/>
    </xf>
    <xf numFmtId="0" fontId="31" fillId="10" borderId="7" xfId="1" applyFont="1" applyFill="1" applyBorder="1" applyAlignment="1">
      <alignment horizontal="left" vertical="center" wrapText="1"/>
    </xf>
    <xf numFmtId="0" fontId="27" fillId="0" borderId="42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5" fillId="10" borderId="3" xfId="1" applyFont="1" applyFill="1" applyBorder="1" applyAlignment="1">
      <alignment horizontal="left" vertical="center" wrapText="1"/>
    </xf>
    <xf numFmtId="0" fontId="5" fillId="10" borderId="13" xfId="1" applyFont="1" applyFill="1" applyBorder="1" applyAlignment="1">
      <alignment horizontal="left" vertical="center" wrapText="1"/>
    </xf>
    <xf numFmtId="0" fontId="5" fillId="10" borderId="15" xfId="1" applyFont="1" applyFill="1" applyBorder="1" applyAlignment="1">
      <alignment horizontal="left" vertical="center" wrapText="1"/>
    </xf>
    <xf numFmtId="171" fontId="5" fillId="8" borderId="45" xfId="3" applyNumberFormat="1" applyFont="1" applyFill="1" applyBorder="1" applyAlignment="1" applyProtection="1">
      <alignment horizontal="center" vertical="center"/>
    </xf>
    <xf numFmtId="171" fontId="5" fillId="8" borderId="39" xfId="3" applyNumberFormat="1" applyFont="1" applyFill="1" applyBorder="1" applyAlignment="1" applyProtection="1">
      <alignment horizontal="center" vertical="center"/>
    </xf>
    <xf numFmtId="164" fontId="5" fillId="11" borderId="26" xfId="1" applyNumberFormat="1" applyFont="1" applyFill="1" applyBorder="1" applyAlignment="1">
      <alignment horizontal="right" vertical="center"/>
    </xf>
    <xf numFmtId="164" fontId="5" fillId="11" borderId="2" xfId="1" applyNumberFormat="1" applyFont="1" applyFill="1" applyBorder="1" applyAlignment="1">
      <alignment horizontal="right" vertical="center"/>
    </xf>
    <xf numFmtId="164" fontId="5" fillId="11" borderId="3" xfId="1" applyNumberFormat="1" applyFont="1" applyFill="1" applyBorder="1" applyAlignment="1">
      <alignment horizontal="right" vertical="center"/>
    </xf>
    <xf numFmtId="164" fontId="5" fillId="11" borderId="24" xfId="1" applyNumberFormat="1" applyFont="1" applyFill="1" applyBorder="1" applyAlignment="1">
      <alignment horizontal="right" vertical="center"/>
    </xf>
    <xf numFmtId="164" fontId="5" fillId="11" borderId="13" xfId="1" applyNumberFormat="1" applyFont="1" applyFill="1" applyBorder="1" applyAlignment="1">
      <alignment horizontal="right" vertical="center"/>
    </xf>
    <xf numFmtId="164" fontId="5" fillId="11" borderId="15" xfId="1" applyNumberFormat="1" applyFont="1" applyFill="1" applyBorder="1" applyAlignment="1">
      <alignment horizontal="right" vertical="center"/>
    </xf>
    <xf numFmtId="164" fontId="5" fillId="11" borderId="40" xfId="1" applyNumberFormat="1" applyFont="1" applyFill="1" applyBorder="1" applyAlignment="1">
      <alignment horizontal="center" vertical="center"/>
    </xf>
    <xf numFmtId="0" fontId="3" fillId="10" borderId="4" xfId="1" applyFont="1" applyFill="1" applyBorder="1" applyAlignment="1">
      <alignment horizontal="center" vertical="center" wrapText="1"/>
    </xf>
    <xf numFmtId="0" fontId="3" fillId="10" borderId="46" xfId="1" applyFont="1" applyFill="1" applyBorder="1" applyAlignment="1">
      <alignment horizontal="center" vertical="center" wrapText="1"/>
    </xf>
    <xf numFmtId="0" fontId="3" fillId="10" borderId="47" xfId="1" applyFont="1" applyFill="1" applyBorder="1" applyAlignment="1">
      <alignment horizontal="center" vertical="center" wrapText="1"/>
    </xf>
    <xf numFmtId="0" fontId="15" fillId="10" borderId="5" xfId="0" applyFont="1" applyFill="1" applyBorder="1" applyAlignment="1">
      <alignment vertical="center"/>
    </xf>
    <xf numFmtId="0" fontId="2" fillId="11" borderId="25" xfId="1" applyFont="1" applyFill="1" applyBorder="1" applyAlignment="1" applyProtection="1">
      <alignment horizontal="left" vertical="top"/>
      <protection locked="0"/>
    </xf>
    <xf numFmtId="0" fontId="2" fillId="11" borderId="9" xfId="1" applyFont="1" applyFill="1" applyBorder="1" applyAlignment="1" applyProtection="1">
      <alignment horizontal="left" vertical="top"/>
      <protection locked="0"/>
    </xf>
    <xf numFmtId="164" fontId="4" fillId="10" borderId="9" xfId="0" applyNumberFormat="1" applyFont="1" applyFill="1" applyBorder="1" applyAlignment="1">
      <alignment horizontal="center" vertical="center" wrapText="1"/>
    </xf>
    <xf numFmtId="164" fontId="4" fillId="10" borderId="5" xfId="0" applyNumberFormat="1" applyFont="1" applyFill="1" applyBorder="1" applyAlignment="1">
      <alignment horizontal="center" vertical="center" wrapText="1"/>
    </xf>
    <xf numFmtId="164" fontId="3" fillId="11" borderId="36" xfId="1" applyNumberFormat="1" applyFont="1" applyFill="1" applyBorder="1" applyAlignment="1">
      <alignment horizontal="right" vertical="center"/>
    </xf>
    <xf numFmtId="164" fontId="3" fillId="11" borderId="37" xfId="1" applyNumberFormat="1" applyFont="1" applyFill="1" applyBorder="1" applyAlignment="1">
      <alignment horizontal="right" vertical="center"/>
    </xf>
    <xf numFmtId="164" fontId="3" fillId="11" borderId="38" xfId="1" applyNumberFormat="1" applyFont="1" applyFill="1" applyBorder="1" applyAlignment="1">
      <alignment horizontal="right" vertical="center"/>
    </xf>
    <xf numFmtId="165" fontId="3" fillId="11" borderId="24" xfId="1" applyNumberFormat="1" applyFont="1" applyFill="1" applyBorder="1" applyAlignment="1">
      <alignment horizontal="right" vertical="center"/>
    </xf>
    <xf numFmtId="165" fontId="3" fillId="11" borderId="13" xfId="1" applyNumberFormat="1" applyFont="1" applyFill="1" applyBorder="1" applyAlignment="1">
      <alignment horizontal="right" vertical="center"/>
    </xf>
    <xf numFmtId="165" fontId="3" fillId="11" borderId="37" xfId="1" applyNumberFormat="1" applyFont="1" applyFill="1" applyBorder="1" applyAlignment="1">
      <alignment horizontal="right" vertical="center"/>
    </xf>
    <xf numFmtId="165" fontId="3" fillId="11" borderId="38" xfId="1" applyNumberFormat="1" applyFont="1" applyFill="1" applyBorder="1" applyAlignment="1">
      <alignment horizontal="right" vertical="center"/>
    </xf>
    <xf numFmtId="165" fontId="3" fillId="9" borderId="25" xfId="1" applyNumberFormat="1" applyFont="1" applyFill="1" applyBorder="1" applyAlignment="1">
      <alignment horizontal="center" vertical="center"/>
    </xf>
    <xf numFmtId="165" fontId="3" fillId="9" borderId="8" xfId="1" applyNumberFormat="1" applyFont="1" applyFill="1" applyBorder="1" applyAlignment="1">
      <alignment horizontal="center" vertical="center"/>
    </xf>
    <xf numFmtId="165" fontId="3" fillId="9" borderId="43" xfId="1" applyNumberFormat="1" applyFont="1" applyFill="1" applyBorder="1" applyAlignment="1">
      <alignment horizontal="center" vertical="center"/>
    </xf>
    <xf numFmtId="164" fontId="3" fillId="9" borderId="43" xfId="1" applyNumberFormat="1" applyFont="1" applyFill="1" applyBorder="1" applyAlignment="1">
      <alignment horizontal="center" vertical="center"/>
    </xf>
    <xf numFmtId="164" fontId="3" fillId="11" borderId="25" xfId="1" applyNumberFormat="1" applyFont="1" applyFill="1" applyBorder="1" applyAlignment="1">
      <alignment horizontal="right" vertical="center"/>
    </xf>
    <xf numFmtId="164" fontId="3" fillId="11" borderId="8" xfId="1" applyNumberFormat="1" applyFont="1" applyFill="1" applyBorder="1" applyAlignment="1">
      <alignment horizontal="right" vertical="center"/>
    </xf>
    <xf numFmtId="164" fontId="3" fillId="11" borderId="9" xfId="1" applyNumberFormat="1" applyFont="1" applyFill="1" applyBorder="1" applyAlignment="1">
      <alignment horizontal="right" vertical="center"/>
    </xf>
    <xf numFmtId="164" fontId="3" fillId="9" borderId="25" xfId="1" applyNumberFormat="1" applyFont="1" applyFill="1" applyBorder="1" applyAlignment="1">
      <alignment horizontal="left" vertical="center"/>
    </xf>
    <xf numFmtId="164" fontId="3" fillId="9" borderId="8" xfId="1" applyNumberFormat="1" applyFont="1" applyFill="1" applyBorder="1" applyAlignment="1">
      <alignment horizontal="left" vertical="center"/>
    </xf>
    <xf numFmtId="164" fontId="3" fillId="9" borderId="43" xfId="1" applyNumberFormat="1" applyFont="1" applyFill="1" applyBorder="1" applyAlignment="1">
      <alignment horizontal="left" vertical="center"/>
    </xf>
    <xf numFmtId="171" fontId="5" fillId="8" borderId="40" xfId="3" applyNumberFormat="1" applyFont="1" applyFill="1" applyBorder="1" applyAlignment="1" applyProtection="1">
      <alignment horizontal="center" vertical="center"/>
    </xf>
    <xf numFmtId="164" fontId="5" fillId="11" borderId="5" xfId="1" applyNumberFormat="1" applyFont="1" applyFill="1" applyBorder="1" applyAlignment="1">
      <alignment horizontal="center" vertical="center"/>
    </xf>
    <xf numFmtId="171" fontId="5" fillId="8" borderId="44" xfId="3" applyNumberFormat="1" applyFont="1" applyFill="1" applyBorder="1" applyAlignment="1" applyProtection="1">
      <alignment horizontal="center" vertical="center"/>
    </xf>
    <xf numFmtId="171" fontId="5" fillId="8" borderId="52" xfId="3" applyNumberFormat="1" applyFont="1" applyFill="1" applyBorder="1" applyAlignment="1" applyProtection="1">
      <alignment horizontal="center" vertical="center"/>
    </xf>
    <xf numFmtId="0" fontId="6" fillId="10" borderId="25" xfId="0" applyFont="1" applyFill="1" applyBorder="1" applyAlignment="1">
      <alignment horizontal="center"/>
    </xf>
    <xf numFmtId="0" fontId="6" fillId="10" borderId="8" xfId="0" applyFont="1" applyFill="1" applyBorder="1" applyAlignment="1">
      <alignment horizontal="center"/>
    </xf>
    <xf numFmtId="164" fontId="3" fillId="2" borderId="6" xfId="1" applyNumberFormat="1" applyFont="1" applyFill="1" applyBorder="1" applyAlignment="1" applyProtection="1">
      <alignment horizontal="center" vertical="center"/>
      <protection locked="0"/>
    </xf>
    <xf numFmtId="164" fontId="3" fillId="2" borderId="43" xfId="1" applyNumberFormat="1" applyFont="1" applyFill="1" applyBorder="1" applyAlignment="1" applyProtection="1">
      <alignment horizontal="center" vertical="center"/>
      <protection locked="0"/>
    </xf>
    <xf numFmtId="164" fontId="2" fillId="15" borderId="25" xfId="1" applyNumberFormat="1" applyFont="1" applyFill="1" applyBorder="1" applyAlignment="1">
      <alignment horizontal="left" vertical="center" wrapText="1"/>
    </xf>
    <xf numFmtId="164" fontId="2" fillId="15" borderId="8" xfId="1" applyNumberFormat="1" applyFont="1" applyFill="1" applyBorder="1" applyAlignment="1">
      <alignment horizontal="left" vertical="center" wrapText="1"/>
    </xf>
    <xf numFmtId="164" fontId="2" fillId="15" borderId="9" xfId="1" applyNumberFormat="1" applyFont="1" applyFill="1" applyBorder="1" applyAlignment="1">
      <alignment horizontal="left" vertical="center" wrapText="1"/>
    </xf>
    <xf numFmtId="0" fontId="2" fillId="0" borderId="21" xfId="1" applyFont="1" applyBorder="1" applyAlignment="1" applyProtection="1">
      <alignment horizontal="left" vertical="center" wrapText="1"/>
      <protection locked="0"/>
    </xf>
    <xf numFmtId="0" fontId="2" fillId="0" borderId="5" xfId="1" applyFont="1" applyBorder="1" applyAlignment="1" applyProtection="1">
      <alignment horizontal="left" vertical="center" wrapText="1"/>
      <protection locked="0"/>
    </xf>
    <xf numFmtId="0" fontId="8" fillId="16" borderId="65" xfId="0" applyFont="1" applyFill="1" applyBorder="1" applyAlignment="1">
      <alignment horizontal="left" vertical="center"/>
    </xf>
    <xf numFmtId="0" fontId="8" fillId="16" borderId="66" xfId="0" applyFont="1" applyFill="1" applyBorder="1" applyAlignment="1">
      <alignment horizontal="left" vertical="center"/>
    </xf>
    <xf numFmtId="0" fontId="0" fillId="0" borderId="66" xfId="0" applyBorder="1"/>
    <xf numFmtId="0" fontId="0" fillId="0" borderId="67" xfId="0" applyBorder="1"/>
    <xf numFmtId="0" fontId="25" fillId="16" borderId="34" xfId="0" applyFont="1" applyFill="1" applyBorder="1" applyAlignment="1" applyProtection="1">
      <alignment horizontal="left" vertical="center"/>
      <protection locked="0"/>
    </xf>
    <xf numFmtId="0" fontId="25" fillId="16" borderId="0" xfId="0" applyFont="1" applyFill="1" applyAlignment="1" applyProtection="1">
      <alignment horizontal="left" vertical="center"/>
      <protection locked="0"/>
    </xf>
    <xf numFmtId="0" fontId="25" fillId="16" borderId="68" xfId="0" applyFont="1" applyFill="1" applyBorder="1" applyAlignment="1" applyProtection="1">
      <alignment horizontal="left" vertical="center"/>
      <protection locked="0"/>
    </xf>
    <xf numFmtId="164" fontId="25" fillId="16" borderId="34" xfId="1" applyNumberFormat="1" applyFont="1" applyFill="1" applyBorder="1" applyAlignment="1">
      <alignment horizontal="left" vertical="center" wrapText="1"/>
    </xf>
    <xf numFmtId="164" fontId="25" fillId="16" borderId="0" xfId="1" applyNumberFormat="1" applyFont="1" applyFill="1" applyAlignment="1">
      <alignment horizontal="left" vertical="center" wrapText="1"/>
    </xf>
    <xf numFmtId="164" fontId="25" fillId="16" borderId="68" xfId="1" applyNumberFormat="1" applyFont="1" applyFill="1" applyBorder="1" applyAlignment="1">
      <alignment horizontal="left" vertical="center" wrapText="1"/>
    </xf>
    <xf numFmtId="164" fontId="25" fillId="16" borderId="69" xfId="1" applyNumberFormat="1" applyFont="1" applyFill="1" applyBorder="1" applyAlignment="1">
      <alignment horizontal="left" vertical="center" wrapText="1"/>
    </xf>
    <xf numFmtId="164" fontId="25" fillId="16" borderId="70" xfId="1" applyNumberFormat="1" applyFont="1" applyFill="1" applyBorder="1" applyAlignment="1">
      <alignment horizontal="left" vertical="center" wrapText="1"/>
    </xf>
    <xf numFmtId="164" fontId="25" fillId="16" borderId="71" xfId="1" applyNumberFormat="1" applyFont="1" applyFill="1" applyBorder="1" applyAlignment="1">
      <alignment horizontal="left" vertical="center" wrapText="1"/>
    </xf>
    <xf numFmtId="164" fontId="5" fillId="8" borderId="26" xfId="1" applyNumberFormat="1" applyFont="1" applyFill="1" applyBorder="1" applyAlignment="1">
      <alignment horizontal="right" vertical="center" wrapText="1"/>
    </xf>
    <xf numFmtId="164" fontId="5" fillId="8" borderId="2" xfId="1" applyNumberFormat="1" applyFont="1" applyFill="1" applyBorder="1" applyAlignment="1">
      <alignment horizontal="right" vertical="center" wrapText="1"/>
    </xf>
    <xf numFmtId="164" fontId="5" fillId="8" borderId="24" xfId="1" applyNumberFormat="1" applyFont="1" applyFill="1" applyBorder="1" applyAlignment="1">
      <alignment horizontal="right" vertical="center" wrapText="1"/>
    </xf>
    <xf numFmtId="164" fontId="5" fillId="8" borderId="13" xfId="1" applyNumberFormat="1" applyFont="1" applyFill="1" applyBorder="1" applyAlignment="1">
      <alignment horizontal="right" vertical="center" wrapText="1"/>
    </xf>
    <xf numFmtId="164" fontId="5" fillId="8" borderId="27" xfId="1" applyNumberFormat="1" applyFont="1" applyFill="1" applyBorder="1" applyAlignment="1">
      <alignment horizontal="right" vertical="center" wrapText="1"/>
    </xf>
    <xf numFmtId="164" fontId="5" fillId="8" borderId="19" xfId="1" applyNumberFormat="1" applyFont="1" applyFill="1" applyBorder="1" applyAlignment="1">
      <alignment horizontal="right" vertical="center" wrapText="1"/>
    </xf>
    <xf numFmtId="0" fontId="3" fillId="10" borderId="5" xfId="1" applyFont="1" applyFill="1" applyBorder="1" applyAlignment="1">
      <alignment horizontal="center" vertical="center" wrapText="1"/>
    </xf>
    <xf numFmtId="0" fontId="2" fillId="10" borderId="5" xfId="1" applyFont="1" applyFill="1" applyBorder="1" applyAlignment="1">
      <alignment horizontal="center" vertical="center" wrapText="1"/>
    </xf>
    <xf numFmtId="0" fontId="2" fillId="0" borderId="5" xfId="1" applyFont="1" applyBorder="1" applyAlignment="1" applyProtection="1">
      <alignment horizontal="center" vertical="center" wrapText="1"/>
      <protection locked="0"/>
    </xf>
    <xf numFmtId="0" fontId="2" fillId="10" borderId="21" xfId="1" applyFont="1" applyFill="1" applyBorder="1" applyAlignment="1">
      <alignment horizontal="left" vertical="center" wrapText="1"/>
    </xf>
    <xf numFmtId="0" fontId="2" fillId="10" borderId="5" xfId="1" applyFont="1" applyFill="1" applyBorder="1" applyAlignment="1">
      <alignment horizontal="left" vertical="center" wrapText="1"/>
    </xf>
    <xf numFmtId="0" fontId="2" fillId="2" borderId="5" xfId="1" applyFont="1" applyFill="1" applyBorder="1" applyAlignment="1" applyProtection="1">
      <alignment horizontal="left" vertical="center"/>
      <protection locked="0"/>
    </xf>
    <xf numFmtId="0" fontId="2" fillId="2" borderId="28" xfId="1" applyFont="1" applyFill="1" applyBorder="1" applyAlignment="1" applyProtection="1">
      <alignment horizontal="left" vertical="center"/>
      <protection locked="0"/>
    </xf>
    <xf numFmtId="0" fontId="30" fillId="8" borderId="5" xfId="1" applyFont="1" applyFill="1" applyBorder="1" applyAlignment="1" applyProtection="1">
      <alignment horizontal="left" vertical="center"/>
      <protection locked="0"/>
    </xf>
    <xf numFmtId="165" fontId="17" fillId="11" borderId="81" xfId="0" applyNumberFormat="1" applyFont="1" applyFill="1" applyBorder="1" applyAlignment="1" applyProtection="1">
      <alignment horizontal="center" vertical="center" wrapText="1"/>
      <protection hidden="1"/>
    </xf>
    <xf numFmtId="165" fontId="17" fillId="11" borderId="71" xfId="0" applyNumberFormat="1" applyFont="1" applyFill="1" applyBorder="1" applyAlignment="1" applyProtection="1">
      <alignment horizontal="center" vertical="center" wrapText="1"/>
      <protection hidden="1"/>
    </xf>
    <xf numFmtId="0" fontId="32" fillId="14" borderId="65" xfId="0" applyFont="1" applyFill="1" applyBorder="1" applyAlignment="1">
      <alignment horizontal="left" vertical="center"/>
    </xf>
    <xf numFmtId="0" fontId="32" fillId="14" borderId="66" xfId="0" applyFont="1" applyFill="1" applyBorder="1" applyAlignment="1">
      <alignment horizontal="left" vertical="center"/>
    </xf>
    <xf numFmtId="0" fontId="3" fillId="10" borderId="21" xfId="1" applyFont="1" applyFill="1" applyBorder="1" applyAlignment="1">
      <alignment horizontal="center" vertical="center" wrapText="1"/>
    </xf>
    <xf numFmtId="0" fontId="3" fillId="10" borderId="77" xfId="0" applyFont="1" applyFill="1" applyBorder="1" applyAlignment="1">
      <alignment horizontal="center" vertical="center" wrapText="1"/>
    </xf>
    <xf numFmtId="0" fontId="3" fillId="10" borderId="79" xfId="0" applyFont="1" applyFill="1" applyBorder="1" applyAlignment="1">
      <alignment horizontal="center" vertical="center" wrapText="1"/>
    </xf>
    <xf numFmtId="0" fontId="3" fillId="10" borderId="80" xfId="0" applyFont="1" applyFill="1" applyBorder="1" applyAlignment="1">
      <alignment horizontal="center" vertical="center" wrapText="1"/>
    </xf>
    <xf numFmtId="165" fontId="5" fillId="11" borderId="1" xfId="0" applyNumberFormat="1" applyFont="1" applyFill="1" applyBorder="1" applyAlignment="1" applyProtection="1">
      <alignment horizontal="center" vertical="center" wrapText="1"/>
      <protection hidden="1"/>
    </xf>
    <xf numFmtId="165" fontId="5" fillId="11" borderId="78" xfId="0" applyNumberFormat="1" applyFont="1" applyFill="1" applyBorder="1" applyAlignment="1" applyProtection="1">
      <alignment horizontal="center" vertical="center" wrapText="1"/>
      <protection hidden="1"/>
    </xf>
    <xf numFmtId="0" fontId="3" fillId="10" borderId="62" xfId="0" applyFont="1" applyFill="1" applyBorder="1" applyAlignment="1">
      <alignment horizontal="center" vertical="center" wrapText="1"/>
    </xf>
    <xf numFmtId="165" fontId="5" fillId="11" borderId="4" xfId="0" applyNumberFormat="1" applyFont="1" applyFill="1" applyBorder="1" applyAlignment="1" applyProtection="1">
      <alignment horizontal="center" vertical="center" wrapText="1"/>
      <protection hidden="1"/>
    </xf>
    <xf numFmtId="165" fontId="5" fillId="11" borderId="68" xfId="0" applyNumberFormat="1" applyFont="1" applyFill="1" applyBorder="1" applyAlignment="1" applyProtection="1">
      <alignment horizontal="center" vertical="center" wrapText="1"/>
      <protection hidden="1"/>
    </xf>
    <xf numFmtId="165" fontId="5" fillId="11" borderId="14" xfId="0" applyNumberFormat="1" applyFont="1" applyFill="1" applyBorder="1" applyAlignment="1" applyProtection="1">
      <alignment horizontal="center" vertical="center" wrapText="1"/>
      <protection hidden="1"/>
    </xf>
    <xf numFmtId="165" fontId="5" fillId="11" borderId="63" xfId="0" applyNumberFormat="1" applyFont="1" applyFill="1" applyBorder="1" applyAlignment="1" applyProtection="1">
      <alignment horizontal="center" vertical="center" wrapText="1"/>
      <protection hidden="1"/>
    </xf>
    <xf numFmtId="0" fontId="32" fillId="14" borderId="36" xfId="0" applyFont="1" applyFill="1" applyBorder="1" applyAlignment="1">
      <alignment horizontal="center" vertical="center"/>
    </xf>
    <xf numFmtId="0" fontId="32" fillId="14" borderId="37" xfId="0" applyFont="1" applyFill="1" applyBorder="1" applyAlignment="1">
      <alignment horizontal="center" vertical="center"/>
    </xf>
    <xf numFmtId="0" fontId="32" fillId="14" borderId="76" xfId="0" applyFont="1" applyFill="1" applyBorder="1" applyAlignment="1">
      <alignment horizontal="center" vertical="center"/>
    </xf>
    <xf numFmtId="0" fontId="3" fillId="10" borderId="21" xfId="0" applyFont="1" applyFill="1" applyBorder="1" applyAlignment="1">
      <alignment horizontal="center" vertical="center" wrapText="1"/>
    </xf>
    <xf numFmtId="169" fontId="5" fillId="11" borderId="5" xfId="0" applyNumberFormat="1" applyFont="1" applyFill="1" applyBorder="1" applyAlignment="1" applyProtection="1">
      <alignment horizontal="center" vertical="center"/>
      <protection hidden="1"/>
    </xf>
    <xf numFmtId="169" fontId="5" fillId="11" borderId="23" xfId="0" applyNumberFormat="1" applyFont="1" applyFill="1" applyBorder="1" applyAlignment="1" applyProtection="1">
      <alignment horizontal="center" vertical="center"/>
      <protection hidden="1"/>
    </xf>
    <xf numFmtId="164" fontId="5" fillId="11" borderId="9" xfId="1" applyNumberFormat="1" applyFont="1" applyFill="1" applyBorder="1" applyAlignment="1">
      <alignment horizontal="center" vertical="center"/>
    </xf>
    <xf numFmtId="0" fontId="17" fillId="11" borderId="4" xfId="0" applyFont="1" applyFill="1" applyBorder="1" applyAlignment="1">
      <alignment horizontal="center" vertical="center"/>
    </xf>
    <xf numFmtId="0" fontId="17" fillId="11" borderId="68" xfId="0" applyFont="1" applyFill="1" applyBorder="1" applyAlignment="1">
      <alignment horizontal="center" vertical="center"/>
    </xf>
    <xf numFmtId="0" fontId="23" fillId="0" borderId="0" xfId="0" applyFont="1" applyAlignment="1" applyProtection="1">
      <alignment horizontal="left" vertical="top" wrapText="1"/>
      <protection locked="0"/>
    </xf>
    <xf numFmtId="0" fontId="3" fillId="10" borderId="21" xfId="1" applyFont="1" applyFill="1" applyBorder="1" applyAlignment="1">
      <alignment horizontal="left" vertical="center" wrapText="1"/>
    </xf>
    <xf numFmtId="0" fontId="3" fillId="10" borderId="5" xfId="1" applyFont="1" applyFill="1" applyBorder="1" applyAlignment="1">
      <alignment horizontal="left" vertical="center" wrapText="1"/>
    </xf>
    <xf numFmtId="0" fontId="3" fillId="10" borderId="25" xfId="1" applyFont="1" applyFill="1" applyBorder="1" applyAlignment="1">
      <alignment horizontal="left" vertical="center" wrapText="1"/>
    </xf>
    <xf numFmtId="0" fontId="3" fillId="10" borderId="9" xfId="1" applyFont="1" applyFill="1" applyBorder="1" applyAlignment="1">
      <alignment horizontal="left" vertical="center" wrapText="1"/>
    </xf>
    <xf numFmtId="0" fontId="3" fillId="10" borderId="8" xfId="1" applyFont="1" applyFill="1" applyBorder="1" applyAlignment="1">
      <alignment horizontal="left" vertical="center" wrapText="1"/>
    </xf>
    <xf numFmtId="0" fontId="3" fillId="10" borderId="82" xfId="1" applyFont="1" applyFill="1" applyBorder="1" applyAlignment="1">
      <alignment horizontal="left" vertical="center" wrapText="1"/>
    </xf>
    <xf numFmtId="0" fontId="15" fillId="10" borderId="0" xfId="0" applyFont="1" applyFill="1" applyAlignment="1">
      <alignment vertical="center"/>
    </xf>
    <xf numFmtId="164" fontId="3" fillId="0" borderId="64" xfId="2" applyNumberFormat="1" applyFont="1" applyFill="1" applyBorder="1" applyAlignment="1" applyProtection="1">
      <alignment horizontal="center" vertical="center"/>
      <protection locked="0"/>
    </xf>
    <xf numFmtId="164" fontId="3" fillId="0" borderId="9" xfId="2" applyNumberFormat="1" applyFont="1" applyFill="1" applyBorder="1" applyAlignment="1" applyProtection="1">
      <alignment horizontal="center" vertical="center"/>
      <protection locked="0"/>
    </xf>
    <xf numFmtId="0" fontId="2" fillId="2" borderId="6" xfId="1" applyFont="1" applyFill="1" applyBorder="1" applyAlignment="1" applyProtection="1">
      <alignment horizontal="left" vertical="top" wrapText="1"/>
      <protection locked="0"/>
    </xf>
    <xf numFmtId="0" fontId="2" fillId="2" borderId="9" xfId="1" applyFont="1" applyFill="1" applyBorder="1" applyAlignment="1" applyProtection="1">
      <alignment horizontal="left" vertical="top" wrapText="1"/>
      <protection locked="0"/>
    </xf>
    <xf numFmtId="167" fontId="2" fillId="0" borderId="5" xfId="1" applyNumberFormat="1" applyFont="1" applyBorder="1" applyAlignment="1" applyProtection="1">
      <alignment horizontal="right" vertical="center"/>
      <protection locked="0"/>
    </xf>
  </cellXfs>
  <cellStyles count="6">
    <cellStyle name="Lien hypertexte" xfId="5" builtinId="8"/>
    <cellStyle name="Monétaire" xfId="2" builtinId="4"/>
    <cellStyle name="Normal" xfId="0" builtinId="0"/>
    <cellStyle name="Normal 2" xfId="4" xr:uid="{1C4C0121-3CC5-432C-836A-5BADE929ADD7}"/>
    <cellStyle name="Normal 5" xfId="1" xr:uid="{0A079CF1-245C-4799-A671-DF1567882EE9}"/>
    <cellStyle name="Pourcentage" xfId="3" builtinId="5"/>
  </cellStyles>
  <dxfs count="50">
    <dxf>
      <font>
        <color rgb="FFCB381F"/>
      </font>
    </dxf>
    <dxf>
      <font>
        <color rgb="FFCB381F"/>
      </font>
    </dxf>
    <dxf>
      <font>
        <b/>
        <i val="0"/>
        <color rgb="FFCB381F"/>
      </font>
    </dxf>
    <dxf>
      <font>
        <b/>
        <i val="0"/>
        <color rgb="FFCB381F"/>
      </font>
    </dxf>
    <dxf>
      <font>
        <b/>
        <i val="0"/>
        <color rgb="FFCB381F"/>
      </font>
      <fill>
        <patternFill>
          <bgColor theme="6" tint="0.59996337778862885"/>
        </patternFill>
      </fill>
    </dxf>
    <dxf>
      <font>
        <b/>
        <i val="0"/>
        <color rgb="FFCB381F"/>
      </font>
      <fill>
        <patternFill>
          <bgColor theme="6" tint="0.59996337778862885"/>
        </patternFill>
      </fill>
    </dxf>
    <dxf>
      <font>
        <b/>
        <i val="0"/>
        <color rgb="FFCB381F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CB381F"/>
      </font>
    </dxf>
    <dxf>
      <font>
        <color rgb="FFCB381F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CB381F"/>
      </font>
      <fill>
        <patternFill patternType="none">
          <bgColor auto="1"/>
        </patternFill>
      </fill>
    </dxf>
    <dxf>
      <font>
        <color rgb="FFCB381F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sz val="10"/>
        <color auto="1"/>
        <name val="Arial"/>
        <family val="2"/>
        <scheme val="none"/>
      </font>
    </dxf>
    <dxf>
      <font>
        <strike val="0"/>
        <outline val="0"/>
        <shadow val="0"/>
        <u val="none"/>
        <sz val="10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265792"/>
      <color rgb="FFDAE6F0"/>
      <color rgb="FFF8E69A"/>
      <color rgb="FFCB381F"/>
      <color rgb="FFD9D9D9"/>
      <color rgb="FF095797"/>
      <color rgb="FF4E5662"/>
      <color rgb="FFFFDBD6"/>
      <color rgb="FFC5CAD2"/>
      <color rgb="FFEDED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1209400</xdr:colOff>
      <xdr:row>10</xdr:row>
      <xdr:rowOff>221867</xdr:rowOff>
    </xdr:from>
    <xdr:to>
      <xdr:col>8</xdr:col>
      <xdr:colOff>1066524</xdr:colOff>
      <xdr:row>13</xdr:row>
      <xdr:rowOff>63073</xdr:rowOff>
    </xdr:to>
    <xdr:sp macro="" textlink="">
      <xdr:nvSpPr>
        <xdr:cNvPr id="1061" name="Text Box 37" hidden="1">
          <a:extLst>
            <a:ext uri="{FF2B5EF4-FFF2-40B4-BE49-F238E27FC236}">
              <a16:creationId xmlns:a16="http://schemas.microsoft.com/office/drawing/2014/main" id="{1D3D5793-C66E-C815-55CD-82D9A0726C72}"/>
            </a:ext>
          </a:extLst>
        </xdr:cNvPr>
        <xdr:cNvSpPr txBox="1">
          <a:spLocks noChangeArrowheads="1"/>
        </xdr:cNvSpPr>
      </xdr:nvSpPr>
      <xdr:spPr bwMode="auto">
        <a:xfrm>
          <a:off x="10529888" y="4448175"/>
          <a:ext cx="1190625" cy="790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4</xdr:col>
      <xdr:colOff>251120</xdr:colOff>
      <xdr:row>1</xdr:row>
      <xdr:rowOff>159453</xdr:rowOff>
    </xdr:from>
    <xdr:to>
      <xdr:col>5</xdr:col>
      <xdr:colOff>839615</xdr:colOff>
      <xdr:row>3</xdr:row>
      <xdr:rowOff>352424</xdr:rowOff>
    </xdr:to>
    <xdr:sp macro="" textlink="">
      <xdr:nvSpPr>
        <xdr:cNvPr id="3" name="Bulle narrative : rectangle à coins arrondis 2">
          <a:extLst>
            <a:ext uri="{FF2B5EF4-FFF2-40B4-BE49-F238E27FC236}">
              <a16:creationId xmlns:a16="http://schemas.microsoft.com/office/drawing/2014/main" id="{326BD44D-3C7E-582A-C421-0DFF7AB1D967}"/>
            </a:ext>
          </a:extLst>
        </xdr:cNvPr>
        <xdr:cNvSpPr/>
      </xdr:nvSpPr>
      <xdr:spPr>
        <a:xfrm>
          <a:off x="5851820" y="1121478"/>
          <a:ext cx="1626720" cy="812096"/>
        </a:xfrm>
        <a:prstGeom prst="wedgeRoundRectCallout">
          <a:avLst>
            <a:gd name="adj1" fmla="val -56873"/>
            <a:gd name="adj2" fmla="val 119366"/>
            <a:gd name="adj3" fmla="val 16667"/>
          </a:avLst>
        </a:prstGeom>
        <a:solidFill>
          <a:srgbClr val="F8E69A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CA" sz="105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Veuillez remplir les cellules</a:t>
          </a:r>
          <a:r>
            <a:rPr lang="fr-CA" sz="105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blanches. </a:t>
          </a:r>
          <a:endParaRPr lang="fr-CA" sz="105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132520</xdr:colOff>
      <xdr:row>0</xdr:row>
      <xdr:rowOff>99242</xdr:rowOff>
    </xdr:from>
    <xdr:to>
      <xdr:col>1</xdr:col>
      <xdr:colOff>938694</xdr:colOff>
      <xdr:row>0</xdr:row>
      <xdr:rowOff>938696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C3383CD7-5EFC-47C3-B81A-A39F7B755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520" y="99242"/>
          <a:ext cx="2025374" cy="83945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210EBB-7F15-41DC-B3D0-875AF700617D}" name="Tableau1" displayName="Tableau1" ref="A1:A4" totalsRowShown="0" headerRowDxfId="49" dataDxfId="48">
  <autoFilter ref="A1:A4" xr:uid="{64210EBB-7F15-41DC-B3D0-875AF700617D}"/>
  <tableColumns count="1">
    <tableColumn id="1" xr3:uid="{5B17CB3F-590A-486D-99E1-715D187EE49C}" name="Dépenses autorisées" dataDxfId="4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D978B08-3709-460B-B2E2-436E329791CB}" name="Tableau4" displayName="Tableau4" ref="A5:A9" totalsRowShown="0" headerRowDxfId="46" dataDxfId="45">
  <autoFilter ref="A5:A9" xr:uid="{BD978B08-3709-460B-B2E2-436E329791CB}"/>
  <tableColumns count="1">
    <tableColumn id="1" xr3:uid="{D5E51C11-D512-47C3-9B0F-837975C40EAF}" name="Statut - Documents" dataDxfId="4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73DA25E-2307-4CD0-8F9B-152D8B12D05D}" name="Tableau5" displayName="Tableau5" ref="A10:A12" totalsRowShown="0" headerRowDxfId="43" dataDxfId="42">
  <autoFilter ref="A10:A12" xr:uid="{C73DA25E-2307-4CD0-8F9B-152D8B12D05D}"/>
  <tableColumns count="1">
    <tableColumn id="1" xr3:uid="{7E1B706D-0002-47BA-AC5A-73CC02FE8C1F}" name="Questions : Contributeurs" dataDxfId="4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27AE2EC-6BC3-4C53-B6C2-EAB04FD51466}" name="Tableau57" displayName="Tableau57" ref="A13:A17" totalsRowShown="0" headerRowDxfId="40" dataDxfId="39">
  <autoFilter ref="A13:A17" xr:uid="{B27AE2EC-6BC3-4C53-B6C2-EAB04FD51466}"/>
  <tableColumns count="1">
    <tableColumn id="1" xr3:uid="{5D756B7F-C4BF-42B9-B59A-F211416E3B5B}" name="Contribution" dataDxfId="38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56C8F56-EF6C-4012-AFF9-9E588C597480}" name="Tableau578" displayName="Tableau578" ref="A18:C35" totalsRowShown="0" headerRowDxfId="37" dataDxfId="36">
  <autoFilter ref="A18:C35" xr:uid="{756C8F56-EF6C-4012-AFF9-9E588C597480}"/>
  <sortState xmlns:xlrd2="http://schemas.microsoft.com/office/spreadsheetml/2017/richdata2" ref="A19:A35">
    <sortCondition ref="A20:A35"/>
  </sortState>
  <tableColumns count="3">
    <tableColumn id="1" xr3:uid="{22AA1269-0694-404B-B915-3279C6D1DAC9}" name="Profils" dataDxfId="35"/>
    <tableColumn id="2" xr3:uid="{7C26DCC0-27B9-4613-BD37-F6964F66FA60}" name="Colonne1" dataDxfId="34"/>
    <tableColumn id="3" xr3:uid="{EF46BA53-2958-4765-AD1F-2C27EF295F53}" name="Colonne2" dataDxfId="33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E1E224C-87F1-4447-B15F-C39AC6C77731}" name="Tableau579" displayName="Tableau579" ref="A36:B45" totalsRowShown="0" headerRowDxfId="32" dataDxfId="31">
  <autoFilter ref="A36:B45" xr:uid="{EE1E224C-87F1-4447-B15F-C39AC6C77731}"/>
  <tableColumns count="2">
    <tableColumn id="1" xr3:uid="{A619E78B-3BDA-4726-9B2E-B7B58C50946E}" name="Demandeur ou partenaire" dataDxfId="30"/>
    <tableColumn id="2" xr3:uid="{F13905DF-E164-4D86-9FA4-CE9B29AE161F}" name="Colonne1" dataDxfId="29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AE9CC32-E40D-4AF4-8C71-5052CA9D8AC2}" name="Tableau5799" displayName="Tableau5799" ref="A46:B54" totalsRowShown="0" headerRowDxfId="28" dataDxfId="27">
  <autoFilter ref="A46:B54" xr:uid="{EAE9CC32-E40D-4AF4-8C71-5052CA9D8AC2}"/>
  <tableColumns count="2">
    <tableColumn id="1" xr3:uid="{B10CCB7A-5F9C-4E90-87D3-8E4E279B562E}" name="Volets" dataDxfId="26"/>
    <tableColumn id="2" xr3:uid="{6FD070E5-B66E-49B0-AD90-B75CDC8D5EC1}" name="No selon le volet" dataDxfId="25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A433321-BC3F-442A-97DC-3E28B0AC0DA2}" name="Tableau579910" displayName="Tableau579910" ref="A55:I69" totalsRowShown="0" headerRowDxfId="24" dataDxfId="23">
  <autoFilter ref="A55:I69" xr:uid="{DA433321-BC3F-442A-97DC-3E28B0AC0DA2}"/>
  <tableColumns count="9">
    <tableColumn id="1" xr3:uid="{3C44454F-C80D-4F6D-B2EC-730CB93DA205}" name="Clientèle" dataDxfId="22"/>
    <tableColumn id="2" xr3:uid="{392E8BC2-E64C-4EAB-BCD8-2854970C92CB}" name="No selon la clientèle" dataDxfId="21"/>
    <tableColumn id="3" xr3:uid="{33252E93-9AEF-4D49-97B7-D4917D55E6D2}" name="Sous-volet 1.1" dataDxfId="20"/>
    <tableColumn id="4" xr3:uid="{BB34664D-AA43-4983-9F22-EDD11F9E536B}" name="Sous-volet 1.2" dataDxfId="19"/>
    <tableColumn id="5" xr3:uid="{4F0E2C48-40BD-4B89-AC8D-52D31D46DACD}" name="Sous-volet 2.1" dataDxfId="18"/>
    <tableColumn id="6" xr3:uid="{41288002-0AF1-49A2-A05F-0F8EDCF6D1B8}" name="Sous-volet 2.2  Entreprises privées" dataDxfId="17"/>
    <tableColumn id="8" xr3:uid="{36281C53-BE8A-44A2-B9C4-F764632A28C8}" name="Sous-volet 2.2  Autres demandeurs" dataDxfId="16"/>
    <tableColumn id="7" xr3:uid="{C97F9081-E4D8-4A58-B034-B13E50BF9DE3}" name="Sous-volet 2.3 - Structurants" dataDxfId="15"/>
    <tableColumn id="10" xr3:uid="{B686197E-EA92-41A0-A572-392A3329A947}" name="Sous-volet 2.3 - Mise en valeur" dataDxfId="1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esor.gouv.qc.ca/fileadmin/PDF/faire_affaire_avec_etat/cadre_normatif/frais_deplacement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25A7E-58F5-44F2-AD04-5D825FEE7617}">
  <sheetPr codeName="Feuil2">
    <pageSetUpPr fitToPage="1"/>
  </sheetPr>
  <dimension ref="A1:Q104"/>
  <sheetViews>
    <sheetView showGridLines="0" tabSelected="1" topLeftCell="A58" zoomScaleNormal="100" workbookViewId="0">
      <selection activeCell="I65" sqref="I65:J65"/>
    </sheetView>
  </sheetViews>
  <sheetFormatPr baseColWidth="10" defaultColWidth="11.28515625" defaultRowHeight="14.25" x14ac:dyDescent="0.2"/>
  <cols>
    <col min="1" max="1" width="18.28515625" style="1" customWidth="1"/>
    <col min="2" max="2" width="14.140625" style="1" customWidth="1"/>
    <col min="3" max="3" width="21.5703125" style="1" customWidth="1"/>
    <col min="4" max="4" width="30" style="1" customWidth="1"/>
    <col min="5" max="5" width="15.5703125" style="1" customWidth="1"/>
    <col min="6" max="6" width="14.28515625" style="1" customWidth="1"/>
    <col min="7" max="7" width="14.85546875" style="1" customWidth="1"/>
    <col min="8" max="8" width="18.7109375" style="1" customWidth="1"/>
    <col min="9" max="9" width="18.85546875" style="1" customWidth="1"/>
    <col min="10" max="12" width="18.7109375" style="1" customWidth="1"/>
    <col min="13" max="13" width="60" style="1" customWidth="1"/>
    <col min="14" max="16384" width="11.28515625" style="1"/>
  </cols>
  <sheetData>
    <row r="1" spans="1:16" s="2" customFormat="1" ht="75.75" customHeight="1" x14ac:dyDescent="0.25">
      <c r="A1" s="200" t="s">
        <v>197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3"/>
    </row>
    <row r="2" spans="1:16" s="3" customFormat="1" ht="14.25" customHeight="1" thickBot="1" x14ac:dyDescent="0.3">
      <c r="A2" s="39"/>
      <c r="F2" s="39"/>
      <c r="J2" s="6"/>
      <c r="L2" s="130" t="s">
        <v>221</v>
      </c>
    </row>
    <row r="3" spans="1:16" s="73" customFormat="1" ht="34.5" customHeight="1" x14ac:dyDescent="0.25">
      <c r="A3" s="214" t="s">
        <v>203</v>
      </c>
      <c r="B3" s="215"/>
      <c r="C3" s="215"/>
      <c r="D3" s="216"/>
      <c r="E3" s="8"/>
      <c r="G3" s="201" t="s">
        <v>216</v>
      </c>
      <c r="H3" s="202"/>
      <c r="I3" s="203"/>
      <c r="J3" s="202"/>
      <c r="K3" s="202"/>
      <c r="L3" s="204"/>
      <c r="M3" s="2"/>
    </row>
    <row r="4" spans="1:16" s="4" customFormat="1" ht="42" customHeight="1" x14ac:dyDescent="0.2">
      <c r="A4" s="131" t="s">
        <v>0</v>
      </c>
      <c r="B4" s="225"/>
      <c r="C4" s="226"/>
      <c r="D4" s="227"/>
      <c r="E4" s="8"/>
      <c r="G4" s="205" t="s">
        <v>157</v>
      </c>
      <c r="H4" s="169"/>
      <c r="I4" s="146">
        <v>0.8</v>
      </c>
      <c r="J4" s="169" t="s">
        <v>118</v>
      </c>
      <c r="K4" s="169"/>
      <c r="L4" s="147">
        <v>0.8</v>
      </c>
      <c r="M4" s="13"/>
    </row>
    <row r="5" spans="1:16" s="4" customFormat="1" ht="42" customHeight="1" x14ac:dyDescent="0.2">
      <c r="A5" s="127" t="s">
        <v>2</v>
      </c>
      <c r="B5" s="170"/>
      <c r="C5" s="170"/>
      <c r="D5" s="171"/>
      <c r="E5" s="8"/>
      <c r="G5" s="205" t="s">
        <v>194</v>
      </c>
      <c r="H5" s="206"/>
      <c r="I5" s="136">
        <v>5000</v>
      </c>
      <c r="J5" s="168" t="s">
        <v>217</v>
      </c>
      <c r="K5" s="169"/>
      <c r="L5" s="147">
        <v>0.2</v>
      </c>
    </row>
    <row r="6" spans="1:16" s="4" customFormat="1" ht="42" customHeight="1" thickBot="1" x14ac:dyDescent="0.25">
      <c r="A6" s="129" t="s">
        <v>182</v>
      </c>
      <c r="B6" s="187"/>
      <c r="C6" s="192"/>
      <c r="D6" s="193"/>
      <c r="E6" s="8"/>
      <c r="G6" s="207" t="s">
        <v>195</v>
      </c>
      <c r="H6" s="187"/>
      <c r="I6" s="149">
        <v>50000</v>
      </c>
      <c r="J6" s="186" t="s">
        <v>218</v>
      </c>
      <c r="K6" s="187"/>
      <c r="L6" s="148">
        <v>0.1</v>
      </c>
      <c r="M6" s="76"/>
    </row>
    <row r="7" spans="1:16" s="4" customFormat="1" ht="10.15" customHeight="1" thickBot="1" x14ac:dyDescent="0.3">
      <c r="A7" s="35"/>
      <c r="B7" s="40"/>
      <c r="C7" s="40"/>
      <c r="D7" s="40"/>
      <c r="E7" s="10"/>
      <c r="I7" s="9"/>
      <c r="J7"/>
      <c r="K7"/>
      <c r="L7"/>
      <c r="M7" s="14"/>
    </row>
    <row r="8" spans="1:16" s="4" customFormat="1" ht="40.5" customHeight="1" thickBot="1" x14ac:dyDescent="0.25">
      <c r="A8" s="208" t="s">
        <v>198</v>
      </c>
      <c r="B8" s="209"/>
      <c r="C8" s="209"/>
      <c r="D8" s="209"/>
      <c r="E8" s="209"/>
      <c r="F8" s="209"/>
      <c r="G8" s="209"/>
      <c r="H8" s="209"/>
      <c r="I8" s="209"/>
      <c r="J8" s="209"/>
      <c r="K8" s="209"/>
      <c r="L8" s="210"/>
      <c r="M8" s="7"/>
    </row>
    <row r="9" spans="1:16" ht="10.15" customHeight="1" x14ac:dyDescent="0.2"/>
    <row r="10" spans="1:16" s="2" customFormat="1" ht="23.25" customHeight="1" thickBot="1" x14ac:dyDescent="0.3">
      <c r="A10" s="233" t="s">
        <v>193</v>
      </c>
      <c r="B10" s="234"/>
      <c r="C10" s="234"/>
      <c r="D10" s="234"/>
      <c r="E10" s="234"/>
      <c r="F10" s="234"/>
      <c r="G10" s="234"/>
      <c r="H10" s="234"/>
      <c r="I10" s="235"/>
      <c r="J10" s="235"/>
      <c r="K10" s="235"/>
      <c r="L10" s="236"/>
    </row>
    <row r="11" spans="1:16" s="2" customFormat="1" ht="23.25" customHeight="1" thickTop="1" x14ac:dyDescent="0.25">
      <c r="A11" s="228" t="s">
        <v>154</v>
      </c>
      <c r="B11" s="229"/>
      <c r="C11" s="229"/>
      <c r="D11" s="229"/>
      <c r="E11" s="229"/>
      <c r="F11" s="229"/>
      <c r="G11" s="229"/>
      <c r="H11" s="229"/>
      <c r="I11" s="230" t="s">
        <v>175</v>
      </c>
      <c r="J11" s="231"/>
      <c r="K11" s="231"/>
      <c r="L11" s="232"/>
    </row>
    <row r="12" spans="1:16" s="2" customFormat="1" ht="26.25" customHeight="1" thickBot="1" x14ac:dyDescent="0.3">
      <c r="A12" s="254" t="s">
        <v>199</v>
      </c>
      <c r="B12" s="255"/>
      <c r="C12" s="255"/>
      <c r="D12" s="255"/>
      <c r="E12" s="255"/>
      <c r="F12" s="255"/>
      <c r="G12" s="256"/>
      <c r="H12" s="222" t="s">
        <v>146</v>
      </c>
      <c r="I12" s="194" t="s">
        <v>178</v>
      </c>
      <c r="J12" s="194"/>
      <c r="K12" s="240" t="s">
        <v>174</v>
      </c>
      <c r="L12" s="239" t="s">
        <v>153</v>
      </c>
      <c r="M12" s="238"/>
    </row>
    <row r="13" spans="1:16" s="4" customFormat="1" ht="24" thickTop="1" x14ac:dyDescent="0.2">
      <c r="A13" s="257" t="s">
        <v>204</v>
      </c>
      <c r="B13" s="257"/>
      <c r="C13" s="257"/>
      <c r="D13" s="257"/>
      <c r="E13" s="257"/>
      <c r="F13" s="257"/>
      <c r="G13" s="258"/>
      <c r="H13" s="222"/>
      <c r="I13" s="81" t="s">
        <v>202</v>
      </c>
      <c r="J13" s="80" t="s">
        <v>147</v>
      </c>
      <c r="K13" s="241"/>
      <c r="L13" s="239"/>
      <c r="M13" s="238"/>
    </row>
    <row r="14" spans="1:16" s="4" customFormat="1" ht="15.75" customHeight="1" x14ac:dyDescent="0.2">
      <c r="A14" s="248" t="s">
        <v>169</v>
      </c>
      <c r="B14" s="249"/>
      <c r="C14" s="249"/>
      <c r="D14" s="249"/>
      <c r="E14" s="249"/>
      <c r="F14" s="249"/>
      <c r="G14" s="250"/>
      <c r="H14" s="102">
        <v>35000</v>
      </c>
      <c r="I14" s="107">
        <v>5000</v>
      </c>
      <c r="J14" s="220" t="s">
        <v>97</v>
      </c>
      <c r="K14" s="95">
        <v>0</v>
      </c>
      <c r="L14" s="102">
        <f>H14-I14-K14</f>
        <v>30000</v>
      </c>
      <c r="M14" s="238"/>
    </row>
    <row r="15" spans="1:16" s="4" customFormat="1" ht="15" customHeight="1" x14ac:dyDescent="0.2">
      <c r="A15" s="242"/>
      <c r="B15" s="176"/>
      <c r="C15" s="176"/>
      <c r="D15" s="176"/>
      <c r="E15" s="176"/>
      <c r="F15" s="176"/>
      <c r="G15" s="177"/>
      <c r="H15" s="103"/>
      <c r="I15" s="101"/>
      <c r="J15" s="246"/>
      <c r="K15" s="82"/>
      <c r="L15" s="83">
        <f>H15-I15-K15</f>
        <v>0</v>
      </c>
      <c r="M15" s="238"/>
      <c r="P15" s="237"/>
    </row>
    <row r="16" spans="1:16" s="4" customFormat="1" ht="15" thickBot="1" x14ac:dyDescent="0.25">
      <c r="A16" s="243"/>
      <c r="B16" s="244"/>
      <c r="C16" s="244"/>
      <c r="D16" s="244"/>
      <c r="E16" s="244"/>
      <c r="F16" s="244"/>
      <c r="G16" s="245"/>
      <c r="H16" s="109"/>
      <c r="I16" s="112"/>
      <c r="J16" s="247"/>
      <c r="K16" s="113"/>
      <c r="L16" s="114">
        <f>H16-I16-K16</f>
        <v>0</v>
      </c>
      <c r="M16" s="5"/>
      <c r="P16" s="237"/>
    </row>
    <row r="17" spans="1:17" s="4" customFormat="1" ht="15" customHeight="1" x14ac:dyDescent="0.2">
      <c r="A17" s="181" t="s">
        <v>205</v>
      </c>
      <c r="B17" s="182"/>
      <c r="C17" s="182"/>
      <c r="D17" s="182"/>
      <c r="E17" s="182"/>
      <c r="F17" s="182"/>
      <c r="G17" s="183"/>
      <c r="H17" s="110">
        <f>SUM(H15:H16)</f>
        <v>0</v>
      </c>
      <c r="I17" s="111">
        <f>SUM(I15:I16)</f>
        <v>0</v>
      </c>
      <c r="J17" s="78"/>
      <c r="K17" s="78">
        <f>SUM(K15:K16)</f>
        <v>0</v>
      </c>
      <c r="L17" s="79">
        <f>SUM(L15:L16)</f>
        <v>0</v>
      </c>
      <c r="M17" s="86"/>
      <c r="P17" s="237"/>
    </row>
    <row r="18" spans="1:17" ht="4.1500000000000004" customHeight="1" x14ac:dyDescent="0.2">
      <c r="A18" s="188"/>
      <c r="B18" s="189"/>
      <c r="C18" s="189"/>
      <c r="D18" s="189"/>
      <c r="E18" s="189"/>
      <c r="F18" s="189"/>
      <c r="G18" s="189"/>
      <c r="H18" s="189"/>
      <c r="I18" s="189"/>
      <c r="J18" s="189"/>
      <c r="K18" s="189"/>
      <c r="L18" s="189"/>
      <c r="M18" s="97"/>
      <c r="P18" s="237"/>
    </row>
    <row r="19" spans="1:17" s="4" customFormat="1" ht="26.25" customHeight="1" x14ac:dyDescent="0.2">
      <c r="A19" s="254" t="s">
        <v>168</v>
      </c>
      <c r="B19" s="255"/>
      <c r="C19" s="255"/>
      <c r="D19" s="255"/>
      <c r="E19" s="255"/>
      <c r="F19" s="255"/>
      <c r="G19" s="256"/>
      <c r="H19" s="222" t="s">
        <v>146</v>
      </c>
      <c r="I19" s="194" t="s">
        <v>178</v>
      </c>
      <c r="J19" s="195"/>
      <c r="K19" s="251" t="s">
        <v>174</v>
      </c>
      <c r="L19" s="252" t="s">
        <v>153</v>
      </c>
      <c r="M19" s="86"/>
      <c r="P19" s="237"/>
    </row>
    <row r="20" spans="1:17" s="4" customFormat="1" ht="26.25" customHeight="1" x14ac:dyDescent="0.2">
      <c r="A20" s="223" t="s">
        <v>113</v>
      </c>
      <c r="B20" s="224"/>
      <c r="C20" s="75" t="s">
        <v>141</v>
      </c>
      <c r="D20" s="72" t="s">
        <v>123</v>
      </c>
      <c r="E20" s="72" t="s">
        <v>181</v>
      </c>
      <c r="F20" s="72" t="s">
        <v>4</v>
      </c>
      <c r="G20" s="72" t="s">
        <v>170</v>
      </c>
      <c r="H20" s="222"/>
      <c r="I20" s="81" t="s">
        <v>202</v>
      </c>
      <c r="J20" s="72" t="s">
        <v>147</v>
      </c>
      <c r="K20" s="199"/>
      <c r="L20" s="253"/>
      <c r="M20" s="86"/>
    </row>
    <row r="21" spans="1:17" s="4" customFormat="1" ht="15" customHeight="1" x14ac:dyDescent="0.2">
      <c r="A21" s="248" t="s">
        <v>139</v>
      </c>
      <c r="B21" s="249"/>
      <c r="C21" s="92" t="s">
        <v>140</v>
      </c>
      <c r="D21" s="153" t="s">
        <v>5</v>
      </c>
      <c r="E21" s="93">
        <v>55</v>
      </c>
      <c r="F21" s="137">
        <v>0.26</v>
      </c>
      <c r="G21" s="91">
        <v>100</v>
      </c>
      <c r="H21" s="102">
        <f>ROUND((E21+(E21*F21))*G21,0)</f>
        <v>6930</v>
      </c>
      <c r="I21" s="217" t="s">
        <v>97</v>
      </c>
      <c r="J21" s="91">
        <f>H21</f>
        <v>6930</v>
      </c>
      <c r="K21" s="220" t="s">
        <v>97</v>
      </c>
      <c r="L21" s="211" t="s">
        <v>97</v>
      </c>
      <c r="M21" s="5"/>
    </row>
    <row r="22" spans="1:17" s="4" customFormat="1" ht="15" customHeight="1" x14ac:dyDescent="0.2">
      <c r="A22" s="184"/>
      <c r="B22" s="185"/>
      <c r="C22" s="74"/>
      <c r="D22" s="151" t="s">
        <v>1</v>
      </c>
      <c r="E22" s="84"/>
      <c r="F22" s="138">
        <v>0.26</v>
      </c>
      <c r="G22" s="82"/>
      <c r="H22" s="83">
        <f>ROUND((E22+(E22*F22))*G22,0)</f>
        <v>0</v>
      </c>
      <c r="I22" s="218"/>
      <c r="J22" s="85">
        <f>H22</f>
        <v>0</v>
      </c>
      <c r="K22" s="221"/>
      <c r="L22" s="212"/>
      <c r="M22" s="5"/>
    </row>
    <row r="23" spans="1:17" s="4" customFormat="1" ht="15" customHeight="1" x14ac:dyDescent="0.2">
      <c r="A23" s="184"/>
      <c r="B23" s="185"/>
      <c r="C23" s="74"/>
      <c r="D23" s="151" t="s">
        <v>1</v>
      </c>
      <c r="E23" s="84"/>
      <c r="F23" s="138">
        <v>0.26</v>
      </c>
      <c r="G23" s="82"/>
      <c r="H23" s="83">
        <f t="shared" ref="H23:H41" si="0">ROUND((E23+(E23*F23))*G23,0)</f>
        <v>0</v>
      </c>
      <c r="I23" s="218"/>
      <c r="J23" s="85">
        <f t="shared" ref="J23:J41" si="1">H23</f>
        <v>0</v>
      </c>
      <c r="K23" s="221"/>
      <c r="L23" s="212"/>
      <c r="M23" s="144"/>
      <c r="N23" s="145"/>
      <c r="O23" s="145"/>
      <c r="P23" s="145"/>
      <c r="Q23" s="145"/>
    </row>
    <row r="24" spans="1:17" s="4" customFormat="1" ht="15" customHeight="1" x14ac:dyDescent="0.2">
      <c r="A24" s="184"/>
      <c r="B24" s="185"/>
      <c r="C24" s="74"/>
      <c r="D24" s="151" t="s">
        <v>1</v>
      </c>
      <c r="E24" s="84"/>
      <c r="F24" s="138">
        <v>0.26</v>
      </c>
      <c r="G24" s="82"/>
      <c r="H24" s="83">
        <f t="shared" si="0"/>
        <v>0</v>
      </c>
      <c r="I24" s="218"/>
      <c r="J24" s="85">
        <f t="shared" si="1"/>
        <v>0</v>
      </c>
      <c r="K24" s="221"/>
      <c r="L24" s="212"/>
      <c r="M24" s="144"/>
      <c r="N24" s="145"/>
      <c r="O24" s="145"/>
      <c r="P24" s="145"/>
      <c r="Q24" s="145"/>
    </row>
    <row r="25" spans="1:17" s="4" customFormat="1" ht="15" customHeight="1" x14ac:dyDescent="0.2">
      <c r="A25" s="184"/>
      <c r="B25" s="185"/>
      <c r="C25" s="74"/>
      <c r="D25" s="151" t="s">
        <v>1</v>
      </c>
      <c r="E25" s="84"/>
      <c r="F25" s="138">
        <v>0.26</v>
      </c>
      <c r="G25" s="82"/>
      <c r="H25" s="83">
        <f t="shared" si="0"/>
        <v>0</v>
      </c>
      <c r="I25" s="218"/>
      <c r="J25" s="85">
        <f t="shared" si="1"/>
        <v>0</v>
      </c>
      <c r="K25" s="221"/>
      <c r="L25" s="212"/>
      <c r="M25" s="144"/>
      <c r="N25" s="145"/>
      <c r="O25" s="145"/>
      <c r="P25" s="145"/>
      <c r="Q25" s="145"/>
    </row>
    <row r="26" spans="1:17" s="4" customFormat="1" ht="15" customHeight="1" x14ac:dyDescent="0.2">
      <c r="A26" s="184"/>
      <c r="B26" s="185"/>
      <c r="C26" s="74"/>
      <c r="D26" s="151" t="s">
        <v>1</v>
      </c>
      <c r="E26" s="84"/>
      <c r="F26" s="138">
        <v>0.26</v>
      </c>
      <c r="G26" s="82"/>
      <c r="H26" s="83">
        <f t="shared" si="0"/>
        <v>0</v>
      </c>
      <c r="I26" s="218"/>
      <c r="J26" s="85">
        <f t="shared" si="1"/>
        <v>0</v>
      </c>
      <c r="K26" s="221"/>
      <c r="L26" s="212"/>
      <c r="M26" s="144"/>
      <c r="N26" s="145"/>
      <c r="O26" s="145"/>
      <c r="P26" s="145"/>
      <c r="Q26" s="145"/>
    </row>
    <row r="27" spans="1:17" s="4" customFormat="1" ht="15" customHeight="1" x14ac:dyDescent="0.2">
      <c r="A27" s="184"/>
      <c r="B27" s="185"/>
      <c r="C27" s="74"/>
      <c r="D27" s="151" t="s">
        <v>1</v>
      </c>
      <c r="E27" s="84"/>
      <c r="F27" s="138">
        <v>0.26</v>
      </c>
      <c r="G27" s="82"/>
      <c r="H27" s="83">
        <f t="shared" si="0"/>
        <v>0</v>
      </c>
      <c r="I27" s="218"/>
      <c r="J27" s="85">
        <f t="shared" si="1"/>
        <v>0</v>
      </c>
      <c r="K27" s="221"/>
      <c r="L27" s="212"/>
      <c r="M27" s="144"/>
      <c r="N27" s="145"/>
      <c r="O27" s="145"/>
      <c r="P27" s="145"/>
      <c r="Q27" s="145"/>
    </row>
    <row r="28" spans="1:17" s="4" customFormat="1" ht="15" customHeight="1" x14ac:dyDescent="0.2">
      <c r="A28" s="184"/>
      <c r="B28" s="185"/>
      <c r="C28" s="74"/>
      <c r="D28" s="151" t="s">
        <v>1</v>
      </c>
      <c r="E28" s="84"/>
      <c r="F28" s="138">
        <v>0.26</v>
      </c>
      <c r="G28" s="82"/>
      <c r="H28" s="83">
        <f t="shared" si="0"/>
        <v>0</v>
      </c>
      <c r="I28" s="218"/>
      <c r="J28" s="85">
        <f t="shared" si="1"/>
        <v>0</v>
      </c>
      <c r="K28" s="221"/>
      <c r="L28" s="212"/>
      <c r="M28" s="144"/>
      <c r="N28" s="145"/>
      <c r="O28" s="145"/>
      <c r="P28" s="145"/>
      <c r="Q28" s="145"/>
    </row>
    <row r="29" spans="1:17" s="4" customFormat="1" ht="15" customHeight="1" x14ac:dyDescent="0.2">
      <c r="A29" s="184"/>
      <c r="B29" s="185"/>
      <c r="C29" s="74"/>
      <c r="D29" s="151" t="s">
        <v>1</v>
      </c>
      <c r="E29" s="84"/>
      <c r="F29" s="138">
        <v>0.26</v>
      </c>
      <c r="G29" s="82"/>
      <c r="H29" s="83">
        <v>0</v>
      </c>
      <c r="I29" s="218"/>
      <c r="J29" s="85">
        <f t="shared" si="1"/>
        <v>0</v>
      </c>
      <c r="K29" s="221"/>
      <c r="L29" s="212"/>
      <c r="M29" s="144"/>
      <c r="N29" s="145"/>
      <c r="O29" s="145"/>
      <c r="P29" s="145"/>
      <c r="Q29" s="145"/>
    </row>
    <row r="30" spans="1:17" s="4" customFormat="1" ht="15" customHeight="1" x14ac:dyDescent="0.2">
      <c r="A30" s="184"/>
      <c r="B30" s="185"/>
      <c r="C30" s="74"/>
      <c r="D30" s="151" t="s">
        <v>1</v>
      </c>
      <c r="E30" s="84"/>
      <c r="F30" s="138">
        <v>0.26</v>
      </c>
      <c r="G30" s="82"/>
      <c r="H30" s="83">
        <f t="shared" si="0"/>
        <v>0</v>
      </c>
      <c r="I30" s="218"/>
      <c r="J30" s="85">
        <f t="shared" si="1"/>
        <v>0</v>
      </c>
      <c r="K30" s="221"/>
      <c r="L30" s="212"/>
      <c r="M30" s="259"/>
      <c r="N30" s="260"/>
      <c r="O30" s="260"/>
      <c r="P30" s="260"/>
      <c r="Q30" s="260"/>
    </row>
    <row r="31" spans="1:17" s="4" customFormat="1" ht="15" customHeight="1" x14ac:dyDescent="0.2">
      <c r="A31" s="184"/>
      <c r="B31" s="185"/>
      <c r="C31" s="74"/>
      <c r="D31" s="151" t="s">
        <v>1</v>
      </c>
      <c r="E31" s="84"/>
      <c r="F31" s="138">
        <v>0.26</v>
      </c>
      <c r="G31" s="82"/>
      <c r="H31" s="83">
        <f t="shared" si="0"/>
        <v>0</v>
      </c>
      <c r="I31" s="218"/>
      <c r="J31" s="85">
        <f t="shared" si="1"/>
        <v>0</v>
      </c>
      <c r="K31" s="221"/>
      <c r="L31" s="212"/>
      <c r="M31" s="259"/>
      <c r="N31" s="260"/>
      <c r="O31" s="260"/>
      <c r="P31" s="260"/>
      <c r="Q31" s="260"/>
    </row>
    <row r="32" spans="1:17" s="4" customFormat="1" ht="15" customHeight="1" x14ac:dyDescent="0.2">
      <c r="A32" s="184"/>
      <c r="B32" s="185"/>
      <c r="C32" s="74"/>
      <c r="D32" s="151" t="s">
        <v>1</v>
      </c>
      <c r="E32" s="84"/>
      <c r="F32" s="138">
        <v>0.26</v>
      </c>
      <c r="G32" s="82"/>
      <c r="H32" s="83">
        <f t="shared" si="0"/>
        <v>0</v>
      </c>
      <c r="I32" s="218"/>
      <c r="J32" s="85">
        <f t="shared" si="1"/>
        <v>0</v>
      </c>
      <c r="K32" s="221"/>
      <c r="L32" s="212"/>
      <c r="M32" s="259"/>
      <c r="N32" s="260"/>
      <c r="O32" s="260"/>
      <c r="P32" s="260"/>
      <c r="Q32" s="260"/>
    </row>
    <row r="33" spans="1:17" s="4" customFormat="1" ht="15" customHeight="1" x14ac:dyDescent="0.2">
      <c r="A33" s="184"/>
      <c r="B33" s="185"/>
      <c r="C33" s="74"/>
      <c r="D33" s="151" t="s">
        <v>1</v>
      </c>
      <c r="E33" s="84"/>
      <c r="F33" s="138">
        <v>0.26</v>
      </c>
      <c r="G33" s="82"/>
      <c r="H33" s="83">
        <f t="shared" si="0"/>
        <v>0</v>
      </c>
      <c r="I33" s="218"/>
      <c r="J33" s="85">
        <f t="shared" si="1"/>
        <v>0</v>
      </c>
      <c r="K33" s="221"/>
      <c r="L33" s="212"/>
      <c r="M33" s="259"/>
      <c r="N33" s="260"/>
      <c r="O33" s="260"/>
      <c r="P33" s="260"/>
      <c r="Q33" s="260"/>
    </row>
    <row r="34" spans="1:17" s="4" customFormat="1" ht="15" customHeight="1" x14ac:dyDescent="0.2">
      <c r="A34" s="184"/>
      <c r="B34" s="185"/>
      <c r="C34" s="74"/>
      <c r="D34" s="151" t="s">
        <v>1</v>
      </c>
      <c r="E34" s="84"/>
      <c r="F34" s="138">
        <v>0.26</v>
      </c>
      <c r="G34" s="82"/>
      <c r="H34" s="83">
        <f t="shared" si="0"/>
        <v>0</v>
      </c>
      <c r="I34" s="218"/>
      <c r="J34" s="85">
        <f t="shared" si="1"/>
        <v>0</v>
      </c>
      <c r="K34" s="221"/>
      <c r="L34" s="212"/>
      <c r="M34" s="86"/>
    </row>
    <row r="35" spans="1:17" s="4" customFormat="1" ht="15" customHeight="1" x14ac:dyDescent="0.25">
      <c r="A35" s="184"/>
      <c r="B35" s="185"/>
      <c r="C35" s="74"/>
      <c r="D35" s="151" t="s">
        <v>1</v>
      </c>
      <c r="E35" s="84"/>
      <c r="F35" s="138">
        <v>0.26</v>
      </c>
      <c r="G35" s="82"/>
      <c r="H35" s="83">
        <f t="shared" si="0"/>
        <v>0</v>
      </c>
      <c r="I35" s="218"/>
      <c r="J35" s="85">
        <f t="shared" si="1"/>
        <v>0</v>
      </c>
      <c r="K35" s="221"/>
      <c r="L35" s="212"/>
      <c r="M35" s="86"/>
      <c r="O35" s="12"/>
    </row>
    <row r="36" spans="1:17" s="4" customFormat="1" ht="15" customHeight="1" x14ac:dyDescent="0.2">
      <c r="A36" s="184"/>
      <c r="B36" s="185"/>
      <c r="C36" s="74"/>
      <c r="D36" s="151" t="s">
        <v>1</v>
      </c>
      <c r="E36" s="84"/>
      <c r="F36" s="138">
        <v>0.26</v>
      </c>
      <c r="G36" s="82"/>
      <c r="H36" s="83">
        <f t="shared" si="0"/>
        <v>0</v>
      </c>
      <c r="I36" s="218"/>
      <c r="J36" s="85">
        <f t="shared" si="1"/>
        <v>0</v>
      </c>
      <c r="K36" s="221"/>
      <c r="L36" s="212"/>
      <c r="M36" s="86"/>
    </row>
    <row r="37" spans="1:17" s="4" customFormat="1" ht="15" customHeight="1" x14ac:dyDescent="0.2">
      <c r="A37" s="184"/>
      <c r="B37" s="185"/>
      <c r="C37" s="74"/>
      <c r="D37" s="151" t="s">
        <v>1</v>
      </c>
      <c r="E37" s="84"/>
      <c r="F37" s="138">
        <v>0.26</v>
      </c>
      <c r="G37" s="82"/>
      <c r="H37" s="83">
        <f t="shared" si="0"/>
        <v>0</v>
      </c>
      <c r="I37" s="218"/>
      <c r="J37" s="85">
        <f t="shared" si="1"/>
        <v>0</v>
      </c>
      <c r="K37" s="221"/>
      <c r="L37" s="212"/>
      <c r="M37" s="106"/>
    </row>
    <row r="38" spans="1:17" s="4" customFormat="1" ht="15" customHeight="1" x14ac:dyDescent="0.2">
      <c r="A38" s="184"/>
      <c r="B38" s="185"/>
      <c r="C38" s="74"/>
      <c r="D38" s="151" t="s">
        <v>1</v>
      </c>
      <c r="E38" s="84"/>
      <c r="F38" s="138">
        <v>0.26</v>
      </c>
      <c r="G38" s="82"/>
      <c r="H38" s="83">
        <f t="shared" si="0"/>
        <v>0</v>
      </c>
      <c r="I38" s="218"/>
      <c r="J38" s="85">
        <f t="shared" si="1"/>
        <v>0</v>
      </c>
      <c r="K38" s="221"/>
      <c r="L38" s="212"/>
      <c r="M38" s="86"/>
    </row>
    <row r="39" spans="1:17" s="4" customFormat="1" ht="15" customHeight="1" x14ac:dyDescent="0.2">
      <c r="A39" s="184"/>
      <c r="B39" s="185"/>
      <c r="C39" s="74"/>
      <c r="D39" s="151" t="s">
        <v>1</v>
      </c>
      <c r="E39" s="84"/>
      <c r="F39" s="138">
        <v>0.26</v>
      </c>
      <c r="G39" s="82"/>
      <c r="H39" s="83">
        <f t="shared" si="0"/>
        <v>0</v>
      </c>
      <c r="I39" s="218"/>
      <c r="J39" s="85">
        <f t="shared" si="1"/>
        <v>0</v>
      </c>
      <c r="K39" s="221"/>
      <c r="L39" s="212"/>
      <c r="M39" s="86"/>
    </row>
    <row r="40" spans="1:17" s="4" customFormat="1" ht="15" customHeight="1" x14ac:dyDescent="0.2">
      <c r="A40" s="184"/>
      <c r="B40" s="185"/>
      <c r="C40" s="74"/>
      <c r="D40" s="151" t="s">
        <v>1</v>
      </c>
      <c r="E40" s="84"/>
      <c r="F40" s="138">
        <v>0.26</v>
      </c>
      <c r="G40" s="82"/>
      <c r="H40" s="83">
        <f t="shared" si="0"/>
        <v>0</v>
      </c>
      <c r="I40" s="218"/>
      <c r="J40" s="85">
        <f t="shared" si="1"/>
        <v>0</v>
      </c>
      <c r="K40" s="221"/>
      <c r="L40" s="212"/>
      <c r="M40" s="86"/>
    </row>
    <row r="41" spans="1:17" s="4" customFormat="1" ht="15" customHeight="1" thickBot="1" x14ac:dyDescent="0.25">
      <c r="A41" s="190"/>
      <c r="B41" s="191"/>
      <c r="C41" s="117"/>
      <c r="D41" s="152" t="s">
        <v>1</v>
      </c>
      <c r="E41" s="115"/>
      <c r="F41" s="139">
        <v>0.26</v>
      </c>
      <c r="G41" s="118"/>
      <c r="H41" s="114">
        <f t="shared" si="0"/>
        <v>0</v>
      </c>
      <c r="I41" s="219"/>
      <c r="J41" s="120">
        <f t="shared" si="1"/>
        <v>0</v>
      </c>
      <c r="K41" s="221"/>
      <c r="L41" s="213"/>
      <c r="M41" s="86"/>
    </row>
    <row r="42" spans="1:17" s="4" customFormat="1" ht="15" customHeight="1" x14ac:dyDescent="0.2">
      <c r="A42" s="181" t="s">
        <v>114</v>
      </c>
      <c r="B42" s="182"/>
      <c r="C42" s="182"/>
      <c r="D42" s="182"/>
      <c r="E42" s="182"/>
      <c r="F42" s="182"/>
      <c r="G42" s="183"/>
      <c r="H42" s="116">
        <f>SUM(H22:H41)</f>
        <v>0</v>
      </c>
      <c r="I42" s="119"/>
      <c r="J42" s="121">
        <f>SUM(J22:J41)</f>
        <v>0</v>
      </c>
      <c r="K42" s="121"/>
      <c r="L42" s="79"/>
      <c r="M42" s="86"/>
    </row>
    <row r="43" spans="1:17" ht="4.1500000000000004" customHeight="1" x14ac:dyDescent="0.2">
      <c r="A43" s="188"/>
      <c r="B43" s="189"/>
      <c r="C43" s="189"/>
      <c r="D43" s="189"/>
      <c r="E43" s="189"/>
      <c r="F43" s="189"/>
      <c r="G43" s="189"/>
      <c r="H43" s="189"/>
      <c r="I43" s="189"/>
      <c r="J43" s="189"/>
      <c r="K43" s="189"/>
      <c r="L43" s="189"/>
      <c r="M43" s="97"/>
    </row>
    <row r="44" spans="1:17" s="4" customFormat="1" ht="26.25" customHeight="1" x14ac:dyDescent="0.2">
      <c r="A44" s="369" t="s">
        <v>206</v>
      </c>
      <c r="B44" s="369"/>
      <c r="C44" s="369"/>
      <c r="D44" s="369"/>
      <c r="E44" s="369"/>
      <c r="F44" s="369"/>
      <c r="G44" s="154" t="s">
        <v>196</v>
      </c>
      <c r="H44" s="274" t="s">
        <v>146</v>
      </c>
      <c r="I44" s="194" t="s">
        <v>178</v>
      </c>
      <c r="J44" s="195"/>
      <c r="K44" s="198" t="s">
        <v>174</v>
      </c>
      <c r="L44" s="273" t="s">
        <v>153</v>
      </c>
      <c r="M44" s="105"/>
    </row>
    <row r="45" spans="1:17" s="4" customFormat="1" ht="26.25" customHeight="1" x14ac:dyDescent="0.2">
      <c r="A45" s="276" t="s">
        <v>155</v>
      </c>
      <c r="B45" s="276"/>
      <c r="C45" s="276" t="s">
        <v>156</v>
      </c>
      <c r="D45" s="276"/>
      <c r="E45" s="276"/>
      <c r="F45" s="276"/>
      <c r="G45" s="276"/>
      <c r="H45" s="275"/>
      <c r="I45" s="81" t="s">
        <v>202</v>
      </c>
      <c r="J45" s="72" t="s">
        <v>147</v>
      </c>
      <c r="K45" s="199"/>
      <c r="L45" s="253"/>
      <c r="M45" s="86"/>
    </row>
    <row r="46" spans="1:17" s="4" customFormat="1" ht="15" customHeight="1" x14ac:dyDescent="0.2">
      <c r="A46" s="178" t="s">
        <v>171</v>
      </c>
      <c r="B46" s="179"/>
      <c r="C46" s="180" t="s">
        <v>192</v>
      </c>
      <c r="D46" s="180"/>
      <c r="E46" s="180"/>
      <c r="F46" s="180"/>
      <c r="G46" s="180"/>
      <c r="H46" s="102">
        <v>500</v>
      </c>
      <c r="I46" s="100"/>
      <c r="J46" s="94"/>
      <c r="K46" s="94"/>
      <c r="L46" s="102">
        <f>H46-I46-J46-K46</f>
        <v>500</v>
      </c>
      <c r="M46" s="86"/>
    </row>
    <row r="47" spans="1:17" s="4" customFormat="1" ht="15" customHeight="1" x14ac:dyDescent="0.2">
      <c r="A47" s="277" t="s">
        <v>115</v>
      </c>
      <c r="B47" s="278"/>
      <c r="C47" s="175"/>
      <c r="D47" s="176"/>
      <c r="E47" s="176"/>
      <c r="F47" s="176"/>
      <c r="G47" s="177"/>
      <c r="H47" s="103"/>
      <c r="I47" s="101"/>
      <c r="J47" s="82"/>
      <c r="K47" s="82"/>
      <c r="L47" s="104">
        <f t="shared" ref="L47:L49" si="2">H47-I47-J47-K47</f>
        <v>0</v>
      </c>
      <c r="M47" s="86"/>
    </row>
    <row r="48" spans="1:17" s="4" customFormat="1" ht="15" customHeight="1" x14ac:dyDescent="0.2">
      <c r="A48" s="277" t="s">
        <v>116</v>
      </c>
      <c r="B48" s="278"/>
      <c r="C48" s="175"/>
      <c r="D48" s="176"/>
      <c r="E48" s="176"/>
      <c r="F48" s="176"/>
      <c r="G48" s="177"/>
      <c r="H48" s="103"/>
      <c r="I48" s="101"/>
      <c r="J48" s="82"/>
      <c r="K48" s="82"/>
      <c r="L48" s="83">
        <f t="shared" si="2"/>
        <v>0</v>
      </c>
    </row>
    <row r="49" spans="1:13" s="4" customFormat="1" ht="15" customHeight="1" thickBot="1" x14ac:dyDescent="0.25">
      <c r="A49" s="172" t="s">
        <v>117</v>
      </c>
      <c r="B49" s="172"/>
      <c r="C49" s="173"/>
      <c r="D49" s="173"/>
      <c r="E49" s="173"/>
      <c r="F49" s="173"/>
      <c r="G49" s="174"/>
      <c r="H49" s="109"/>
      <c r="I49" s="122"/>
      <c r="J49" s="113"/>
      <c r="K49" s="113"/>
      <c r="L49" s="114">
        <f t="shared" si="2"/>
        <v>0</v>
      </c>
    </row>
    <row r="50" spans="1:13" s="4" customFormat="1" ht="15" customHeight="1" x14ac:dyDescent="0.2">
      <c r="A50" s="281" t="s">
        <v>96</v>
      </c>
      <c r="B50" s="282"/>
      <c r="C50" s="282"/>
      <c r="D50" s="282"/>
      <c r="E50" s="282"/>
      <c r="F50" s="282"/>
      <c r="G50" s="283"/>
      <c r="H50" s="110">
        <f>SUM(H47:H49)</f>
        <v>0</v>
      </c>
      <c r="I50" s="123">
        <f>SUM(I47:I49)</f>
        <v>0</v>
      </c>
      <c r="J50" s="78">
        <f>SUM(J47:J49)</f>
        <v>0</v>
      </c>
      <c r="K50" s="78">
        <f>SUM(K47:K49)</f>
        <v>0</v>
      </c>
      <c r="L50" s="116">
        <f>SUM(L47:L49)</f>
        <v>0</v>
      </c>
    </row>
    <row r="51" spans="1:13" ht="4.1500000000000004" customHeight="1" x14ac:dyDescent="0.2">
      <c r="A51" s="188"/>
      <c r="B51" s="189"/>
      <c r="C51" s="189"/>
      <c r="D51" s="189"/>
      <c r="E51" s="189"/>
      <c r="F51" s="189"/>
      <c r="G51" s="189"/>
      <c r="H51" s="189"/>
      <c r="I51" s="189"/>
      <c r="J51" s="189"/>
      <c r="K51" s="189"/>
      <c r="L51" s="291"/>
    </row>
    <row r="52" spans="1:13" s="4" customFormat="1" ht="26.25" customHeight="1" x14ac:dyDescent="0.2">
      <c r="A52" s="197" t="s">
        <v>208</v>
      </c>
      <c r="B52" s="197"/>
      <c r="C52" s="197"/>
      <c r="D52" s="197"/>
      <c r="E52" s="197"/>
      <c r="F52" s="197"/>
      <c r="G52" s="261"/>
      <c r="H52" s="274" t="s">
        <v>179</v>
      </c>
      <c r="I52" s="194" t="s">
        <v>178</v>
      </c>
      <c r="J52" s="195"/>
      <c r="K52" s="251" t="s">
        <v>174</v>
      </c>
      <c r="L52" s="274" t="s">
        <v>180</v>
      </c>
    </row>
    <row r="53" spans="1:13" s="4" customFormat="1" ht="24" customHeight="1" x14ac:dyDescent="0.2">
      <c r="A53" s="262"/>
      <c r="B53" s="262"/>
      <c r="C53" s="262"/>
      <c r="D53" s="262"/>
      <c r="E53" s="262"/>
      <c r="F53" s="262"/>
      <c r="G53" s="263"/>
      <c r="H53" s="275"/>
      <c r="I53" s="81" t="s">
        <v>202</v>
      </c>
      <c r="J53" s="72" t="s">
        <v>147</v>
      </c>
      <c r="K53" s="199"/>
      <c r="L53" s="275"/>
    </row>
    <row r="54" spans="1:13" s="4" customFormat="1" ht="15" customHeight="1" x14ac:dyDescent="0.2">
      <c r="A54" s="337" t="s">
        <v>209</v>
      </c>
      <c r="B54" s="337"/>
      <c r="C54" s="249" t="s">
        <v>210</v>
      </c>
      <c r="D54" s="249"/>
      <c r="E54" s="249"/>
      <c r="F54" s="249"/>
      <c r="G54" s="250"/>
      <c r="H54" s="102">
        <v>600</v>
      </c>
      <c r="I54" s="100"/>
      <c r="J54" s="94">
        <v>300</v>
      </c>
      <c r="K54" s="94"/>
      <c r="L54" s="102">
        <f t="shared" ref="L54" si="3">H54-I54-J54-K54</f>
        <v>300</v>
      </c>
    </row>
    <row r="55" spans="1:13" s="4" customFormat="1" ht="15" customHeight="1" x14ac:dyDescent="0.2">
      <c r="A55" s="335" t="s">
        <v>1</v>
      </c>
      <c r="B55" s="335"/>
      <c r="C55" s="176"/>
      <c r="D55" s="176"/>
      <c r="E55" s="176"/>
      <c r="F55" s="176"/>
      <c r="G55" s="177"/>
      <c r="H55" s="103"/>
      <c r="I55" s="101"/>
      <c r="J55" s="82"/>
      <c r="K55" s="82"/>
      <c r="L55" s="83">
        <f t="shared" ref="L55:L56" si="4">H55-I55-J55-K55</f>
        <v>0</v>
      </c>
    </row>
    <row r="56" spans="1:13" s="4" customFormat="1" ht="15" customHeight="1" x14ac:dyDescent="0.2">
      <c r="A56" s="335" t="s">
        <v>1</v>
      </c>
      <c r="B56" s="335"/>
      <c r="C56" s="176"/>
      <c r="D56" s="176"/>
      <c r="E56" s="176"/>
      <c r="F56" s="176"/>
      <c r="G56" s="177"/>
      <c r="H56" s="103"/>
      <c r="I56" s="101"/>
      <c r="J56" s="82"/>
      <c r="K56" s="82"/>
      <c r="L56" s="83">
        <f t="shared" si="4"/>
        <v>0</v>
      </c>
    </row>
    <row r="57" spans="1:13" s="4" customFormat="1" ht="15" customHeight="1" x14ac:dyDescent="0.2">
      <c r="A57" s="335" t="s">
        <v>1</v>
      </c>
      <c r="B57" s="335"/>
      <c r="C57" s="176"/>
      <c r="D57" s="176"/>
      <c r="E57" s="176"/>
      <c r="F57" s="176"/>
      <c r="G57" s="177"/>
      <c r="H57" s="103"/>
      <c r="I57" s="101"/>
      <c r="J57" s="82"/>
      <c r="K57" s="82"/>
      <c r="L57" s="83">
        <f>H57-I57-J57-K57</f>
        <v>0</v>
      </c>
    </row>
    <row r="58" spans="1:13" s="4" customFormat="1" ht="15" customHeight="1" x14ac:dyDescent="0.2">
      <c r="A58" s="335" t="s">
        <v>1</v>
      </c>
      <c r="B58" s="335"/>
      <c r="C58" s="176"/>
      <c r="D58" s="176"/>
      <c r="E58" s="176"/>
      <c r="F58" s="176"/>
      <c r="G58" s="177"/>
      <c r="H58" s="103"/>
      <c r="I58" s="101"/>
      <c r="J58" s="82"/>
      <c r="K58" s="82"/>
      <c r="L58" s="83">
        <f>H58-I58-J58-K58</f>
        <v>0</v>
      </c>
    </row>
    <row r="59" spans="1:13" s="4" customFormat="1" ht="15" customHeight="1" thickBot="1" x14ac:dyDescent="0.25">
      <c r="A59" s="336" t="s">
        <v>1</v>
      </c>
      <c r="B59" s="336"/>
      <c r="C59" s="176"/>
      <c r="D59" s="176"/>
      <c r="E59" s="176"/>
      <c r="F59" s="176"/>
      <c r="G59" s="177"/>
      <c r="H59" s="109"/>
      <c r="I59" s="122"/>
      <c r="J59" s="113"/>
      <c r="K59" s="113"/>
      <c r="L59" s="114">
        <f>H59-I59-J59-K59</f>
        <v>0</v>
      </c>
    </row>
    <row r="60" spans="1:13" s="4" customFormat="1" ht="15" customHeight="1" x14ac:dyDescent="0.2">
      <c r="A60" s="284" t="s">
        <v>145</v>
      </c>
      <c r="B60" s="285"/>
      <c r="C60" s="286"/>
      <c r="D60" s="286"/>
      <c r="E60" s="286"/>
      <c r="F60" s="286"/>
      <c r="G60" s="287"/>
      <c r="H60" s="110">
        <f>SUM(H55:H59)</f>
        <v>0</v>
      </c>
      <c r="I60" s="123">
        <f t="shared" ref="I60:L60" si="5">SUM(I55:I59)</f>
        <v>0</v>
      </c>
      <c r="J60" s="78">
        <f t="shared" si="5"/>
        <v>0</v>
      </c>
      <c r="K60" s="78">
        <f t="shared" si="5"/>
        <v>0</v>
      </c>
      <c r="L60" s="79">
        <f t="shared" si="5"/>
        <v>0</v>
      </c>
      <c r="M60" s="86"/>
    </row>
    <row r="61" spans="1:13" ht="4.1500000000000004" customHeight="1" x14ac:dyDescent="0.2">
      <c r="A61" s="288"/>
      <c r="B61" s="289"/>
      <c r="C61" s="289"/>
      <c r="D61" s="289"/>
      <c r="E61" s="289"/>
      <c r="F61" s="289"/>
      <c r="G61" s="289"/>
      <c r="H61" s="289"/>
      <c r="I61" s="289"/>
      <c r="J61" s="289"/>
      <c r="K61" s="289"/>
      <c r="L61" s="290"/>
      <c r="M61" s="97"/>
    </row>
    <row r="62" spans="1:13" s="4" customFormat="1" ht="15" customHeight="1" x14ac:dyDescent="0.2">
      <c r="A62" s="292" t="s">
        <v>158</v>
      </c>
      <c r="B62" s="293"/>
      <c r="C62" s="293"/>
      <c r="D62" s="293"/>
      <c r="E62" s="293"/>
      <c r="F62" s="293"/>
      <c r="G62" s="294"/>
      <c r="H62" s="89">
        <f>SUM(H17+H42+H50+H60)</f>
        <v>0</v>
      </c>
      <c r="I62" s="88">
        <f>SUM(I17+I42+I50+I60)</f>
        <v>0</v>
      </c>
      <c r="J62" s="90">
        <f>SUM(J17+J42+J50+J60)</f>
        <v>0</v>
      </c>
      <c r="K62" s="90">
        <f>SUM(K17+K42+K50+K60)</f>
        <v>0</v>
      </c>
      <c r="L62" s="87">
        <f>SUM(L17+L42+L50+L60)</f>
        <v>0</v>
      </c>
      <c r="M62" s="86"/>
    </row>
    <row r="63" spans="1:13" ht="4.3499999999999996" customHeight="1" x14ac:dyDescent="0.2">
      <c r="A63" s="295"/>
      <c r="B63" s="296"/>
      <c r="C63" s="296"/>
      <c r="D63" s="296"/>
      <c r="E63" s="296"/>
      <c r="F63" s="296"/>
      <c r="G63" s="296"/>
      <c r="H63" s="296"/>
      <c r="I63" s="296"/>
      <c r="J63" s="296"/>
      <c r="K63" s="296"/>
      <c r="L63" s="297"/>
      <c r="M63" s="97"/>
    </row>
    <row r="64" spans="1:13" ht="26.25" customHeight="1" x14ac:dyDescent="0.2">
      <c r="A64" s="196" t="s">
        <v>207</v>
      </c>
      <c r="B64" s="197"/>
      <c r="C64" s="197"/>
      <c r="D64" s="197"/>
      <c r="E64" s="197"/>
      <c r="F64" s="197"/>
      <c r="G64" s="143"/>
      <c r="H64" s="128" t="s">
        <v>149</v>
      </c>
      <c r="I64" s="279" t="s">
        <v>189</v>
      </c>
      <c r="J64" s="280"/>
      <c r="K64" s="330" t="s">
        <v>150</v>
      </c>
      <c r="L64" s="222"/>
      <c r="M64" s="97"/>
    </row>
    <row r="65" spans="1:13" s="4" customFormat="1" ht="39.950000000000003" customHeight="1" x14ac:dyDescent="0.2">
      <c r="A65" s="306" t="s">
        <v>220</v>
      </c>
      <c r="B65" s="307"/>
      <c r="C65" s="307"/>
      <c r="D65" s="307"/>
      <c r="E65" s="307"/>
      <c r="F65" s="307"/>
      <c r="G65" s="308"/>
      <c r="H65" s="132">
        <f>ROUNDDOWN(L62*0.15,0)</f>
        <v>0</v>
      </c>
      <c r="I65" s="370"/>
      <c r="J65" s="371"/>
      <c r="K65" s="304"/>
      <c r="L65" s="305"/>
      <c r="M65" s="71"/>
    </row>
    <row r="66" spans="1:13" ht="4.1500000000000004" customHeight="1" x14ac:dyDescent="0.2">
      <c r="A66" s="188"/>
      <c r="B66" s="189"/>
      <c r="C66" s="189"/>
      <c r="D66" s="189"/>
      <c r="E66" s="189"/>
      <c r="F66" s="189"/>
      <c r="G66" s="189"/>
      <c r="H66" s="189"/>
      <c r="I66" s="189"/>
      <c r="J66" s="189"/>
      <c r="K66" s="189"/>
      <c r="L66" s="291"/>
    </row>
    <row r="67" spans="1:13" ht="57" customHeight="1" x14ac:dyDescent="0.2">
      <c r="A67" s="302"/>
      <c r="B67" s="303"/>
      <c r="C67" s="303"/>
      <c r="D67" s="303"/>
      <c r="E67" s="303"/>
      <c r="F67" s="303"/>
      <c r="G67" s="303"/>
      <c r="H67" s="99" t="s">
        <v>6</v>
      </c>
      <c r="I67" s="81" t="s">
        <v>200</v>
      </c>
      <c r="J67" s="77" t="s">
        <v>100</v>
      </c>
      <c r="K67" s="77" t="s">
        <v>176</v>
      </c>
      <c r="L67" s="98" t="s">
        <v>177</v>
      </c>
    </row>
    <row r="68" spans="1:13" ht="20.100000000000001" customHeight="1" x14ac:dyDescent="0.2">
      <c r="A68" s="266" t="s">
        <v>191</v>
      </c>
      <c r="B68" s="267"/>
      <c r="C68" s="267"/>
      <c r="D68" s="267"/>
      <c r="E68" s="267"/>
      <c r="F68" s="267"/>
      <c r="G68" s="268"/>
      <c r="H68" s="272">
        <f>H17+H42+H50+H60+K65+I65</f>
        <v>0</v>
      </c>
      <c r="I68" s="124">
        <f>I17+I50+I60</f>
        <v>0</v>
      </c>
      <c r="J68" s="125">
        <f>J42+J50+J60+I65</f>
        <v>0</v>
      </c>
      <c r="K68" s="124">
        <f>K17+K50+K60</f>
        <v>0</v>
      </c>
      <c r="L68" s="126">
        <f>L17+L50+L60+K65</f>
        <v>0</v>
      </c>
    </row>
    <row r="69" spans="1:13" ht="20.100000000000001" customHeight="1" x14ac:dyDescent="0.2">
      <c r="A69" s="269"/>
      <c r="B69" s="270"/>
      <c r="C69" s="270"/>
      <c r="D69" s="270"/>
      <c r="E69" s="270"/>
      <c r="F69" s="270"/>
      <c r="G69" s="271"/>
      <c r="H69" s="272"/>
      <c r="I69" s="359">
        <f>I68+J68</f>
        <v>0</v>
      </c>
      <c r="J69" s="299"/>
      <c r="K69" s="299">
        <f>K68+L68</f>
        <v>0</v>
      </c>
      <c r="L69" s="272"/>
    </row>
    <row r="70" spans="1:13" ht="20.100000000000001" customHeight="1" x14ac:dyDescent="0.2">
      <c r="A70" s="324" t="s">
        <v>151</v>
      </c>
      <c r="B70" s="325"/>
      <c r="C70" s="325"/>
      <c r="D70" s="325"/>
      <c r="E70" s="325"/>
      <c r="F70" s="325"/>
      <c r="G70" s="325"/>
      <c r="H70" s="298">
        <f>IF($H$68&gt;0,H68/($H$68),0)</f>
        <v>0</v>
      </c>
      <c r="I70" s="140">
        <f>IF($H$68&gt;0,I68/($H$68),0)</f>
        <v>0</v>
      </c>
      <c r="J70" s="141">
        <f>IF($H$68&gt;0,J68/($H$68),0)</f>
        <v>0</v>
      </c>
      <c r="K70" s="141">
        <f>IF($H$68&gt;0,K68/($H$68),0)</f>
        <v>0</v>
      </c>
      <c r="L70" s="142">
        <f>IFERROR(L68/H68,0)</f>
        <v>0</v>
      </c>
      <c r="M70" s="97"/>
    </row>
    <row r="71" spans="1:13" ht="20.25" customHeight="1" thickBot="1" x14ac:dyDescent="0.25">
      <c r="A71" s="326"/>
      <c r="B71" s="327"/>
      <c r="C71" s="327"/>
      <c r="D71" s="327"/>
      <c r="E71" s="327"/>
      <c r="F71" s="327"/>
      <c r="G71" s="327"/>
      <c r="H71" s="298"/>
      <c r="I71" s="264">
        <f>I70+J70</f>
        <v>0</v>
      </c>
      <c r="J71" s="265"/>
      <c r="K71" s="300">
        <f>K70+L70</f>
        <v>0</v>
      </c>
      <c r="L71" s="301"/>
      <c r="M71" s="97"/>
    </row>
    <row r="72" spans="1:13" ht="30.75" customHeight="1" thickTop="1" thickBot="1" x14ac:dyDescent="0.25">
      <c r="A72" s="328" t="s">
        <v>219</v>
      </c>
      <c r="B72" s="329"/>
      <c r="C72" s="329"/>
      <c r="D72" s="329"/>
      <c r="E72" s="329"/>
      <c r="F72" s="329"/>
      <c r="G72" s="329"/>
      <c r="H72" s="108">
        <f>H68*0.1</f>
        <v>0</v>
      </c>
      <c r="I72" s="96"/>
      <c r="K72" s="362"/>
      <c r="L72" s="362"/>
    </row>
    <row r="73" spans="1:13" ht="21" customHeight="1" thickBot="1" x14ac:dyDescent="0.25">
      <c r="J73" s="353" t="s">
        <v>159</v>
      </c>
      <c r="K73" s="354"/>
      <c r="L73" s="355"/>
    </row>
    <row r="74" spans="1:13" ht="15" x14ac:dyDescent="0.25">
      <c r="A74" s="311" t="s">
        <v>138</v>
      </c>
      <c r="B74" s="312"/>
      <c r="C74" s="312"/>
      <c r="D74" s="312"/>
      <c r="E74" s="312"/>
      <c r="F74" s="312"/>
      <c r="G74" s="313"/>
      <c r="H74" s="314"/>
      <c r="J74" s="356" t="s">
        <v>160</v>
      </c>
      <c r="K74" s="357">
        <f>H68</f>
        <v>0</v>
      </c>
      <c r="L74" s="358"/>
    </row>
    <row r="75" spans="1:13" ht="15" x14ac:dyDescent="0.2">
      <c r="A75" s="315" t="str">
        <f>IF($H$68=$H$103,"","Veuillez remplir la section 2 ci-dessous. Le total des dépenses de la section 1 doit être égal au total des contributions de la section 2.")</f>
        <v/>
      </c>
      <c r="B75" s="316"/>
      <c r="C75" s="316"/>
      <c r="D75" s="316"/>
      <c r="E75" s="316"/>
      <c r="F75" s="316"/>
      <c r="G75" s="316"/>
      <c r="H75" s="317"/>
      <c r="J75" s="356"/>
      <c r="K75" s="357"/>
      <c r="L75" s="358"/>
    </row>
    <row r="76" spans="1:13" ht="14.1" customHeight="1" x14ac:dyDescent="0.2">
      <c r="A76" s="318" t="str">
        <f>IF(L68=0,"",(IF(L68&gt;I6,"Montant maximal d'aide financière dépassé (max. 50 000 $)",IF(L68&lt;I5,"Montant minimal d'aide financière non atteint (min. 5 000 $)",""))))</f>
        <v/>
      </c>
      <c r="B76" s="319"/>
      <c r="C76" s="319"/>
      <c r="D76" s="319"/>
      <c r="E76" s="319"/>
      <c r="F76" s="319"/>
      <c r="G76" s="319"/>
      <c r="H76" s="320"/>
      <c r="J76" s="343" t="s">
        <v>161</v>
      </c>
      <c r="K76" s="346">
        <f>L68</f>
        <v>0</v>
      </c>
      <c r="L76" s="347"/>
    </row>
    <row r="77" spans="1:13" ht="14.1" customHeight="1" x14ac:dyDescent="0.2">
      <c r="A77" s="318" t="str">
        <f>IF(L70=0,"",IF(L70&gt;I4,"Taux maximal d'aide financière dépassé (80 % des dépenses admissibles)",""))</f>
        <v/>
      </c>
      <c r="B77" s="319"/>
      <c r="C77" s="319"/>
      <c r="D77" s="319"/>
      <c r="E77" s="319"/>
      <c r="F77" s="319"/>
      <c r="G77" s="319"/>
      <c r="H77" s="320"/>
      <c r="J77" s="344"/>
      <c r="K77" s="349"/>
      <c r="L77" s="350"/>
    </row>
    <row r="78" spans="1:13" ht="14.1" customHeight="1" x14ac:dyDescent="0.2">
      <c r="A78" s="133" t="str">
        <f>IF(H72="","",IF(I68&lt;H72,"Montant minimal de la contribution en argent non atteint (10 % des dépenses admissibles en argent)",""))</f>
        <v/>
      </c>
      <c r="B78" s="134"/>
      <c r="C78" s="134"/>
      <c r="D78" s="134"/>
      <c r="E78" s="134"/>
      <c r="F78" s="134"/>
      <c r="G78" s="134"/>
      <c r="H78" s="135"/>
      <c r="J78" s="348"/>
      <c r="K78" s="351"/>
      <c r="L78" s="352"/>
    </row>
    <row r="79" spans="1:13" ht="14.1" customHeight="1" x14ac:dyDescent="0.2">
      <c r="A79" s="318" t="str">
        <f>IF(L70+K70&gt;L4,"Taux maximal du cumul des aides financières publiques est dépassé (80 % des dépenses admissibles)","")</f>
        <v/>
      </c>
      <c r="B79" s="319"/>
      <c r="C79" s="319"/>
      <c r="D79" s="319"/>
      <c r="E79" s="319"/>
      <c r="F79" s="319"/>
      <c r="G79" s="319"/>
      <c r="H79" s="320"/>
      <c r="J79" s="343" t="s">
        <v>190</v>
      </c>
      <c r="K79" s="346">
        <f>I69</f>
        <v>0</v>
      </c>
      <c r="L79" s="347"/>
    </row>
    <row r="80" spans="1:13" ht="16.5" customHeight="1" thickBot="1" x14ac:dyDescent="0.25">
      <c r="A80" s="321" t="str">
        <f>IF((I65+K65)&lt;=H65,"","Le maximum de FA admissibles est dépassé de "&amp;(I65+K65-H65)&amp;" $")</f>
        <v/>
      </c>
      <c r="B80" s="322"/>
      <c r="C80" s="322"/>
      <c r="D80" s="322"/>
      <c r="E80" s="322"/>
      <c r="F80" s="322"/>
      <c r="G80" s="322"/>
      <c r="H80" s="323"/>
      <c r="J80" s="344"/>
      <c r="K80" s="360" t="s">
        <v>162</v>
      </c>
      <c r="L80" s="361"/>
    </row>
    <row r="81" spans="1:13" ht="15" thickBot="1" x14ac:dyDescent="0.25">
      <c r="J81" s="345"/>
      <c r="K81" s="338" t="str">
        <f>IF(I68="","",TEXT(I68,"# ##0")&amp;" $ en argent")</f>
        <v>0 $ en argent</v>
      </c>
      <c r="L81" s="339"/>
    </row>
    <row r="82" spans="1:13" s="2" customFormat="1" ht="20.25" customHeight="1" x14ac:dyDescent="0.25">
      <c r="A82" s="340" t="s">
        <v>215</v>
      </c>
      <c r="B82" s="341"/>
      <c r="C82" s="341"/>
      <c r="D82" s="341"/>
      <c r="E82" s="341"/>
      <c r="F82" s="341"/>
      <c r="G82" s="341"/>
      <c r="H82" s="158"/>
      <c r="K82"/>
    </row>
    <row r="83" spans="1:13" ht="60" customHeight="1" x14ac:dyDescent="0.25">
      <c r="A83" s="342" t="s">
        <v>172</v>
      </c>
      <c r="B83" s="330"/>
      <c r="C83" s="330" t="s">
        <v>211</v>
      </c>
      <c r="D83" s="330"/>
      <c r="E83" s="72" t="s">
        <v>98</v>
      </c>
      <c r="F83" s="72" t="s">
        <v>201</v>
      </c>
      <c r="G83" s="72" t="s">
        <v>148</v>
      </c>
      <c r="H83" s="159" t="s">
        <v>212</v>
      </c>
      <c r="J83"/>
      <c r="K83"/>
      <c r="L83"/>
      <c r="M83"/>
    </row>
    <row r="84" spans="1:13" ht="27.75" customHeight="1" x14ac:dyDescent="0.25">
      <c r="A84" s="333" t="s">
        <v>101</v>
      </c>
      <c r="B84" s="334"/>
      <c r="C84" s="331" t="s">
        <v>7</v>
      </c>
      <c r="D84" s="331"/>
      <c r="E84" s="160"/>
      <c r="F84" s="160"/>
      <c r="G84" s="160"/>
      <c r="H84" s="161">
        <f>L68</f>
        <v>0</v>
      </c>
      <c r="K84"/>
    </row>
    <row r="85" spans="1:13" ht="27.75" customHeight="1" x14ac:dyDescent="0.25">
      <c r="A85" s="365" t="s">
        <v>213</v>
      </c>
      <c r="B85" s="366"/>
      <c r="C85" s="372"/>
      <c r="D85" s="373"/>
      <c r="E85" s="150" t="s">
        <v>1</v>
      </c>
      <c r="F85" s="160"/>
      <c r="G85" s="160"/>
      <c r="H85" s="161">
        <f>K68</f>
        <v>0</v>
      </c>
      <c r="K85"/>
    </row>
    <row r="86" spans="1:13" ht="28.35" customHeight="1" x14ac:dyDescent="0.25">
      <c r="A86" s="333" t="s">
        <v>2</v>
      </c>
      <c r="B86" s="334"/>
      <c r="C86" s="331" t="s">
        <v>173</v>
      </c>
      <c r="D86" s="331"/>
      <c r="E86" s="160"/>
      <c r="F86" s="160"/>
      <c r="G86" s="162">
        <f>I65</f>
        <v>0</v>
      </c>
      <c r="H86" s="161">
        <f>G86</f>
        <v>0</v>
      </c>
      <c r="K86"/>
      <c r="L86" s="11"/>
    </row>
    <row r="87" spans="1:13" ht="28.35" customHeight="1" x14ac:dyDescent="0.25">
      <c r="A87" s="363" t="s">
        <v>152</v>
      </c>
      <c r="B87" s="364"/>
      <c r="C87" s="332"/>
      <c r="D87" s="332"/>
      <c r="E87" s="150" t="s">
        <v>1</v>
      </c>
      <c r="F87" s="374"/>
      <c r="G87" s="374"/>
      <c r="H87" s="161">
        <f t="shared" ref="H87:H98" si="6">F87+G87</f>
        <v>0</v>
      </c>
      <c r="K87"/>
      <c r="L87" s="11"/>
    </row>
    <row r="88" spans="1:13" ht="28.35" customHeight="1" x14ac:dyDescent="0.25">
      <c r="A88" s="365" t="s">
        <v>214</v>
      </c>
      <c r="B88" s="367"/>
      <c r="C88" s="367"/>
      <c r="D88" s="367"/>
      <c r="E88" s="367"/>
      <c r="F88" s="367"/>
      <c r="G88" s="367"/>
      <c r="H88" s="368"/>
      <c r="K88"/>
      <c r="L88" s="11"/>
    </row>
    <row r="89" spans="1:13" ht="28.35" customHeight="1" x14ac:dyDescent="0.25">
      <c r="A89" s="309"/>
      <c r="B89" s="310"/>
      <c r="C89" s="332"/>
      <c r="D89" s="332"/>
      <c r="E89" s="150" t="s">
        <v>1</v>
      </c>
      <c r="F89" s="374"/>
      <c r="G89" s="374"/>
      <c r="H89" s="161">
        <f t="shared" si="6"/>
        <v>0</v>
      </c>
      <c r="K89"/>
      <c r="L89" s="11"/>
    </row>
    <row r="90" spans="1:13" ht="28.35" customHeight="1" x14ac:dyDescent="0.25">
      <c r="A90" s="309"/>
      <c r="B90" s="310"/>
      <c r="C90" s="332"/>
      <c r="D90" s="332"/>
      <c r="E90" s="150" t="s">
        <v>1</v>
      </c>
      <c r="F90" s="374"/>
      <c r="G90" s="374"/>
      <c r="H90" s="161">
        <f t="shared" si="6"/>
        <v>0</v>
      </c>
      <c r="K90"/>
      <c r="L90" s="11"/>
    </row>
    <row r="91" spans="1:13" ht="28.35" customHeight="1" x14ac:dyDescent="0.25">
      <c r="A91" s="309"/>
      <c r="B91" s="310"/>
      <c r="C91" s="332"/>
      <c r="D91" s="332"/>
      <c r="E91" s="150" t="s">
        <v>1</v>
      </c>
      <c r="F91" s="374"/>
      <c r="G91" s="374"/>
      <c r="H91" s="161">
        <f t="shared" si="6"/>
        <v>0</v>
      </c>
      <c r="K91"/>
      <c r="L91" s="11"/>
    </row>
    <row r="92" spans="1:13" ht="28.35" customHeight="1" x14ac:dyDescent="0.25">
      <c r="A92" s="309"/>
      <c r="B92" s="310"/>
      <c r="C92" s="332"/>
      <c r="D92" s="332"/>
      <c r="E92" s="150" t="s">
        <v>1</v>
      </c>
      <c r="F92" s="374"/>
      <c r="G92" s="374"/>
      <c r="H92" s="161">
        <f t="shared" si="6"/>
        <v>0</v>
      </c>
      <c r="K92"/>
      <c r="L92" s="11"/>
    </row>
    <row r="93" spans="1:13" ht="28.35" customHeight="1" x14ac:dyDescent="0.25">
      <c r="A93" s="309"/>
      <c r="B93" s="310"/>
      <c r="C93" s="332"/>
      <c r="D93" s="332"/>
      <c r="E93" s="150" t="s">
        <v>1</v>
      </c>
      <c r="F93" s="374"/>
      <c r="G93" s="374"/>
      <c r="H93" s="161">
        <f t="shared" si="6"/>
        <v>0</v>
      </c>
      <c r="K93"/>
      <c r="L93" s="11"/>
    </row>
    <row r="94" spans="1:13" ht="28.35" customHeight="1" x14ac:dyDescent="0.25">
      <c r="A94" s="309"/>
      <c r="B94" s="310"/>
      <c r="C94" s="332"/>
      <c r="D94" s="332"/>
      <c r="E94" s="150" t="s">
        <v>1</v>
      </c>
      <c r="F94" s="374"/>
      <c r="G94" s="374"/>
      <c r="H94" s="161">
        <f t="shared" si="6"/>
        <v>0</v>
      </c>
      <c r="J94"/>
      <c r="K94"/>
      <c r="L94" s="11"/>
    </row>
    <row r="95" spans="1:13" ht="28.35" customHeight="1" x14ac:dyDescent="0.25">
      <c r="A95" s="309"/>
      <c r="B95" s="310"/>
      <c r="C95" s="332"/>
      <c r="D95" s="332"/>
      <c r="E95" s="150" t="s">
        <v>1</v>
      </c>
      <c r="F95" s="374"/>
      <c r="G95" s="374"/>
      <c r="H95" s="161">
        <f t="shared" si="6"/>
        <v>0</v>
      </c>
      <c r="J95"/>
      <c r="K95"/>
      <c r="L95" s="11"/>
    </row>
    <row r="96" spans="1:13" ht="28.35" customHeight="1" x14ac:dyDescent="0.25">
      <c r="A96" s="309"/>
      <c r="B96" s="310"/>
      <c r="C96" s="332"/>
      <c r="D96" s="332"/>
      <c r="E96" s="150" t="s">
        <v>1</v>
      </c>
      <c r="F96" s="374"/>
      <c r="G96" s="374"/>
      <c r="H96" s="161">
        <f t="shared" si="6"/>
        <v>0</v>
      </c>
      <c r="J96"/>
      <c r="K96"/>
      <c r="L96" s="11"/>
    </row>
    <row r="97" spans="1:12" ht="28.35" customHeight="1" x14ac:dyDescent="0.25">
      <c r="A97" s="309"/>
      <c r="B97" s="310"/>
      <c r="C97" s="332"/>
      <c r="D97" s="332"/>
      <c r="E97" s="150" t="s">
        <v>1</v>
      </c>
      <c r="F97" s="374"/>
      <c r="G97" s="374"/>
      <c r="H97" s="161">
        <f t="shared" si="6"/>
        <v>0</v>
      </c>
      <c r="J97"/>
      <c r="K97"/>
      <c r="L97" s="11"/>
    </row>
    <row r="98" spans="1:12" ht="28.35" customHeight="1" x14ac:dyDescent="0.25">
      <c r="A98" s="309"/>
      <c r="B98" s="310"/>
      <c r="C98" s="332"/>
      <c r="D98" s="332"/>
      <c r="E98" s="150" t="s">
        <v>1</v>
      </c>
      <c r="F98" s="374"/>
      <c r="G98" s="374"/>
      <c r="H98" s="161">
        <f t="shared" si="6"/>
        <v>0</v>
      </c>
      <c r="J98"/>
      <c r="K98"/>
      <c r="L98" s="11"/>
    </row>
    <row r="99" spans="1:12" ht="28.35" customHeight="1" thickBot="1" x14ac:dyDescent="0.3">
      <c r="A99" s="165" t="s">
        <v>137</v>
      </c>
      <c r="B99" s="166"/>
      <c r="C99" s="166"/>
      <c r="D99" s="166"/>
      <c r="E99" s="167"/>
      <c r="F99" s="163">
        <f>SUM(F84:F98)</f>
        <v>0</v>
      </c>
      <c r="G99" s="163">
        <f>SUM(G84:G98)</f>
        <v>0</v>
      </c>
      <c r="H99" s="164">
        <f>SUM(H84:H98)</f>
        <v>0</v>
      </c>
      <c r="J99"/>
      <c r="K99"/>
      <c r="L99" s="11"/>
    </row>
    <row r="100" spans="1:12" customFormat="1" ht="28.35" customHeight="1" x14ac:dyDescent="0.25"/>
    <row r="101" spans="1:12" customFormat="1" ht="28.35" customHeight="1" x14ac:dyDescent="0.25"/>
    <row r="102" spans="1:12" customFormat="1" ht="28.35" customHeight="1" x14ac:dyDescent="0.25"/>
    <row r="103" spans="1:12" customFormat="1" ht="28.5" customHeight="1" x14ac:dyDescent="0.25"/>
    <row r="104" spans="1:12" customFormat="1" ht="15" x14ac:dyDescent="0.25"/>
  </sheetData>
  <sheetProtection algorithmName="SHA-512" hashValue="PhjMf4fltWCrAVGw20aoXLvw1Kpn2qQwXqmv4VdmpcPCN59Dxx5k/dE/zLPxElbTMW7k866H5SMjlORAxAWBHA==" saltValue="XHJf/v3pvFrUlQHDOuulKg==" spinCount="100000" sheet="1" objects="1" scenarios="1"/>
  <protectedRanges>
    <protectedRange sqref="B4:D5" name="Plage7_2_1"/>
  </protectedRanges>
  <sortState xmlns:xlrd2="http://schemas.microsoft.com/office/spreadsheetml/2017/richdata2" ref="C87:E100">
    <sortCondition ref="C87:C100"/>
  </sortState>
  <dataConsolidate function="count"/>
  <mergeCells count="167">
    <mergeCell ref="K52:K53"/>
    <mergeCell ref="L52:L53"/>
    <mergeCell ref="A44:F44"/>
    <mergeCell ref="A19:G19"/>
    <mergeCell ref="C54:G54"/>
    <mergeCell ref="C55:G55"/>
    <mergeCell ref="C56:G56"/>
    <mergeCell ref="C57:G57"/>
    <mergeCell ref="C58:G58"/>
    <mergeCell ref="I44:J44"/>
    <mergeCell ref="H52:H53"/>
    <mergeCell ref="I52:J52"/>
    <mergeCell ref="C94:D94"/>
    <mergeCell ref="C95:D95"/>
    <mergeCell ref="C96:D96"/>
    <mergeCell ref="C97:D97"/>
    <mergeCell ref="C98:D98"/>
    <mergeCell ref="A89:B89"/>
    <mergeCell ref="A87:B87"/>
    <mergeCell ref="A85:B85"/>
    <mergeCell ref="A88:H88"/>
    <mergeCell ref="A98:B98"/>
    <mergeCell ref="A95:B95"/>
    <mergeCell ref="A96:B96"/>
    <mergeCell ref="A97:B97"/>
    <mergeCell ref="A91:B91"/>
    <mergeCell ref="A92:B92"/>
    <mergeCell ref="A93:B93"/>
    <mergeCell ref="C91:D91"/>
    <mergeCell ref="C92:D92"/>
    <mergeCell ref="C93:D93"/>
    <mergeCell ref="K64:L64"/>
    <mergeCell ref="A55:B55"/>
    <mergeCell ref="A56:B56"/>
    <mergeCell ref="A57:B57"/>
    <mergeCell ref="A58:B58"/>
    <mergeCell ref="A59:B59"/>
    <mergeCell ref="A54:B54"/>
    <mergeCell ref="K81:L81"/>
    <mergeCell ref="C89:D89"/>
    <mergeCell ref="A82:G82"/>
    <mergeCell ref="A83:B83"/>
    <mergeCell ref="A84:B84"/>
    <mergeCell ref="J79:J81"/>
    <mergeCell ref="K79:L79"/>
    <mergeCell ref="J76:J78"/>
    <mergeCell ref="K76:L78"/>
    <mergeCell ref="C59:G59"/>
    <mergeCell ref="J73:L73"/>
    <mergeCell ref="J74:J75"/>
    <mergeCell ref="K74:L75"/>
    <mergeCell ref="A66:L66"/>
    <mergeCell ref="I69:J69"/>
    <mergeCell ref="K80:L80"/>
    <mergeCell ref="K72:L72"/>
    <mergeCell ref="H70:H71"/>
    <mergeCell ref="K69:L69"/>
    <mergeCell ref="K71:L71"/>
    <mergeCell ref="A67:G67"/>
    <mergeCell ref="I65:J65"/>
    <mergeCell ref="K65:L65"/>
    <mergeCell ref="A65:G65"/>
    <mergeCell ref="A94:B94"/>
    <mergeCell ref="A74:H74"/>
    <mergeCell ref="A75:H75"/>
    <mergeCell ref="A76:H76"/>
    <mergeCell ref="A77:H77"/>
    <mergeCell ref="A80:H80"/>
    <mergeCell ref="A70:G71"/>
    <mergeCell ref="A72:G72"/>
    <mergeCell ref="A79:H79"/>
    <mergeCell ref="C83:D83"/>
    <mergeCell ref="C84:D84"/>
    <mergeCell ref="C85:D85"/>
    <mergeCell ref="C86:D86"/>
    <mergeCell ref="C87:D87"/>
    <mergeCell ref="A86:B86"/>
    <mergeCell ref="A90:B90"/>
    <mergeCell ref="C90:D90"/>
    <mergeCell ref="M30:Q33"/>
    <mergeCell ref="A34:B34"/>
    <mergeCell ref="A35:B35"/>
    <mergeCell ref="A21:B21"/>
    <mergeCell ref="A36:B36"/>
    <mergeCell ref="A39:B39"/>
    <mergeCell ref="A52:G53"/>
    <mergeCell ref="I71:J71"/>
    <mergeCell ref="A68:G69"/>
    <mergeCell ref="H68:H69"/>
    <mergeCell ref="L44:L45"/>
    <mergeCell ref="H44:H45"/>
    <mergeCell ref="C45:G45"/>
    <mergeCell ref="A45:B45"/>
    <mergeCell ref="C47:G47"/>
    <mergeCell ref="A47:B47"/>
    <mergeCell ref="A48:B48"/>
    <mergeCell ref="I64:J64"/>
    <mergeCell ref="A50:G50"/>
    <mergeCell ref="A60:G60"/>
    <mergeCell ref="A61:L61"/>
    <mergeCell ref="A51:L51"/>
    <mergeCell ref="A62:G62"/>
    <mergeCell ref="A63:L63"/>
    <mergeCell ref="P15:P19"/>
    <mergeCell ref="M12:M15"/>
    <mergeCell ref="H12:H13"/>
    <mergeCell ref="L12:L13"/>
    <mergeCell ref="K12:K13"/>
    <mergeCell ref="I12:J12"/>
    <mergeCell ref="A15:G15"/>
    <mergeCell ref="A16:G16"/>
    <mergeCell ref="J14:J16"/>
    <mergeCell ref="A14:G14"/>
    <mergeCell ref="A18:L18"/>
    <mergeCell ref="K19:K20"/>
    <mergeCell ref="L19:L20"/>
    <mergeCell ref="A17:G17"/>
    <mergeCell ref="A12:G12"/>
    <mergeCell ref="A13:G13"/>
    <mergeCell ref="A1:L1"/>
    <mergeCell ref="G3:L3"/>
    <mergeCell ref="G4:H4"/>
    <mergeCell ref="G5:H5"/>
    <mergeCell ref="G6:H6"/>
    <mergeCell ref="A8:L8"/>
    <mergeCell ref="L21:L41"/>
    <mergeCell ref="A3:D3"/>
    <mergeCell ref="I21:I41"/>
    <mergeCell ref="K21:K41"/>
    <mergeCell ref="H19:H20"/>
    <mergeCell ref="A20:B20"/>
    <mergeCell ref="A22:B22"/>
    <mergeCell ref="A23:B23"/>
    <mergeCell ref="A30:B30"/>
    <mergeCell ref="A31:B31"/>
    <mergeCell ref="A32:B32"/>
    <mergeCell ref="B4:D4"/>
    <mergeCell ref="A33:B33"/>
    <mergeCell ref="A11:H11"/>
    <mergeCell ref="I11:L11"/>
    <mergeCell ref="A38:B38"/>
    <mergeCell ref="A10:L10"/>
    <mergeCell ref="J4:K4"/>
    <mergeCell ref="A99:E99"/>
    <mergeCell ref="J5:K5"/>
    <mergeCell ref="B5:D5"/>
    <mergeCell ref="A49:B49"/>
    <mergeCell ref="C49:G49"/>
    <mergeCell ref="C48:G48"/>
    <mergeCell ref="A46:B46"/>
    <mergeCell ref="C46:G46"/>
    <mergeCell ref="A42:G42"/>
    <mergeCell ref="A40:B40"/>
    <mergeCell ref="J6:K6"/>
    <mergeCell ref="A43:L43"/>
    <mergeCell ref="A41:B41"/>
    <mergeCell ref="B6:D6"/>
    <mergeCell ref="A37:B37"/>
    <mergeCell ref="I19:J19"/>
    <mergeCell ref="A24:B24"/>
    <mergeCell ref="A25:B25"/>
    <mergeCell ref="A26:B26"/>
    <mergeCell ref="A27:B27"/>
    <mergeCell ref="A28:B28"/>
    <mergeCell ref="A29:B29"/>
    <mergeCell ref="A64:F64"/>
    <mergeCell ref="K44:K45"/>
  </mergeCells>
  <phoneticPr fontId="7" type="noConversion"/>
  <conditionalFormatting sqref="F21:F41">
    <cfRule type="cellIs" dxfId="12" priority="7" operator="lessThan">
      <formula>0.26</formula>
    </cfRule>
  </conditionalFormatting>
  <conditionalFormatting sqref="I65 K65">
    <cfRule type="expression" dxfId="10" priority="3">
      <formula>$H$65&lt;($I$65+$K$65)</formula>
    </cfRule>
  </conditionalFormatting>
  <conditionalFormatting sqref="I68 H72">
    <cfRule type="expression" dxfId="9" priority="22">
      <formula>$I$68&lt;$H$72</formula>
    </cfRule>
  </conditionalFormatting>
  <conditionalFormatting sqref="K71">
    <cfRule type="expression" dxfId="6" priority="95">
      <formula>$K$70+$L$70&gt;$L$4</formula>
    </cfRule>
  </conditionalFormatting>
  <conditionalFormatting sqref="K76">
    <cfRule type="expression" dxfId="5" priority="1" stopIfTrue="1">
      <formula>$L$89&gt;$I$6</formula>
    </cfRule>
    <cfRule type="expression" dxfId="4" priority="2" stopIfTrue="1">
      <formula>AND($L$89&lt;$I$5,$L$89&lt;&gt;0)</formula>
    </cfRule>
  </conditionalFormatting>
  <conditionalFormatting sqref="L68">
    <cfRule type="expression" dxfId="3" priority="107">
      <formula>IF(L17+L50+L60+K65=0,"",($L$68&lt;$I$5))</formula>
    </cfRule>
    <cfRule type="expression" dxfId="2" priority="108">
      <formula>$L$68&gt;$I$6</formula>
    </cfRule>
  </conditionalFormatting>
  <conditionalFormatting sqref="L70">
    <cfRule type="expression" dxfId="1" priority="98">
      <formula>L70&gt;I4</formula>
    </cfRule>
  </conditionalFormatting>
  <conditionalFormatting sqref="M65">
    <cfRule type="expression" dxfId="0" priority="26" stopIfTrue="1">
      <formula>$I$65+$K$65&gt;$H$65</formula>
    </cfRule>
  </conditionalFormatting>
  <dataValidations xWindow="1099" yWindow="276" count="1">
    <dataValidation type="decimal" errorStyle="information" operator="equal" allowBlank="1" showInputMessage="1" showErrorMessage="1" errorTitle="Taux de charges sociales" error="Charges sociales : montant forfaitaire de 26 % du salaire. Taux inférieur : non admissible;  taux supérieur : accepté avec justifications (voir le document Instructions). " sqref="F21:F41" xr:uid="{A5EECEF7-5B31-4116-B4B1-700D02EEDE3A}">
      <formula1>0.26</formula1>
    </dataValidation>
  </dataValidations>
  <hyperlinks>
    <hyperlink ref="G44" r:id="rId1" xr:uid="{3C819789-6BF1-4032-9937-34C86075D50B}"/>
  </hyperlinks>
  <pageMargins left="0.23622047244094491" right="0.23622047244094491" top="0.74803149606299213" bottom="0.74803149606299213" header="0.31496062992125984" footer="0.31496062992125984"/>
  <pageSetup scale="61" fitToHeight="0" orientation="landscape" horizontalDpi="1200" verticalDpi="1200" r:id="rId2"/>
  <rowBreaks count="1" manualBreakCount="1">
    <brk id="60" max="11" man="1"/>
  </rowBreaks>
  <ignoredErrors>
    <ignoredError sqref="J33:J41 J22:J23" unlockedFormula="1"/>
    <ignoredError sqref="H17:I17" formulaRange="1"/>
  </ignoredErrors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9" id="{77981DE5-AF03-4F40-9393-94946CF9BAFD}">
            <xm:f>Source!A95=6</xm:f>
            <x14:dxf>
              <font>
                <color rgb="FFCB381F"/>
              </font>
            </x14:dxf>
          </x14:cfRule>
          <xm:sqref>A52</xm:sqref>
        </x14:conditionalFormatting>
        <x14:conditionalFormatting xmlns:xm="http://schemas.microsoft.com/office/excel/2006/main">
          <x14:cfRule type="expression" priority="13" id="{24EC6D4F-126C-4E95-87BD-E7580859044C}">
            <xm:f>Source!$A$143=6</xm:f>
            <x14:dxf>
              <font>
                <color theme="0" tint="-0.14996795556505021"/>
              </font>
              <fill>
                <patternFill>
                  <bgColor theme="0" tint="-0.14996795556505021"/>
                </patternFill>
              </fill>
            </x14:dxf>
          </x14:cfRule>
          <xm:sqref>I21 K21:L21 J42 J50</xm:sqref>
        </x14:conditionalFormatting>
        <x14:conditionalFormatting xmlns:xm="http://schemas.microsoft.com/office/excel/2006/main">
          <x14:cfRule type="expression" priority="16" id="{284C7E4B-465C-4A04-874C-6A02700573FE}">
            <xm:f>Source!$A$143=6</xm:f>
            <x14:dxf>
              <font>
                <color theme="0" tint="-0.14996795556505021"/>
              </font>
              <fill>
                <patternFill>
                  <bgColor theme="0" tint="-0.14996795556505021"/>
                </patternFill>
              </fill>
            </x14:dxf>
          </x14:cfRule>
          <xm:sqref>J13:J14</xm:sqref>
        </x14:conditionalFormatting>
        <x14:conditionalFormatting xmlns:xm="http://schemas.microsoft.com/office/excel/2006/main">
          <x14:cfRule type="expression" priority="15" id="{28909425-6D69-4B9C-A204-E6BA86457491}">
            <xm:f>Source!$A$143=6</xm:f>
            <x14:dxf>
              <font>
                <color theme="0" tint="-0.14996795556505021"/>
              </font>
              <fill>
                <patternFill>
                  <bgColor theme="0" tint="-0.14996795556505021"/>
                </patternFill>
              </fill>
            </x14:dxf>
          </x14:cfRule>
          <xm:sqref>J17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1099" yWindow="276" count="2">
        <x14:dataValidation type="list" allowBlank="1" showInputMessage="1" showErrorMessage="1" xr:uid="{B17EDF2D-30F9-4E21-8767-C6B85584D721}">
          <x14:formula1>
            <xm:f>Source!$B$19:$B$32</xm:f>
          </x14:formula1>
          <xm:sqref>D21:D41</xm:sqref>
        </x14:dataValidation>
        <x14:dataValidation type="list" allowBlank="1" showInputMessage="1" showErrorMessage="1" xr:uid="{2ABE51B7-9EBE-47D9-9CD7-EE8944D886C3}">
          <x14:formula1>
            <xm:f>Source!$A$111:$A$114</xm:f>
          </x14:formula1>
          <xm:sqref>A54:B59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DD6A2-85B8-405B-8ED8-67AB0DBAC5FB}">
  <sheetPr codeName="Feuil7"/>
  <dimension ref="A1:I165"/>
  <sheetViews>
    <sheetView showZeros="0" topLeftCell="A89" zoomScale="96" zoomScaleNormal="96" workbookViewId="0">
      <selection activeCell="A116" sqref="A116"/>
    </sheetView>
  </sheetViews>
  <sheetFormatPr baseColWidth="10" defaultColWidth="11.28515625" defaultRowHeight="12.75" x14ac:dyDescent="0.2"/>
  <cols>
    <col min="1" max="1" width="50" style="16" customWidth="1"/>
    <col min="2" max="2" width="48.7109375" style="16" customWidth="1"/>
    <col min="3" max="3" width="22" style="16" customWidth="1"/>
    <col min="4" max="4" width="49" style="16" customWidth="1"/>
    <col min="5" max="5" width="46.7109375" style="16" customWidth="1"/>
    <col min="6" max="6" width="23.7109375" style="16" customWidth="1"/>
    <col min="7" max="7" width="31.5703125" style="16" customWidth="1"/>
    <col min="8" max="8" width="24.7109375" style="16" customWidth="1"/>
    <col min="9" max="9" width="25.28515625" style="16" customWidth="1"/>
    <col min="10" max="16384" width="11.28515625" style="16"/>
  </cols>
  <sheetData>
    <row r="1" spans="1:1" ht="20.25" customHeight="1" x14ac:dyDescent="0.2">
      <c r="A1" s="15" t="s">
        <v>9</v>
      </c>
    </row>
    <row r="2" spans="1:1" x14ac:dyDescent="0.2">
      <c r="A2" s="16" t="s">
        <v>10</v>
      </c>
    </row>
    <row r="3" spans="1:1" x14ac:dyDescent="0.2">
      <c r="A3" s="16" t="s">
        <v>11</v>
      </c>
    </row>
    <row r="4" spans="1:1" x14ac:dyDescent="0.2">
      <c r="A4" s="16" t="s">
        <v>12</v>
      </c>
    </row>
    <row r="5" spans="1:1" s="15" customFormat="1" ht="20.25" customHeight="1" x14ac:dyDescent="0.25">
      <c r="A5" s="15" t="s">
        <v>13</v>
      </c>
    </row>
    <row r="6" spans="1:1" s="15" customFormat="1" ht="20.25" customHeight="1" x14ac:dyDescent="0.2">
      <c r="A6" s="16" t="s">
        <v>1</v>
      </c>
    </row>
    <row r="7" spans="1:1" x14ac:dyDescent="0.2">
      <c r="A7" s="16" t="s">
        <v>14</v>
      </c>
    </row>
    <row r="8" spans="1:1" x14ac:dyDescent="0.2">
      <c r="A8" s="16" t="s">
        <v>15</v>
      </c>
    </row>
    <row r="9" spans="1:1" x14ac:dyDescent="0.2">
      <c r="A9" s="16" t="s">
        <v>144</v>
      </c>
    </row>
    <row r="10" spans="1:1" s="15" customFormat="1" ht="20.25" customHeight="1" x14ac:dyDescent="0.25">
      <c r="A10" s="15" t="s">
        <v>16</v>
      </c>
    </row>
    <row r="11" spans="1:1" x14ac:dyDescent="0.2">
      <c r="A11" s="16" t="s">
        <v>10</v>
      </c>
    </row>
    <row r="12" spans="1:1" x14ac:dyDescent="0.2">
      <c r="A12" s="16" t="s">
        <v>11</v>
      </c>
    </row>
    <row r="13" spans="1:1" s="15" customFormat="1" ht="20.25" customHeight="1" x14ac:dyDescent="0.25">
      <c r="A13" s="15" t="s">
        <v>17</v>
      </c>
    </row>
    <row r="14" spans="1:1" x14ac:dyDescent="0.2">
      <c r="A14" s="16" t="s">
        <v>1</v>
      </c>
    </row>
    <row r="15" spans="1:1" x14ac:dyDescent="0.2">
      <c r="A15" s="16" t="s">
        <v>99</v>
      </c>
    </row>
    <row r="16" spans="1:1" x14ac:dyDescent="0.2">
      <c r="A16" s="16" t="s">
        <v>3</v>
      </c>
    </row>
    <row r="17" spans="1:3" x14ac:dyDescent="0.2">
      <c r="A17" s="16" t="s">
        <v>111</v>
      </c>
    </row>
    <row r="18" spans="1:3" s="15" customFormat="1" ht="20.25" customHeight="1" x14ac:dyDescent="0.25">
      <c r="A18" s="15" t="s">
        <v>18</v>
      </c>
      <c r="B18" s="15" t="s">
        <v>26</v>
      </c>
      <c r="C18" s="15" t="s">
        <v>124</v>
      </c>
    </row>
    <row r="19" spans="1:3" x14ac:dyDescent="0.2">
      <c r="A19" s="16" t="s">
        <v>1</v>
      </c>
      <c r="B19" s="16" t="s">
        <v>1</v>
      </c>
    </row>
    <row r="20" spans="1:3" x14ac:dyDescent="0.2">
      <c r="A20" s="16" t="s">
        <v>5</v>
      </c>
      <c r="B20" s="17" t="s">
        <v>5</v>
      </c>
    </row>
    <row r="21" spans="1:3" x14ac:dyDescent="0.2">
      <c r="A21" s="16" t="s">
        <v>109</v>
      </c>
      <c r="B21" s="17" t="s">
        <v>183</v>
      </c>
    </row>
    <row r="22" spans="1:3" x14ac:dyDescent="0.2">
      <c r="A22" s="16" t="s">
        <v>110</v>
      </c>
      <c r="B22" s="17" t="s">
        <v>184</v>
      </c>
    </row>
    <row r="23" spans="1:3" x14ac:dyDescent="0.2">
      <c r="A23" s="16" t="s">
        <v>106</v>
      </c>
      <c r="B23" s="17" t="s">
        <v>185</v>
      </c>
    </row>
    <row r="24" spans="1:3" x14ac:dyDescent="0.2">
      <c r="A24" s="16" t="s">
        <v>119</v>
      </c>
      <c r="B24" s="17" t="s">
        <v>165</v>
      </c>
    </row>
    <row r="25" spans="1:3" x14ac:dyDescent="0.2">
      <c r="A25" s="16" t="s">
        <v>120</v>
      </c>
      <c r="B25" s="17" t="s">
        <v>166</v>
      </c>
    </row>
    <row r="26" spans="1:3" x14ac:dyDescent="0.2">
      <c r="A26" s="16" t="s">
        <v>121</v>
      </c>
      <c r="B26" s="17" t="s">
        <v>186</v>
      </c>
    </row>
    <row r="27" spans="1:3" x14ac:dyDescent="0.2">
      <c r="A27" s="16" t="s">
        <v>122</v>
      </c>
      <c r="B27" s="17" t="s">
        <v>187</v>
      </c>
    </row>
    <row r="28" spans="1:3" x14ac:dyDescent="0.2">
      <c r="A28" s="16" t="s">
        <v>19</v>
      </c>
      <c r="B28" s="17" t="s">
        <v>21</v>
      </c>
    </row>
    <row r="29" spans="1:3" x14ac:dyDescent="0.2">
      <c r="A29" s="16" t="s">
        <v>107</v>
      </c>
      <c r="B29" s="17" t="s">
        <v>22</v>
      </c>
    </row>
    <row r="30" spans="1:3" x14ac:dyDescent="0.2">
      <c r="A30" s="16" t="s">
        <v>20</v>
      </c>
      <c r="B30" s="17" t="s">
        <v>23</v>
      </c>
    </row>
    <row r="31" spans="1:3" x14ac:dyDescent="0.2">
      <c r="A31" s="16" t="s">
        <v>21</v>
      </c>
      <c r="B31" s="17" t="s">
        <v>112</v>
      </c>
    </row>
    <row r="32" spans="1:3" x14ac:dyDescent="0.2">
      <c r="A32" s="16" t="s">
        <v>22</v>
      </c>
      <c r="B32" s="17" t="s">
        <v>167</v>
      </c>
    </row>
    <row r="33" spans="1:3" x14ac:dyDescent="0.2">
      <c r="A33" s="16" t="s">
        <v>23</v>
      </c>
      <c r="B33" s="17"/>
    </row>
    <row r="34" spans="1:3" x14ac:dyDescent="0.2">
      <c r="A34" s="16" t="s">
        <v>112</v>
      </c>
      <c r="B34" s="17"/>
    </row>
    <row r="35" spans="1:3" x14ac:dyDescent="0.2">
      <c r="A35" s="16" t="s">
        <v>24</v>
      </c>
      <c r="B35" s="17"/>
    </row>
    <row r="36" spans="1:3" s="15" customFormat="1" ht="20.25" customHeight="1" x14ac:dyDescent="0.2">
      <c r="A36" s="15" t="s">
        <v>25</v>
      </c>
      <c r="B36" s="15" t="s">
        <v>26</v>
      </c>
      <c r="C36" s="16"/>
    </row>
    <row r="37" spans="1:3" x14ac:dyDescent="0.2">
      <c r="A37" s="16" t="s">
        <v>1</v>
      </c>
    </row>
    <row r="38" spans="1:3" x14ac:dyDescent="0.2">
      <c r="A38" s="16" t="s">
        <v>142</v>
      </c>
    </row>
    <row r="39" spans="1:3" x14ac:dyDescent="0.2">
      <c r="A39" s="16" t="s">
        <v>143</v>
      </c>
    </row>
    <row r="40" spans="1:3" x14ac:dyDescent="0.2">
      <c r="A40" s="16" t="s">
        <v>27</v>
      </c>
    </row>
    <row r="41" spans="1:3" x14ac:dyDescent="0.2">
      <c r="A41" s="18">
        <f>'Coût et structure financement'!C87</f>
        <v>0</v>
      </c>
      <c r="B41" s="16" t="s">
        <v>28</v>
      </c>
    </row>
    <row r="42" spans="1:3" x14ac:dyDescent="0.2">
      <c r="A42" s="18">
        <f>'Coût et structure financement'!C88</f>
        <v>0</v>
      </c>
      <c r="B42" s="16" t="s">
        <v>29</v>
      </c>
    </row>
    <row r="43" spans="1:3" x14ac:dyDescent="0.2">
      <c r="A43" s="19">
        <f>'Coût et structure financement'!C89</f>
        <v>0</v>
      </c>
      <c r="B43" s="16" t="s">
        <v>30</v>
      </c>
    </row>
    <row r="44" spans="1:3" x14ac:dyDescent="0.2">
      <c r="A44" s="19">
        <f>'Coût et structure financement'!C90</f>
        <v>0</v>
      </c>
      <c r="B44" s="16" t="s">
        <v>31</v>
      </c>
    </row>
    <row r="45" spans="1:3" x14ac:dyDescent="0.2">
      <c r="A45" s="19">
        <f>'Coût et structure financement'!C94</f>
        <v>0</v>
      </c>
      <c r="B45" s="16" t="s">
        <v>32</v>
      </c>
    </row>
    <row r="46" spans="1:3" s="15" customFormat="1" ht="20.25" customHeight="1" x14ac:dyDescent="0.25">
      <c r="A46" s="15" t="s">
        <v>33</v>
      </c>
      <c r="B46" s="15" t="s">
        <v>34</v>
      </c>
    </row>
    <row r="47" spans="1:3" x14ac:dyDescent="0.2">
      <c r="A47" s="16" t="s">
        <v>1</v>
      </c>
      <c r="B47" s="16">
        <v>0</v>
      </c>
    </row>
    <row r="48" spans="1:3" x14ac:dyDescent="0.2">
      <c r="A48" s="16" t="s">
        <v>35</v>
      </c>
      <c r="B48" s="16">
        <v>1</v>
      </c>
    </row>
    <row r="49" spans="1:9" x14ac:dyDescent="0.2">
      <c r="A49" s="16" t="s">
        <v>36</v>
      </c>
      <c r="B49" s="16">
        <v>2</v>
      </c>
    </row>
    <row r="50" spans="1:9" x14ac:dyDescent="0.2">
      <c r="A50" s="16" t="s">
        <v>37</v>
      </c>
      <c r="B50" s="16">
        <v>3</v>
      </c>
    </row>
    <row r="51" spans="1:9" x14ac:dyDescent="0.2">
      <c r="A51" s="20" t="s">
        <v>102</v>
      </c>
      <c r="B51" s="16">
        <v>4</v>
      </c>
    </row>
    <row r="52" spans="1:9" x14ac:dyDescent="0.2">
      <c r="A52" s="21" t="s">
        <v>103</v>
      </c>
      <c r="B52" s="16">
        <v>5</v>
      </c>
    </row>
    <row r="53" spans="1:9" x14ac:dyDescent="0.2">
      <c r="A53" s="21" t="s">
        <v>104</v>
      </c>
      <c r="B53" s="16">
        <v>6</v>
      </c>
    </row>
    <row r="54" spans="1:9" x14ac:dyDescent="0.2">
      <c r="A54" s="21" t="s">
        <v>105</v>
      </c>
      <c r="B54" s="16">
        <v>7</v>
      </c>
    </row>
    <row r="55" spans="1:9" s="15" customFormat="1" ht="20.25" customHeight="1" x14ac:dyDescent="0.25">
      <c r="A55" s="15" t="s">
        <v>38</v>
      </c>
      <c r="B55" s="15" t="s">
        <v>39</v>
      </c>
      <c r="C55" s="22" t="s">
        <v>40</v>
      </c>
      <c r="D55" s="15" t="s">
        <v>41</v>
      </c>
      <c r="E55" s="15" t="s">
        <v>42</v>
      </c>
      <c r="F55" s="15" t="s">
        <v>43</v>
      </c>
      <c r="G55" s="15" t="s">
        <v>44</v>
      </c>
      <c r="H55" s="23" t="s">
        <v>45</v>
      </c>
      <c r="I55" s="23" t="s">
        <v>46</v>
      </c>
    </row>
    <row r="56" spans="1:9" x14ac:dyDescent="0.2">
      <c r="A56" s="16" t="s">
        <v>1</v>
      </c>
      <c r="B56" s="16" t="s">
        <v>47</v>
      </c>
    </row>
    <row r="57" spans="1:9" x14ac:dyDescent="0.2">
      <c r="A57" s="16" t="s">
        <v>48</v>
      </c>
      <c r="B57" s="16" t="s">
        <v>49</v>
      </c>
      <c r="H57" s="16" t="s">
        <v>10</v>
      </c>
      <c r="I57" s="16" t="s">
        <v>10</v>
      </c>
    </row>
    <row r="58" spans="1:9" x14ac:dyDescent="0.2">
      <c r="A58" s="16" t="s">
        <v>50</v>
      </c>
      <c r="B58" s="16" t="s">
        <v>51</v>
      </c>
      <c r="C58" s="16" t="s">
        <v>10</v>
      </c>
      <c r="D58" s="16" t="s">
        <v>10</v>
      </c>
      <c r="E58" s="16" t="s">
        <v>10</v>
      </c>
    </row>
    <row r="59" spans="1:9" x14ac:dyDescent="0.2">
      <c r="A59" s="16" t="s">
        <v>52</v>
      </c>
      <c r="B59" s="16" t="s">
        <v>53</v>
      </c>
      <c r="C59" s="16" t="s">
        <v>10</v>
      </c>
      <c r="G59" s="16" t="s">
        <v>10</v>
      </c>
      <c r="I59" s="16" t="s">
        <v>10</v>
      </c>
    </row>
    <row r="60" spans="1:9" x14ac:dyDescent="0.2">
      <c r="A60" s="16" t="s">
        <v>54</v>
      </c>
      <c r="B60" s="16" t="s">
        <v>55</v>
      </c>
      <c r="G60" s="16" t="s">
        <v>10</v>
      </c>
      <c r="I60" s="16" t="s">
        <v>10</v>
      </c>
    </row>
    <row r="61" spans="1:9" x14ac:dyDescent="0.2">
      <c r="A61" s="16" t="s">
        <v>56</v>
      </c>
      <c r="B61" s="16" t="s">
        <v>57</v>
      </c>
      <c r="C61" s="16" t="s">
        <v>10</v>
      </c>
      <c r="G61" s="16" t="s">
        <v>10</v>
      </c>
      <c r="I61" s="16" t="s">
        <v>10</v>
      </c>
    </row>
    <row r="62" spans="1:9" x14ac:dyDescent="0.2">
      <c r="A62" s="16" t="s">
        <v>58</v>
      </c>
      <c r="B62" s="16" t="s">
        <v>59</v>
      </c>
      <c r="F62" s="16" t="s">
        <v>10</v>
      </c>
    </row>
    <row r="63" spans="1:9" x14ac:dyDescent="0.2">
      <c r="A63" s="16" t="s">
        <v>60</v>
      </c>
      <c r="B63" s="16" t="s">
        <v>61</v>
      </c>
      <c r="C63" s="16" t="s">
        <v>10</v>
      </c>
      <c r="D63" s="16" t="s">
        <v>10</v>
      </c>
      <c r="E63" s="16" t="s">
        <v>10</v>
      </c>
    </row>
    <row r="64" spans="1:9" x14ac:dyDescent="0.2">
      <c r="A64" s="16" t="s">
        <v>62</v>
      </c>
      <c r="B64" s="16" t="s">
        <v>63</v>
      </c>
      <c r="C64" s="16" t="s">
        <v>10</v>
      </c>
      <c r="D64" s="16" t="s">
        <v>10</v>
      </c>
      <c r="E64" s="16" t="s">
        <v>10</v>
      </c>
    </row>
    <row r="65" spans="1:9" x14ac:dyDescent="0.2">
      <c r="A65" s="16" t="s">
        <v>64</v>
      </c>
      <c r="B65" s="16" t="s">
        <v>65</v>
      </c>
      <c r="G65" s="16" t="s">
        <v>10</v>
      </c>
      <c r="H65" s="16" t="s">
        <v>10</v>
      </c>
      <c r="I65" s="16" t="s">
        <v>10</v>
      </c>
    </row>
    <row r="66" spans="1:9" x14ac:dyDescent="0.2">
      <c r="A66" s="16" t="s">
        <v>66</v>
      </c>
      <c r="B66" s="16" t="s">
        <v>67</v>
      </c>
      <c r="I66" s="16" t="s">
        <v>10</v>
      </c>
    </row>
    <row r="67" spans="1:9" x14ac:dyDescent="0.2">
      <c r="A67" s="16" t="s">
        <v>68</v>
      </c>
      <c r="B67" s="16" t="s">
        <v>69</v>
      </c>
      <c r="C67" s="16" t="s">
        <v>10</v>
      </c>
      <c r="D67" s="16" t="s">
        <v>10</v>
      </c>
      <c r="E67" s="16" t="s">
        <v>10</v>
      </c>
    </row>
    <row r="68" spans="1:9" x14ac:dyDescent="0.2">
      <c r="A68" s="16" t="s">
        <v>70</v>
      </c>
      <c r="B68" s="16" t="s">
        <v>71</v>
      </c>
      <c r="C68" s="16" t="s">
        <v>10</v>
      </c>
      <c r="D68" s="16" t="s">
        <v>10</v>
      </c>
    </row>
    <row r="69" spans="1:9" x14ac:dyDescent="0.2">
      <c r="A69" s="16" t="s">
        <v>72</v>
      </c>
      <c r="B69" s="16" t="s">
        <v>73</v>
      </c>
      <c r="H69" s="16" t="s">
        <v>10</v>
      </c>
      <c r="I69" s="16" t="s">
        <v>10</v>
      </c>
    </row>
    <row r="70" spans="1:9" s="15" customFormat="1" ht="20.25" customHeight="1" x14ac:dyDescent="0.2">
      <c r="A70" s="24" t="s">
        <v>74</v>
      </c>
      <c r="B70" s="25"/>
      <c r="C70" s="16"/>
      <c r="D70" s="16"/>
      <c r="E70" s="16"/>
      <c r="F70" s="16"/>
      <c r="G70" s="16"/>
    </row>
    <row r="71" spans="1:9" x14ac:dyDescent="0.2">
      <c r="A71" s="26">
        <v>0.5</v>
      </c>
    </row>
    <row r="72" spans="1:9" x14ac:dyDescent="0.2">
      <c r="A72" s="26">
        <v>0.8</v>
      </c>
    </row>
    <row r="73" spans="1:9" s="15" customFormat="1" ht="20.25" customHeight="1" x14ac:dyDescent="0.25">
      <c r="A73" s="24" t="s">
        <v>75</v>
      </c>
    </row>
    <row r="74" spans="1:9" x14ac:dyDescent="0.2">
      <c r="A74" s="26" t="s">
        <v>1</v>
      </c>
    </row>
    <row r="75" spans="1:9" x14ac:dyDescent="0.2">
      <c r="A75" s="27" t="s">
        <v>76</v>
      </c>
    </row>
    <row r="76" spans="1:9" x14ac:dyDescent="0.2">
      <c r="A76" s="28" t="s">
        <v>77</v>
      </c>
    </row>
    <row r="77" spans="1:9" x14ac:dyDescent="0.2">
      <c r="A77" s="27" t="s">
        <v>78</v>
      </c>
    </row>
    <row r="78" spans="1:9" s="15" customFormat="1" ht="20.25" customHeight="1" x14ac:dyDescent="0.25">
      <c r="A78" s="24" t="s">
        <v>79</v>
      </c>
    </row>
    <row r="79" spans="1:9" x14ac:dyDescent="0.2">
      <c r="A79" s="16" t="s">
        <v>1</v>
      </c>
    </row>
    <row r="80" spans="1:9" x14ac:dyDescent="0.2">
      <c r="A80" s="28" t="s">
        <v>80</v>
      </c>
    </row>
    <row r="81" spans="1:8" x14ac:dyDescent="0.2">
      <c r="A81" s="16" t="s">
        <v>81</v>
      </c>
    </row>
    <row r="82" spans="1:8" s="25" customFormat="1" ht="20.25" customHeight="1" x14ac:dyDescent="0.25">
      <c r="A82" s="24" t="s">
        <v>82</v>
      </c>
    </row>
    <row r="83" spans="1:8" x14ac:dyDescent="0.2">
      <c r="A83" s="28" t="s">
        <v>1</v>
      </c>
    </row>
    <row r="84" spans="1:8" x14ac:dyDescent="0.2">
      <c r="A84" s="27" t="s">
        <v>108</v>
      </c>
    </row>
    <row r="85" spans="1:8" x14ac:dyDescent="0.2">
      <c r="A85" s="28" t="s">
        <v>97</v>
      </c>
    </row>
    <row r="86" spans="1:8" s="25" customFormat="1" ht="20.25" customHeight="1" x14ac:dyDescent="0.25">
      <c r="A86" s="24" t="s">
        <v>83</v>
      </c>
      <c r="B86" s="24" t="s">
        <v>84</v>
      </c>
    </row>
    <row r="87" spans="1:8" x14ac:dyDescent="0.2">
      <c r="A87" s="28" t="s">
        <v>1</v>
      </c>
      <c r="B87" s="29">
        <v>0</v>
      </c>
    </row>
    <row r="88" spans="1:8" x14ac:dyDescent="0.2">
      <c r="A88" s="27" t="s">
        <v>85</v>
      </c>
      <c r="B88" s="30">
        <v>1</v>
      </c>
    </row>
    <row r="89" spans="1:8" x14ac:dyDescent="0.2">
      <c r="A89" s="28" t="s">
        <v>86</v>
      </c>
      <c r="B89" s="29">
        <v>2</v>
      </c>
    </row>
    <row r="90" spans="1:8" x14ac:dyDescent="0.2">
      <c r="A90" s="27" t="s">
        <v>87</v>
      </c>
      <c r="B90" s="30">
        <v>3</v>
      </c>
    </row>
    <row r="91" spans="1:8" s="15" customFormat="1" ht="20.25" customHeight="1" x14ac:dyDescent="0.25">
      <c r="A91" s="24" t="s">
        <v>88</v>
      </c>
      <c r="B91" s="24" t="s">
        <v>89</v>
      </c>
      <c r="C91" s="24" t="s">
        <v>90</v>
      </c>
      <c r="D91" s="24" t="s">
        <v>91</v>
      </c>
      <c r="E91" s="24" t="s">
        <v>92</v>
      </c>
      <c r="F91" s="24" t="s">
        <v>93</v>
      </c>
      <c r="G91" s="24" t="s">
        <v>8</v>
      </c>
      <c r="H91" s="24" t="s">
        <v>94</v>
      </c>
    </row>
    <row r="92" spans="1:8" x14ac:dyDescent="0.2">
      <c r="A92" s="21" t="s">
        <v>35</v>
      </c>
      <c r="B92" s="31">
        <v>0</v>
      </c>
      <c r="C92" s="31">
        <v>0</v>
      </c>
      <c r="D92" s="31">
        <v>0</v>
      </c>
      <c r="E92" s="31">
        <v>0</v>
      </c>
      <c r="F92" s="32" t="s">
        <v>95</v>
      </c>
      <c r="G92" s="32"/>
      <c r="H92" s="32"/>
    </row>
    <row r="93" spans="1:8" x14ac:dyDescent="0.2">
      <c r="A93" s="67">
        <v>50000</v>
      </c>
      <c r="B93" s="69" t="s">
        <v>131</v>
      </c>
      <c r="C93" s="33"/>
      <c r="D93" s="33"/>
      <c r="E93" s="33"/>
      <c r="F93" s="33"/>
      <c r="G93" s="33"/>
    </row>
    <row r="94" spans="1:8" s="15" customFormat="1" ht="20.25" customHeight="1" x14ac:dyDescent="0.25">
      <c r="A94" s="67">
        <v>5000</v>
      </c>
      <c r="B94" s="25" t="s">
        <v>132</v>
      </c>
    </row>
    <row r="95" spans="1:8" ht="25.9" customHeight="1" x14ac:dyDescent="0.2">
      <c r="A95" s="24" t="s">
        <v>128</v>
      </c>
      <c r="B95" s="34"/>
    </row>
    <row r="96" spans="1:8" s="15" customFormat="1" ht="20.25" customHeight="1" x14ac:dyDescent="0.2">
      <c r="A96" s="66">
        <v>0.8</v>
      </c>
      <c r="B96" s="25" t="s">
        <v>125</v>
      </c>
    </row>
    <row r="97" spans="1:2" x14ac:dyDescent="0.2">
      <c r="A97" s="66">
        <v>0.8</v>
      </c>
      <c r="B97" s="16" t="s">
        <v>126</v>
      </c>
    </row>
    <row r="98" spans="1:2" s="15" customFormat="1" ht="20.25" customHeight="1" x14ac:dyDescent="0.25">
      <c r="A98" s="24" t="s">
        <v>127</v>
      </c>
      <c r="B98" s="25"/>
    </row>
    <row r="99" spans="1:2" x14ac:dyDescent="0.2">
      <c r="A99" s="66">
        <v>0.15</v>
      </c>
    </row>
    <row r="100" spans="1:2" x14ac:dyDescent="0.2">
      <c r="A100" s="41"/>
    </row>
    <row r="101" spans="1:2" x14ac:dyDescent="0.2">
      <c r="A101" s="24" t="s">
        <v>129</v>
      </c>
    </row>
    <row r="102" spans="1:2" s="15" customFormat="1" ht="20.25" customHeight="1" x14ac:dyDescent="0.25">
      <c r="A102" s="68">
        <v>0.1</v>
      </c>
      <c r="B102" s="25" t="s">
        <v>130</v>
      </c>
    </row>
    <row r="103" spans="1:2" x14ac:dyDescent="0.2">
      <c r="A103" s="42"/>
    </row>
    <row r="104" spans="1:2" s="15" customFormat="1" ht="20.25" customHeight="1" x14ac:dyDescent="0.25">
      <c r="A104" s="70">
        <f>'Coût et structure financement'!L60+'Coût et structure financement'!L50+'Coût et structure financement'!L17</f>
        <v>0</v>
      </c>
      <c r="B104" s="25" t="s">
        <v>133</v>
      </c>
    </row>
    <row r="105" spans="1:2" x14ac:dyDescent="0.2">
      <c r="A105" s="70">
        <f>'Coût et structure financement'!I60+'Coût et structure financement'!I50+'Coût et structure financement'!I17</f>
        <v>0</v>
      </c>
      <c r="B105" s="25" t="s">
        <v>134</v>
      </c>
    </row>
    <row r="106" spans="1:2" x14ac:dyDescent="0.2">
      <c r="A106" s="70">
        <f>'Coût et structure financement'!J60+'Coût et structure financement'!J50+'Coût et structure financement'!J17</f>
        <v>0</v>
      </c>
      <c r="B106" s="25" t="s">
        <v>135</v>
      </c>
    </row>
    <row r="107" spans="1:2" x14ac:dyDescent="0.2">
      <c r="A107" s="70">
        <f>'Coût et structure financement'!K60+'Coût et structure financement'!K50+'Coût et structure financement'!K17</f>
        <v>0</v>
      </c>
      <c r="B107" s="25" t="s">
        <v>136</v>
      </c>
    </row>
    <row r="108" spans="1:2" s="15" customFormat="1" ht="20.25" customHeight="1" x14ac:dyDescent="0.25">
      <c r="A108" s="70" t="e">
        <f>'Coût et structure financement'!H60+'Coût et structure financement'!H50+'Coût et structure financement'!#REF!+'Coût et structure financement'!H42+'Coût et structure financement'!H17</f>
        <v>#REF!</v>
      </c>
      <c r="B108" s="25" t="s">
        <v>6</v>
      </c>
    </row>
    <row r="109" spans="1:2" x14ac:dyDescent="0.2">
      <c r="A109" s="42"/>
    </row>
    <row r="110" spans="1:2" ht="20.25" customHeight="1" x14ac:dyDescent="0.2">
      <c r="A110" s="24" t="s">
        <v>188</v>
      </c>
      <c r="B110" s="25"/>
    </row>
    <row r="111" spans="1:2" x14ac:dyDescent="0.2">
      <c r="A111" s="155" t="s">
        <v>1</v>
      </c>
    </row>
    <row r="112" spans="1:2" x14ac:dyDescent="0.2">
      <c r="A112" s="156" t="s">
        <v>163</v>
      </c>
    </row>
    <row r="113" spans="1:4" ht="15" x14ac:dyDescent="0.2">
      <c r="A113" s="157" t="s">
        <v>164</v>
      </c>
      <c r="B113" s="44"/>
    </row>
    <row r="114" spans="1:4" x14ac:dyDescent="0.2">
      <c r="A114" s="157" t="s">
        <v>209</v>
      </c>
    </row>
    <row r="122" spans="1:4" x14ac:dyDescent="0.2">
      <c r="B122" s="34"/>
      <c r="C122" s="34"/>
      <c r="D122" s="34"/>
    </row>
    <row r="123" spans="1:4" x14ac:dyDescent="0.2">
      <c r="A123" s="45"/>
      <c r="B123" s="34"/>
      <c r="C123" s="34"/>
      <c r="D123" s="34"/>
    </row>
    <row r="124" spans="1:4" x14ac:dyDescent="0.2">
      <c r="A124" s="46"/>
      <c r="B124" s="47"/>
      <c r="C124" s="47"/>
      <c r="D124" s="47"/>
    </row>
    <row r="125" spans="1:4" x14ac:dyDescent="0.2">
      <c r="B125" s="48"/>
      <c r="C125" s="48"/>
      <c r="D125" s="48"/>
    </row>
    <row r="126" spans="1:4" x14ac:dyDescent="0.2">
      <c r="B126" s="49"/>
      <c r="C126" s="49"/>
      <c r="D126" s="49"/>
    </row>
    <row r="128" spans="1:4" x14ac:dyDescent="0.2">
      <c r="B128" s="50"/>
      <c r="C128" s="50"/>
      <c r="D128" s="50"/>
    </row>
    <row r="129" spans="1:7" x14ac:dyDescent="0.2">
      <c r="B129" s="49"/>
      <c r="C129" s="49"/>
      <c r="D129" s="49"/>
    </row>
    <row r="132" spans="1:7" x14ac:dyDescent="0.2">
      <c r="C132" s="51"/>
      <c r="D132" s="51"/>
    </row>
    <row r="133" spans="1:7" x14ac:dyDescent="0.2">
      <c r="A133" s="45"/>
      <c r="B133" s="51"/>
      <c r="C133" s="51"/>
      <c r="D133" s="51"/>
    </row>
    <row r="134" spans="1:7" x14ac:dyDescent="0.2">
      <c r="A134" s="46"/>
      <c r="B134" s="51"/>
      <c r="C134" s="52"/>
      <c r="D134" s="52"/>
    </row>
    <row r="136" spans="1:7" x14ac:dyDescent="0.2">
      <c r="G136" s="53"/>
    </row>
    <row r="138" spans="1:7" x14ac:dyDescent="0.2">
      <c r="A138" s="45"/>
      <c r="B138" s="47"/>
      <c r="C138" s="47"/>
      <c r="D138" s="47"/>
      <c r="E138" s="34"/>
    </row>
    <row r="139" spans="1:7" x14ac:dyDescent="0.2">
      <c r="A139" s="18"/>
      <c r="B139" s="48"/>
      <c r="C139" s="48"/>
      <c r="D139" s="48"/>
      <c r="E139" s="48"/>
    </row>
    <row r="140" spans="1:7" x14ac:dyDescent="0.2">
      <c r="A140" s="18"/>
      <c r="B140" s="34"/>
      <c r="C140" s="34"/>
      <c r="D140" s="34"/>
      <c r="E140" s="34"/>
      <c r="F140" s="54"/>
    </row>
    <row r="141" spans="1:7" x14ac:dyDescent="0.2">
      <c r="A141" s="18"/>
      <c r="B141" s="34"/>
      <c r="C141" s="34"/>
      <c r="D141" s="34"/>
      <c r="E141" s="34"/>
      <c r="F141" s="53"/>
    </row>
    <row r="142" spans="1:7" x14ac:dyDescent="0.2">
      <c r="A142" s="18"/>
      <c r="B142" s="34"/>
      <c r="C142" s="34"/>
      <c r="D142" s="34"/>
      <c r="E142" s="34"/>
      <c r="F142" s="54"/>
    </row>
    <row r="143" spans="1:7" x14ac:dyDescent="0.2">
      <c r="A143" s="18"/>
      <c r="B143" s="55"/>
      <c r="C143" s="34"/>
      <c r="D143" s="56"/>
      <c r="E143" s="56"/>
    </row>
    <row r="144" spans="1:7" x14ac:dyDescent="0.2">
      <c r="A144" s="57"/>
      <c r="B144" s="56"/>
      <c r="C144" s="58"/>
      <c r="D144" s="58"/>
      <c r="E144" s="58"/>
      <c r="F144" s="54"/>
    </row>
    <row r="145" spans="1:9" x14ac:dyDescent="0.2">
      <c r="A145" s="59"/>
      <c r="B145" s="56"/>
      <c r="C145" s="60"/>
      <c r="D145" s="60"/>
      <c r="E145" s="60"/>
      <c r="F145" s="54"/>
    </row>
    <row r="146" spans="1:9" x14ac:dyDescent="0.2">
      <c r="A146" s="61"/>
      <c r="B146" s="62"/>
      <c r="C146" s="63"/>
      <c r="D146" s="63"/>
      <c r="E146" s="63"/>
    </row>
    <row r="147" spans="1:9" x14ac:dyDescent="0.2">
      <c r="A147" s="59"/>
      <c r="B147" s="62"/>
      <c r="C147" s="63"/>
      <c r="D147" s="63"/>
      <c r="E147" s="63"/>
    </row>
    <row r="148" spans="1:9" x14ac:dyDescent="0.2">
      <c r="A148" s="18"/>
      <c r="B148" s="34"/>
      <c r="C148" s="63"/>
      <c r="D148" s="63"/>
      <c r="E148" s="63"/>
    </row>
    <row r="149" spans="1:9" x14ac:dyDescent="0.2">
      <c r="A149" s="42"/>
      <c r="B149" s="62"/>
      <c r="C149" s="64"/>
      <c r="D149" s="64"/>
      <c r="E149" s="64"/>
    </row>
    <row r="150" spans="1:9" x14ac:dyDescent="0.2">
      <c r="B150" s="62"/>
      <c r="C150" s="62"/>
      <c r="D150" s="64"/>
      <c r="E150" s="64"/>
    </row>
    <row r="151" spans="1:9" x14ac:dyDescent="0.2">
      <c r="A151" s="45"/>
      <c r="C151" s="43"/>
      <c r="D151" s="43"/>
      <c r="E151" s="43"/>
    </row>
    <row r="152" spans="1:9" x14ac:dyDescent="0.2">
      <c r="A152" s="46"/>
      <c r="C152" s="65"/>
      <c r="D152" s="65"/>
      <c r="E152" s="65"/>
    </row>
    <row r="156" spans="1:9" x14ac:dyDescent="0.2">
      <c r="C156" s="53"/>
      <c r="D156" s="53"/>
      <c r="E156" s="53"/>
    </row>
    <row r="157" spans="1:9" x14ac:dyDescent="0.2">
      <c r="A157" s="45"/>
    </row>
    <row r="158" spans="1:9" x14ac:dyDescent="0.2">
      <c r="A158" s="46"/>
      <c r="B158" s="34"/>
      <c r="C158" s="34"/>
      <c r="D158" s="34"/>
      <c r="E158" s="34"/>
      <c r="F158" s="34"/>
      <c r="G158" s="34"/>
      <c r="H158" s="34"/>
      <c r="I158" s="34"/>
    </row>
    <row r="159" spans="1:9" x14ac:dyDescent="0.2">
      <c r="B159" s="34"/>
      <c r="C159" s="43"/>
      <c r="D159" s="34"/>
      <c r="E159" s="34"/>
      <c r="F159" s="34"/>
      <c r="G159" s="43"/>
      <c r="I159" s="37"/>
    </row>
    <row r="160" spans="1:9" x14ac:dyDescent="0.2">
      <c r="B160" s="34"/>
      <c r="C160" s="43"/>
      <c r="D160" s="34"/>
      <c r="E160" s="34"/>
      <c r="F160" s="34"/>
      <c r="G160" s="43"/>
      <c r="I160" s="37"/>
    </row>
    <row r="161" spans="2:9" x14ac:dyDescent="0.2">
      <c r="B161" s="34"/>
      <c r="C161" s="43"/>
      <c r="D161" s="34"/>
      <c r="E161" s="34"/>
      <c r="F161" s="34"/>
      <c r="G161" s="43"/>
      <c r="I161" s="36"/>
    </row>
    <row r="162" spans="2:9" x14ac:dyDescent="0.2">
      <c r="B162" s="34"/>
      <c r="C162" s="43"/>
      <c r="D162" s="34"/>
      <c r="E162" s="34"/>
      <c r="F162" s="34"/>
      <c r="G162" s="43"/>
      <c r="I162" s="38"/>
    </row>
    <row r="163" spans="2:9" x14ac:dyDescent="0.2">
      <c r="B163" s="34"/>
      <c r="C163" s="43"/>
      <c r="D163" s="34"/>
      <c r="E163" s="34"/>
      <c r="F163" s="34"/>
      <c r="G163" s="43"/>
      <c r="I163" s="38"/>
    </row>
    <row r="164" spans="2:9" x14ac:dyDescent="0.2">
      <c r="B164" s="34"/>
      <c r="C164" s="43"/>
      <c r="D164" s="34"/>
      <c r="E164" s="34"/>
      <c r="F164" s="34"/>
      <c r="G164" s="43"/>
      <c r="I164" s="38"/>
    </row>
    <row r="165" spans="2:9" x14ac:dyDescent="0.2">
      <c r="B165" s="34"/>
      <c r="C165" s="43"/>
      <c r="D165" s="34"/>
      <c r="E165" s="34"/>
      <c r="F165" s="34"/>
      <c r="G165" s="43"/>
      <c r="I165" s="38"/>
    </row>
  </sheetData>
  <sortState xmlns:xlrd2="http://schemas.microsoft.com/office/spreadsheetml/2017/richdata2" ref="B159:I165">
    <sortCondition ref="H159:H165"/>
    <sortCondition ref="B159:B165"/>
  </sortState>
  <phoneticPr fontId="7" type="noConversion"/>
  <pageMargins left="0.7" right="0.7" top="0.75" bottom="0.75" header="0.3" footer="0.3"/>
  <pageSetup orientation="portrait" horizontalDpi="1200" verticalDpi="1200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F24DAD2FC6F24BA89B5B2D9EEBF2D1" ma:contentTypeVersion="5" ma:contentTypeDescription="Crée un document." ma:contentTypeScope="" ma:versionID="467a9791f508fef9543d34c7f8a78134">
  <xsd:schema xmlns:xsd="http://www.w3.org/2001/XMLSchema" xmlns:xs="http://www.w3.org/2001/XMLSchema" xmlns:p="http://schemas.microsoft.com/office/2006/metadata/properties" xmlns:ns1="http://schemas.microsoft.com/sharepoint/v3" xmlns:ns2="7ce3a79e-a74e-4a8e-97d8-3c4987d7313b" targetNamespace="http://schemas.microsoft.com/office/2006/metadata/properties" ma:root="true" ma:fieldsID="e56a14be22d72e1b9d784a60f9ea547b" ns1:_="" ns2:_="">
    <xsd:import namespace="http://schemas.microsoft.com/sharepoint/v3"/>
    <xsd:import namespace="7ce3a79e-a74e-4a8e-97d8-3c4987d7313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e de début de planification" ma:description="" ma:internalName="PublishingStartDate">
      <xsd:simpleType>
        <xsd:restriction base="dms:Unknown"/>
      </xsd:simpleType>
    </xsd:element>
    <xsd:element name="PublishingExpirationDate" ma:index="9" nillable="true" ma:displayName="Date de fin de planification" ma:description="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e3a79e-a74e-4a8e-97d8-3c4987d7313b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eur d’ID de document" ma:description="Valeur de l’ID de document affecté à cet élément." ma:internalName="_dlc_DocId" ma:readOnly="true">
      <xsd:simpleType>
        <xsd:restriction base="dms:Text"/>
      </xsd:simpleType>
    </xsd:element>
    <xsd:element name="_dlc_DocIdUrl" ma:index="11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Conserver l’ID" ma:description="Conserver l’ID lors de l’ajout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7ce3a79e-a74e-4a8e-97d8-3c4987d7313b">DDJ7DZ3RAA3J-8-31604</_dlc_DocId>
    <_dlc_DocIdUrl xmlns="7ce3a79e-a74e-4a8e-97d8-3c4987d7313b">
      <Url>https://presse.mapaq.gouv.qc.ca/_layouts/15/DocIdRedir.aspx?ID=DDJ7DZ3RAA3J-8-31604</Url>
      <Description>DDJ7DZ3RAA3J-8-31604</Description>
    </_dlc_DocIdUrl>
  </documentManagement>
</p:properties>
</file>

<file path=customXml/itemProps1.xml><?xml version="1.0" encoding="utf-8"?>
<ds:datastoreItem xmlns:ds="http://schemas.openxmlformats.org/officeDocument/2006/customXml" ds:itemID="{145A863D-B8BB-4866-BFE0-00D84D804A6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546068-25E8-494A-B61C-CC9BEDCFDE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ce3a79e-a74e-4a8e-97d8-3c4987d731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5DBC16-EE73-4F21-AA09-783CA1F67B9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6BFD81D-0B3B-4716-844A-0D889C7B8FC1}">
  <ds:schemaRefs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7ce3a79e-a74e-4a8e-97d8-3c4987d7313b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3143a543-edee-49dc-bd20-22d7a8454e52}" enabled="0" method="" siteId="{3143a543-edee-49dc-bd20-22d7a8454e5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Coût et structure financement</vt:lpstr>
      <vt:lpstr>Source</vt:lpstr>
      <vt:lpstr>'Coût et structure financement'!Impression_des_titres</vt:lpstr>
      <vt:lpstr>'Coût et structure financement'!Zone_d_impression</vt:lpstr>
    </vt:vector>
  </TitlesOfParts>
  <Manager/>
  <Company>MAPAQ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PDTS 26-29 - Côut et Structure de financement et réclamation</dc:title>
  <dc:subject/>
  <dc:creator>Dufour Sara (DPP) (Québec)</dc:creator>
  <cp:keywords/>
  <dc:description/>
  <cp:lastModifiedBy>Paquet Christiane (DAGPST) (Québec)</cp:lastModifiedBy>
  <cp:revision/>
  <cp:lastPrinted>2025-09-25T19:11:19Z</cp:lastPrinted>
  <dcterms:created xsi:type="dcterms:W3CDTF">2023-03-08T14:47:28Z</dcterms:created>
  <dcterms:modified xsi:type="dcterms:W3CDTF">2026-09-29T10:49:22Z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0x010100B7F24DAD2FC6F24BA89B5B2D9EEBF2D1</vt:lpwstr>
  </property>
  <property fmtid="{D5CDD505-2E9C-101B-9397-08002B2CF9AE}" pid="3" name="_dlc_DocIdItemGuid">
    <vt:lpwstr>1fd97564-7233-4830-8ad9-a636e6044708</vt:lpwstr>
  </property>
</Properties>
</file>