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X:\Programme PIB\1_Documents administratifs\Formulaires\Plan de financement - reclamation\"/>
    </mc:Choice>
  </mc:AlternateContent>
  <xr:revisionPtr revIDLastSave="0" documentId="13_ncr:1_{66AD3E22-BB4B-41DF-A5DC-5907DCD1F7BB}" xr6:coauthVersionLast="47" xr6:coauthVersionMax="47" xr10:uidLastSave="{00000000-0000-0000-0000-000000000000}"/>
  <workbookProtection workbookAlgorithmName="SHA-512" workbookHashValue="pyyizU5V79YTnUOM9s83T+keUdAxCH8+ag6kPsN/5TrD5XG4PUpLZngi4n1U4WU6DJEkssW+a2YCID83QihZUg==" workbookSaltValue="f+dlItSQzEu0Cwndop4S8w==" workbookSpinCount="100000" lockStructure="1"/>
  <bookViews>
    <workbookView xWindow="28680" yWindow="2895" windowWidth="29040" windowHeight="15720" xr2:uid="{DA31CB8F-EB1C-4B37-93E2-6B92B15921A8}"/>
  </bookViews>
  <sheets>
    <sheet name="Instructions-financement" sheetId="4" r:id="rId1"/>
    <sheet name="Barèmes" sheetId="13" r:id="rId2"/>
    <sheet name="Calendrier de réalisation" sheetId="5" r:id="rId3"/>
    <sheet name="Plan de financement-Projet" sheetId="1" r:id="rId4"/>
    <sheet name="Réclamation 1" sheetId="14" r:id="rId5"/>
    <sheet name="Réclamation 2" sheetId="15" r:id="rId6"/>
    <sheet name="Réclamation 3" sheetId="16" r:id="rId7"/>
    <sheet name="Réclamation 4" sheetId="17" r:id="rId8"/>
    <sheet name="Sommaire des réclamations" sheetId="18" r:id="rId9"/>
    <sheet name="Plan de financement-Transfert" sheetId="3" r:id="rId10"/>
    <sheet name="Réclamation-Transfert" sheetId="23" r:id="rId11"/>
    <sheet name="MAPAQ-Fiche_synthèse_budget" sheetId="19" state="hidden" r:id="rId12"/>
    <sheet name="Réservé-MAPAQ-Salaires" sheetId="21" state="hidden" r:id="rId13"/>
    <sheet name="Source" sheetId="2" state="hidden" r:id="rId14"/>
  </sheets>
  <definedNames>
    <definedName name="_xlnm.Print_Area" localSheetId="3">'Plan de financement-Projet'!$B$1:$O$161</definedName>
    <definedName name="_xlnm.Print_Area" localSheetId="9">'Plan de financement-Transfert'!$A$1:$P$101</definedName>
    <definedName name="_xlnm.Print_Area" localSheetId="4">'Réclamation 1'!$A$1:$N$150</definedName>
    <definedName name="_xlnm.Print_Area" localSheetId="5">'Réclamation 2'!$A$1:$N$150</definedName>
    <definedName name="_xlnm.Print_Area" localSheetId="6">'Réclamation 3'!$A$1:$N$150</definedName>
    <definedName name="_xlnm.Print_Area" localSheetId="7">'Réclamation 4'!$A$1:$N$150</definedName>
    <definedName name="_xlnm.Print_Area" localSheetId="10">'Réclamation-Transfert'!$A$1:$P$102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6" i="18" l="1"/>
  <c r="X112" i="23"/>
  <c r="M6" i="1"/>
  <c r="M12" i="1"/>
  <c r="M11" i="1"/>
  <c r="O4" i="3" l="1"/>
  <c r="M4" i="3"/>
  <c r="B6" i="14" l="1"/>
  <c r="B8" i="14"/>
  <c r="B7" i="14"/>
  <c r="D118" i="23"/>
  <c r="T30" i="23"/>
  <c r="R31" i="17"/>
  <c r="R30" i="17"/>
  <c r="R30" i="15"/>
  <c r="R31" i="15"/>
  <c r="R31" i="16"/>
  <c r="R30" i="16"/>
  <c r="I3" i="3"/>
  <c r="I3" i="23" s="1"/>
  <c r="I9" i="3"/>
  <c r="I9" i="23" s="1"/>
  <c r="I7" i="3"/>
  <c r="I7" i="23" s="1"/>
  <c r="I107" i="23" l="1"/>
  <c r="D170" i="17" l="1"/>
  <c r="D170" i="16"/>
  <c r="Q83" i="16" l="1"/>
  <c r="Q102" i="16"/>
  <c r="S92" i="23"/>
  <c r="Q140" i="15"/>
  <c r="Q141" i="15"/>
  <c r="Q142" i="15"/>
  <c r="Q143" i="15"/>
  <c r="Q144" i="15"/>
  <c r="Q145" i="15"/>
  <c r="Q146" i="15"/>
  <c r="Q147" i="15"/>
  <c r="Q148" i="15"/>
  <c r="Q149" i="15"/>
  <c r="Q150" i="15"/>
  <c r="Q151" i="15"/>
  <c r="Q152" i="15"/>
  <c r="Q153" i="15"/>
  <c r="Q154" i="15"/>
  <c r="Q140" i="16"/>
  <c r="Q141" i="16"/>
  <c r="Q142" i="16"/>
  <c r="Q143" i="16"/>
  <c r="Q144" i="16"/>
  <c r="Q145" i="16"/>
  <c r="Q146" i="16"/>
  <c r="Q147" i="16"/>
  <c r="Q148" i="16"/>
  <c r="Q149" i="16"/>
  <c r="Q150" i="16"/>
  <c r="Q151" i="16"/>
  <c r="Q152" i="16"/>
  <c r="Q153" i="16"/>
  <c r="Q154" i="16"/>
  <c r="Q140" i="17"/>
  <c r="Q141" i="17"/>
  <c r="Q142" i="17"/>
  <c r="Q143" i="17"/>
  <c r="Q144" i="17"/>
  <c r="Q145" i="17"/>
  <c r="Q146" i="17"/>
  <c r="Q147" i="17"/>
  <c r="Q148" i="17"/>
  <c r="Q149" i="17"/>
  <c r="Q150" i="17"/>
  <c r="Q151" i="17"/>
  <c r="Q152" i="17"/>
  <c r="Q153" i="17"/>
  <c r="Q154" i="17"/>
  <c r="Q140" i="14"/>
  <c r="Q141" i="14"/>
  <c r="Q142" i="14"/>
  <c r="Q143" i="14"/>
  <c r="Q144" i="14"/>
  <c r="Q145" i="14"/>
  <c r="Q146" i="14"/>
  <c r="Q147" i="14"/>
  <c r="Q148" i="14"/>
  <c r="Q149" i="14"/>
  <c r="Q150" i="14"/>
  <c r="Q151" i="14"/>
  <c r="Q152" i="14"/>
  <c r="Q153" i="14"/>
  <c r="Q154" i="14"/>
  <c r="Q139" i="15"/>
  <c r="Q139" i="16"/>
  <c r="Q139" i="17"/>
  <c r="Q139" i="14"/>
  <c r="Q119" i="15"/>
  <c r="Q120" i="15"/>
  <c r="Q121" i="15"/>
  <c r="Q122" i="15"/>
  <c r="Q123" i="15"/>
  <c r="Q124" i="15"/>
  <c r="Q125" i="15"/>
  <c r="Q126" i="15"/>
  <c r="Q127" i="15"/>
  <c r="Q128" i="15"/>
  <c r="Q129" i="15"/>
  <c r="Q130" i="15"/>
  <c r="Q131" i="15"/>
  <c r="Q132" i="15"/>
  <c r="Q133" i="15"/>
  <c r="Q119" i="16"/>
  <c r="Q120" i="16"/>
  <c r="Q121" i="16"/>
  <c r="Q122" i="16"/>
  <c r="Q123" i="16"/>
  <c r="Q124" i="16"/>
  <c r="Q125" i="16"/>
  <c r="Q126" i="16"/>
  <c r="Q127" i="16"/>
  <c r="Q128" i="16"/>
  <c r="Q129" i="16"/>
  <c r="Q130" i="16"/>
  <c r="Q131" i="16"/>
  <c r="Q132" i="16"/>
  <c r="Q133" i="16"/>
  <c r="Q119" i="17"/>
  <c r="Q120" i="17"/>
  <c r="Q121" i="17"/>
  <c r="Q122" i="17"/>
  <c r="Q123" i="17"/>
  <c r="Q124" i="17"/>
  <c r="Q125" i="17"/>
  <c r="Q126" i="17"/>
  <c r="Q127" i="17"/>
  <c r="Q128" i="17"/>
  <c r="Q129" i="17"/>
  <c r="Q130" i="17"/>
  <c r="Q131" i="17"/>
  <c r="Q132" i="17"/>
  <c r="Q133" i="17"/>
  <c r="Q119" i="14"/>
  <c r="Q120" i="14"/>
  <c r="Q121" i="14"/>
  <c r="Q122" i="14"/>
  <c r="Q123" i="14"/>
  <c r="Q124" i="14"/>
  <c r="Q125" i="14"/>
  <c r="Q126" i="14"/>
  <c r="Q127" i="14"/>
  <c r="Q128" i="14"/>
  <c r="Q129" i="14"/>
  <c r="Q130" i="14"/>
  <c r="Q131" i="14"/>
  <c r="Q132" i="14"/>
  <c r="Q133" i="14"/>
  <c r="Q118" i="15"/>
  <c r="Q118" i="16"/>
  <c r="Q118" i="17"/>
  <c r="Q118" i="14"/>
  <c r="Q98" i="15"/>
  <c r="Q99" i="15"/>
  <c r="Q100" i="15"/>
  <c r="Q101" i="15"/>
  <c r="Q102" i="15"/>
  <c r="Q103" i="15"/>
  <c r="Q104" i="15"/>
  <c r="Q105" i="15"/>
  <c r="Q106" i="15"/>
  <c r="Q107" i="15"/>
  <c r="Q108" i="15"/>
  <c r="Q109" i="15"/>
  <c r="Q110" i="15"/>
  <c r="Q111" i="15"/>
  <c r="Q112" i="15"/>
  <c r="Q98" i="16"/>
  <c r="Q99" i="16"/>
  <c r="Q100" i="16"/>
  <c r="Q101" i="16"/>
  <c r="Q103" i="16"/>
  <c r="Q104" i="16"/>
  <c r="Q105" i="16"/>
  <c r="Q106" i="16"/>
  <c r="Q107" i="16"/>
  <c r="Q108" i="16"/>
  <c r="Q109" i="16"/>
  <c r="Q110" i="16"/>
  <c r="Q111" i="16"/>
  <c r="Q112" i="16"/>
  <c r="Q98" i="17"/>
  <c r="Q99" i="17"/>
  <c r="Q100" i="17"/>
  <c r="Q101" i="17"/>
  <c r="Q102" i="17"/>
  <c r="Q103" i="17"/>
  <c r="Q104" i="17"/>
  <c r="Q105" i="17"/>
  <c r="Q106" i="17"/>
  <c r="Q107" i="17"/>
  <c r="Q108" i="17"/>
  <c r="Q109" i="17"/>
  <c r="Q110" i="17"/>
  <c r="Q111" i="17"/>
  <c r="Q112" i="17"/>
  <c r="Q98" i="14"/>
  <c r="Q99" i="14"/>
  <c r="Q100" i="14"/>
  <c r="Q101" i="14"/>
  <c r="Q102" i="14"/>
  <c r="Q103" i="14"/>
  <c r="Q104" i="14"/>
  <c r="Q105" i="14"/>
  <c r="Q106" i="14"/>
  <c r="Q107" i="14"/>
  <c r="Q108" i="14"/>
  <c r="Q109" i="14"/>
  <c r="Q110" i="14"/>
  <c r="Q111" i="14"/>
  <c r="Q112" i="14"/>
  <c r="Q97" i="15"/>
  <c r="Q97" i="16"/>
  <c r="Q97" i="17"/>
  <c r="Q97" i="14"/>
  <c r="Q84" i="15"/>
  <c r="Q85" i="15"/>
  <c r="Q86" i="15"/>
  <c r="Q87" i="15"/>
  <c r="Q88" i="15"/>
  <c r="Q89" i="15"/>
  <c r="Q90" i="15"/>
  <c r="Q91" i="15"/>
  <c r="Q84" i="16"/>
  <c r="Q85" i="16"/>
  <c r="Q86" i="16"/>
  <c r="Q87" i="16"/>
  <c r="Q88" i="16"/>
  <c r="Q89" i="16"/>
  <c r="Q90" i="16"/>
  <c r="Q91" i="16"/>
  <c r="Q84" i="17"/>
  <c r="Q85" i="17"/>
  <c r="Q86" i="17"/>
  <c r="Q87" i="17"/>
  <c r="Q88" i="17"/>
  <c r="Q89" i="17"/>
  <c r="Q90" i="17"/>
  <c r="Q91" i="17"/>
  <c r="Q84" i="14"/>
  <c r="Q85" i="14"/>
  <c r="Q86" i="14"/>
  <c r="Q87" i="14"/>
  <c r="Q88" i="14"/>
  <c r="Q89" i="14"/>
  <c r="Q90" i="14"/>
  <c r="Q91" i="14"/>
  <c r="Q83" i="15"/>
  <c r="Q83" i="17"/>
  <c r="Q83" i="14"/>
  <c r="Q61" i="15"/>
  <c r="Q62" i="15"/>
  <c r="Q63" i="15"/>
  <c r="Q64" i="15"/>
  <c r="Q65" i="15"/>
  <c r="Q66" i="15"/>
  <c r="Q67" i="15"/>
  <c r="Q68" i="15"/>
  <c r="Q69" i="15"/>
  <c r="Q70" i="15"/>
  <c r="Q71" i="15"/>
  <c r="Q72" i="15"/>
  <c r="Q73" i="15"/>
  <c r="Q74" i="15"/>
  <c r="Q75" i="15"/>
  <c r="Q76" i="15"/>
  <c r="Q77" i="15"/>
  <c r="Q61" i="16"/>
  <c r="Q62" i="16"/>
  <c r="Q63" i="16"/>
  <c r="Q64" i="16"/>
  <c r="Q65" i="16"/>
  <c r="Q66" i="16"/>
  <c r="Q67" i="16"/>
  <c r="Q68" i="16"/>
  <c r="Q69" i="16"/>
  <c r="Q70" i="16"/>
  <c r="Q71" i="16"/>
  <c r="Q72" i="16"/>
  <c r="Q73" i="16"/>
  <c r="Q74" i="16"/>
  <c r="Q75" i="16"/>
  <c r="Q76" i="16"/>
  <c r="Q77" i="16"/>
  <c r="Q61" i="17"/>
  <c r="Q62" i="17"/>
  <c r="Q63" i="17"/>
  <c r="Q64" i="17"/>
  <c r="Q65" i="17"/>
  <c r="Q66" i="17"/>
  <c r="Q67" i="17"/>
  <c r="Q68" i="17"/>
  <c r="Q69" i="17"/>
  <c r="Q70" i="17"/>
  <c r="Q71" i="17"/>
  <c r="Q72" i="17"/>
  <c r="Q73" i="17"/>
  <c r="Q74" i="17"/>
  <c r="Q75" i="17"/>
  <c r="Q76" i="17"/>
  <c r="Q77" i="17"/>
  <c r="Q61" i="14"/>
  <c r="Q62" i="14"/>
  <c r="Q63" i="14"/>
  <c r="Q64" i="14"/>
  <c r="Q65" i="14"/>
  <c r="Q66" i="14"/>
  <c r="Q67" i="14"/>
  <c r="Q68" i="14"/>
  <c r="Q69" i="14"/>
  <c r="Q70" i="14"/>
  <c r="Q71" i="14"/>
  <c r="Q72" i="14"/>
  <c r="Q73" i="14"/>
  <c r="Q74" i="14"/>
  <c r="Q75" i="14"/>
  <c r="Q76" i="14"/>
  <c r="Q77" i="14"/>
  <c r="Q60" i="15"/>
  <c r="Q60" i="16"/>
  <c r="Q60" i="17"/>
  <c r="Q60" i="14"/>
  <c r="S93" i="23"/>
  <c r="S94" i="23"/>
  <c r="S95" i="23"/>
  <c r="S96" i="23"/>
  <c r="S97" i="23"/>
  <c r="S98" i="23"/>
  <c r="S99" i="23"/>
  <c r="S100" i="23"/>
  <c r="S101" i="23"/>
  <c r="S102" i="23"/>
  <c r="N45" i="23"/>
  <c r="N46" i="23"/>
  <c r="N47" i="23"/>
  <c r="S81" i="23" l="1"/>
  <c r="S82" i="23"/>
  <c r="S83" i="23"/>
  <c r="S84" i="23"/>
  <c r="S85" i="23"/>
  <c r="S80" i="23"/>
  <c r="S70" i="23"/>
  <c r="S71" i="23"/>
  <c r="S72" i="23"/>
  <c r="S73" i="23"/>
  <c r="S74" i="23"/>
  <c r="S75" i="23"/>
  <c r="S58" i="23"/>
  <c r="S59" i="23"/>
  <c r="S60" i="23"/>
  <c r="S61" i="23"/>
  <c r="S62" i="23"/>
  <c r="S63" i="23"/>
  <c r="S64" i="23"/>
  <c r="S65" i="23"/>
  <c r="S57" i="23"/>
  <c r="S50" i="23"/>
  <c r="S51" i="23"/>
  <c r="S49" i="23"/>
  <c r="T32" i="23" l="1"/>
  <c r="B3" i="23"/>
  <c r="B8" i="23"/>
  <c r="B6" i="23"/>
  <c r="B7" i="23"/>
  <c r="B5" i="23"/>
  <c r="B8" i="3"/>
  <c r="I5" i="3" s="1"/>
  <c r="I5" i="23" s="1"/>
  <c r="B7" i="3"/>
  <c r="B6" i="3"/>
  <c r="B5" i="3"/>
  <c r="B3" i="3"/>
  <c r="V92" i="23" l="1"/>
  <c r="U105" i="23"/>
  <c r="N103" i="23"/>
  <c r="K103" i="23"/>
  <c r="J103" i="23"/>
  <c r="I103" i="23"/>
  <c r="M102" i="23"/>
  <c r="M101" i="23"/>
  <c r="M100" i="23"/>
  <c r="M99" i="23"/>
  <c r="M98" i="23"/>
  <c r="M97" i="23"/>
  <c r="M96" i="23"/>
  <c r="M95" i="23"/>
  <c r="M94" i="23"/>
  <c r="M93" i="23"/>
  <c r="M92" i="23"/>
  <c r="N86" i="23"/>
  <c r="K86" i="23"/>
  <c r="J86" i="23"/>
  <c r="I86" i="23"/>
  <c r="M85" i="23"/>
  <c r="M84" i="23"/>
  <c r="M83" i="23"/>
  <c r="M82" i="23"/>
  <c r="M81" i="23"/>
  <c r="M80" i="23"/>
  <c r="N76" i="23"/>
  <c r="K76" i="23"/>
  <c r="J76" i="23"/>
  <c r="I76" i="23"/>
  <c r="M75" i="23"/>
  <c r="M74" i="23"/>
  <c r="M73" i="23"/>
  <c r="M72" i="23"/>
  <c r="M71" i="23"/>
  <c r="M70" i="23"/>
  <c r="N66" i="23"/>
  <c r="K66" i="23"/>
  <c r="J66" i="23"/>
  <c r="I66" i="23"/>
  <c r="M65" i="23"/>
  <c r="M64" i="23"/>
  <c r="M63" i="23"/>
  <c r="M62" i="23"/>
  <c r="M61" i="23"/>
  <c r="M60" i="23"/>
  <c r="M59" i="23"/>
  <c r="M58" i="23"/>
  <c r="M57" i="23"/>
  <c r="K52" i="23"/>
  <c r="J52" i="23"/>
  <c r="I52" i="23"/>
  <c r="M51" i="23"/>
  <c r="M50" i="23"/>
  <c r="M49" i="23"/>
  <c r="H47" i="23"/>
  <c r="F47" i="23"/>
  <c r="S47" i="23" s="1"/>
  <c r="H46" i="23"/>
  <c r="F46" i="23"/>
  <c r="S46" i="23" s="1"/>
  <c r="H45" i="23"/>
  <c r="F45" i="23"/>
  <c r="S45" i="23" s="1"/>
  <c r="H44" i="23"/>
  <c r="F44" i="23"/>
  <c r="H43" i="23"/>
  <c r="F43" i="23"/>
  <c r="H42" i="23"/>
  <c r="F42" i="23"/>
  <c r="N28" i="23"/>
  <c r="A11" i="23"/>
  <c r="N102" i="3"/>
  <c r="K102" i="3"/>
  <c r="J102" i="3"/>
  <c r="I102" i="3"/>
  <c r="M101" i="3"/>
  <c r="M100" i="3"/>
  <c r="M99" i="3"/>
  <c r="M98" i="3"/>
  <c r="M97" i="3"/>
  <c r="M96" i="3"/>
  <c r="M95" i="3"/>
  <c r="M94" i="3"/>
  <c r="M93" i="3"/>
  <c r="M92" i="3"/>
  <c r="M91" i="3"/>
  <c r="N85" i="3"/>
  <c r="K85" i="3"/>
  <c r="J85" i="3"/>
  <c r="I85" i="3"/>
  <c r="M84" i="3"/>
  <c r="M83" i="3"/>
  <c r="M82" i="3"/>
  <c r="M81" i="3"/>
  <c r="M80" i="3"/>
  <c r="M79" i="3"/>
  <c r="N75" i="3"/>
  <c r="K75" i="3"/>
  <c r="J75" i="3"/>
  <c r="I75" i="3"/>
  <c r="M74" i="3"/>
  <c r="M73" i="3"/>
  <c r="M72" i="3"/>
  <c r="M71" i="3"/>
  <c r="M70" i="3"/>
  <c r="M69" i="3"/>
  <c r="N65" i="3"/>
  <c r="K65" i="3"/>
  <c r="J65" i="3"/>
  <c r="I65" i="3"/>
  <c r="M64" i="3"/>
  <c r="M63" i="3"/>
  <c r="M62" i="3"/>
  <c r="M61" i="3"/>
  <c r="M60" i="3"/>
  <c r="M59" i="3"/>
  <c r="M58" i="3"/>
  <c r="M57" i="3"/>
  <c r="M56" i="3"/>
  <c r="K51" i="3"/>
  <c r="J51" i="3"/>
  <c r="I51" i="3"/>
  <c r="M50" i="3"/>
  <c r="M49" i="3"/>
  <c r="M48" i="3"/>
  <c r="H46" i="3"/>
  <c r="F46" i="3"/>
  <c r="N46" i="3" s="1"/>
  <c r="H45" i="3"/>
  <c r="F45" i="3"/>
  <c r="N45" i="3" s="1"/>
  <c r="M45" i="3" s="1"/>
  <c r="H44" i="3"/>
  <c r="F44" i="3"/>
  <c r="N44" i="3" s="1"/>
  <c r="H43" i="3"/>
  <c r="F43" i="3"/>
  <c r="N43" i="3" s="1"/>
  <c r="H42" i="3"/>
  <c r="F42" i="3"/>
  <c r="N42" i="3" s="1"/>
  <c r="M42" i="3" s="1"/>
  <c r="H41" i="3"/>
  <c r="F41" i="3"/>
  <c r="N41" i="3" s="1"/>
  <c r="N27" i="3"/>
  <c r="A11" i="3"/>
  <c r="N43" i="23" l="1"/>
  <c r="S43" i="23" s="1"/>
  <c r="N44" i="23"/>
  <c r="S44" i="23" s="1"/>
  <c r="N42" i="23"/>
  <c r="S42" i="23" s="1"/>
  <c r="M103" i="23"/>
  <c r="M46" i="23"/>
  <c r="M43" i="23"/>
  <c r="M45" i="23"/>
  <c r="M76" i="23"/>
  <c r="M86" i="23"/>
  <c r="M66" i="23"/>
  <c r="I87" i="23"/>
  <c r="I105" i="23" s="1"/>
  <c r="N87" i="23"/>
  <c r="J87" i="23"/>
  <c r="J105" i="23" s="1"/>
  <c r="K87" i="23"/>
  <c r="K105" i="23" s="1"/>
  <c r="M111" i="23" s="1"/>
  <c r="N111" i="23" s="1"/>
  <c r="I86" i="3"/>
  <c r="I104" i="3" s="1"/>
  <c r="M75" i="3"/>
  <c r="M65" i="3"/>
  <c r="K86" i="3"/>
  <c r="K104" i="3" s="1"/>
  <c r="J86" i="3"/>
  <c r="J104" i="3" s="1"/>
  <c r="M102" i="3"/>
  <c r="M85" i="3"/>
  <c r="N86" i="3"/>
  <c r="T105" i="23"/>
  <c r="U106" i="23" s="1"/>
  <c r="M47" i="23"/>
  <c r="M43" i="3"/>
  <c r="M41" i="3"/>
  <c r="N51" i="3"/>
  <c r="M44" i="3"/>
  <c r="M46" i="3"/>
  <c r="M42" i="23" l="1"/>
  <c r="S105" i="23"/>
  <c r="N52" i="23"/>
  <c r="N105" i="23" s="1"/>
  <c r="N106" i="23" s="1"/>
  <c r="M44" i="23"/>
  <c r="M52" i="23" s="1"/>
  <c r="M112" i="23"/>
  <c r="N112" i="23" s="1"/>
  <c r="M87" i="23"/>
  <c r="M111" i="3"/>
  <c r="N111" i="3" s="1"/>
  <c r="M86" i="3"/>
  <c r="N104" i="3"/>
  <c r="M51" i="3"/>
  <c r="M110" i="3"/>
  <c r="N110" i="3" l="1"/>
  <c r="N105" i="3"/>
  <c r="I105" i="3"/>
  <c r="K105" i="3"/>
  <c r="J105" i="3"/>
  <c r="M105" i="23"/>
  <c r="N29" i="23" s="1"/>
  <c r="M36" i="23" s="1"/>
  <c r="I106" i="23"/>
  <c r="J106" i="23"/>
  <c r="K106" i="23"/>
  <c r="M104" i="3"/>
  <c r="N28" i="3" s="1"/>
  <c r="D10" i="3" s="1"/>
  <c r="I106" i="3" l="1"/>
  <c r="D10" i="23"/>
  <c r="N35" i="23"/>
  <c r="M106" i="23"/>
  <c r="M108" i="23"/>
  <c r="M109" i="23" s="1"/>
  <c r="M110" i="23" s="1"/>
  <c r="X114" i="23" s="1"/>
  <c r="N34" i="3"/>
  <c r="M6" i="3" s="1"/>
  <c r="M35" i="3"/>
  <c r="M105" i="3"/>
  <c r="M107" i="3"/>
  <c r="M9" i="3" l="1"/>
  <c r="O9" i="3" s="1"/>
  <c r="M5" i="3"/>
  <c r="O5" i="3" s="1"/>
  <c r="N108" i="23"/>
  <c r="L16" i="3"/>
  <c r="D16" i="3" s="1"/>
  <c r="L17" i="23"/>
  <c r="D17" i="23" s="1"/>
  <c r="M113" i="23"/>
  <c r="N107" i="3"/>
  <c r="M108" i="3"/>
  <c r="M7" i="3" s="1"/>
  <c r="D170" i="15"/>
  <c r="M8" i="3" l="1"/>
  <c r="M109" i="3"/>
  <c r="C19" i="19"/>
  <c r="C2" i="21"/>
  <c r="D2" i="21"/>
  <c r="F2" i="21"/>
  <c r="B2" i="21"/>
  <c r="A57" i="21"/>
  <c r="T57" i="21" s="1"/>
  <c r="B57" i="21"/>
  <c r="C57" i="21"/>
  <c r="D57" i="21"/>
  <c r="F57" i="21"/>
  <c r="H57" i="21"/>
  <c r="I57" i="21"/>
  <c r="J57" i="21"/>
  <c r="A58" i="21"/>
  <c r="T58" i="21" s="1"/>
  <c r="B58" i="21"/>
  <c r="C58" i="21"/>
  <c r="D58" i="21"/>
  <c r="F58" i="21"/>
  <c r="H58" i="21"/>
  <c r="I58" i="21"/>
  <c r="J58" i="21"/>
  <c r="A59" i="21"/>
  <c r="T59" i="21" s="1"/>
  <c r="B59" i="21"/>
  <c r="C59" i="21"/>
  <c r="D59" i="21"/>
  <c r="F59" i="21"/>
  <c r="H59" i="21"/>
  <c r="I59" i="21"/>
  <c r="J59" i="21"/>
  <c r="A60" i="21"/>
  <c r="T60" i="21" s="1"/>
  <c r="B60" i="21"/>
  <c r="C60" i="21"/>
  <c r="D60" i="21"/>
  <c r="F60" i="21"/>
  <c r="H60" i="21"/>
  <c r="I60" i="21"/>
  <c r="J60" i="21"/>
  <c r="A61" i="21"/>
  <c r="T61" i="21" s="1"/>
  <c r="B61" i="21"/>
  <c r="C61" i="21"/>
  <c r="D61" i="21"/>
  <c r="F61" i="21"/>
  <c r="H61" i="21"/>
  <c r="I61" i="21"/>
  <c r="J61" i="21"/>
  <c r="A62" i="21"/>
  <c r="T62" i="21" s="1"/>
  <c r="B62" i="21"/>
  <c r="C62" i="21"/>
  <c r="D62" i="21"/>
  <c r="F62" i="21"/>
  <c r="H62" i="21"/>
  <c r="I62" i="21"/>
  <c r="J62" i="21"/>
  <c r="A63" i="21"/>
  <c r="T63" i="21" s="1"/>
  <c r="B63" i="21"/>
  <c r="C63" i="21"/>
  <c r="D63" i="21"/>
  <c r="F63" i="21"/>
  <c r="H63" i="21"/>
  <c r="I63" i="21"/>
  <c r="J63" i="21"/>
  <c r="A64" i="21"/>
  <c r="T64" i="21" s="1"/>
  <c r="B64" i="21"/>
  <c r="C64" i="21"/>
  <c r="D64" i="21"/>
  <c r="F64" i="21"/>
  <c r="H64" i="21"/>
  <c r="I64" i="21"/>
  <c r="J64" i="21"/>
  <c r="A65" i="21"/>
  <c r="T65" i="21" s="1"/>
  <c r="B65" i="21"/>
  <c r="C65" i="21"/>
  <c r="D65" i="21"/>
  <c r="F65" i="21"/>
  <c r="H65" i="21"/>
  <c r="I65" i="21"/>
  <c r="J65" i="21"/>
  <c r="A66" i="21"/>
  <c r="T66" i="21" s="1"/>
  <c r="B66" i="21"/>
  <c r="C66" i="21"/>
  <c r="D66" i="21"/>
  <c r="F66" i="21"/>
  <c r="H66" i="21"/>
  <c r="I66" i="21"/>
  <c r="J66" i="21"/>
  <c r="A67" i="21"/>
  <c r="T67" i="21" s="1"/>
  <c r="B67" i="21"/>
  <c r="C67" i="21"/>
  <c r="D67" i="21"/>
  <c r="F67" i="21"/>
  <c r="H67" i="21"/>
  <c r="I67" i="21"/>
  <c r="J67" i="21"/>
  <c r="A68" i="21"/>
  <c r="T68" i="21" s="1"/>
  <c r="B68" i="21"/>
  <c r="C68" i="21"/>
  <c r="D68" i="21"/>
  <c r="F68" i="21"/>
  <c r="H68" i="21"/>
  <c r="I68" i="21"/>
  <c r="J68" i="21"/>
  <c r="A69" i="21"/>
  <c r="T69" i="21" s="1"/>
  <c r="B69" i="21"/>
  <c r="C69" i="21"/>
  <c r="D69" i="21"/>
  <c r="F69" i="21"/>
  <c r="H69" i="21"/>
  <c r="I69" i="21"/>
  <c r="J69" i="21"/>
  <c r="A70" i="21"/>
  <c r="T70" i="21" s="1"/>
  <c r="B70" i="21"/>
  <c r="C70" i="21"/>
  <c r="D70" i="21"/>
  <c r="F70" i="21"/>
  <c r="H70" i="21"/>
  <c r="I70" i="21"/>
  <c r="J70" i="21"/>
  <c r="A71" i="21"/>
  <c r="T71" i="21" s="1"/>
  <c r="B71" i="21"/>
  <c r="C71" i="21"/>
  <c r="D71" i="21"/>
  <c r="F71" i="21"/>
  <c r="H71" i="21"/>
  <c r="I71" i="21"/>
  <c r="J71" i="21"/>
  <c r="A72" i="21"/>
  <c r="T72" i="21" s="1"/>
  <c r="B72" i="21"/>
  <c r="C72" i="21"/>
  <c r="D72" i="21"/>
  <c r="F72" i="21"/>
  <c r="H72" i="21"/>
  <c r="I72" i="21"/>
  <c r="J72" i="21"/>
  <c r="J56" i="21"/>
  <c r="I56" i="21"/>
  <c r="H56" i="21"/>
  <c r="F56" i="21"/>
  <c r="D56" i="21"/>
  <c r="C56" i="21"/>
  <c r="B56" i="21"/>
  <c r="A56" i="21"/>
  <c r="T56" i="21" s="1"/>
  <c r="A39" i="21"/>
  <c r="T39" i="21" s="1"/>
  <c r="B39" i="21"/>
  <c r="C39" i="21"/>
  <c r="D39" i="21"/>
  <c r="F39" i="21"/>
  <c r="H39" i="21"/>
  <c r="I39" i="21"/>
  <c r="J39" i="21"/>
  <c r="A40" i="21"/>
  <c r="T40" i="21" s="1"/>
  <c r="B40" i="21"/>
  <c r="C40" i="21"/>
  <c r="D40" i="21"/>
  <c r="F40" i="21"/>
  <c r="H40" i="21"/>
  <c r="I40" i="21"/>
  <c r="J40" i="21"/>
  <c r="A41" i="21"/>
  <c r="T41" i="21" s="1"/>
  <c r="B41" i="21"/>
  <c r="C41" i="21"/>
  <c r="D41" i="21"/>
  <c r="F41" i="21"/>
  <c r="H41" i="21"/>
  <c r="I41" i="21"/>
  <c r="J41" i="21"/>
  <c r="A42" i="21"/>
  <c r="T42" i="21" s="1"/>
  <c r="B42" i="21"/>
  <c r="C42" i="21"/>
  <c r="D42" i="21"/>
  <c r="F42" i="21"/>
  <c r="H42" i="21"/>
  <c r="I42" i="21"/>
  <c r="J42" i="21"/>
  <c r="A43" i="21"/>
  <c r="T43" i="21" s="1"/>
  <c r="B43" i="21"/>
  <c r="C43" i="21"/>
  <c r="D43" i="21"/>
  <c r="F43" i="21"/>
  <c r="H43" i="21"/>
  <c r="I43" i="21"/>
  <c r="J43" i="21"/>
  <c r="A44" i="21"/>
  <c r="T44" i="21" s="1"/>
  <c r="B44" i="21"/>
  <c r="C44" i="21"/>
  <c r="D44" i="21"/>
  <c r="F44" i="21"/>
  <c r="H44" i="21"/>
  <c r="I44" i="21"/>
  <c r="J44" i="21"/>
  <c r="A45" i="21"/>
  <c r="T45" i="21" s="1"/>
  <c r="B45" i="21"/>
  <c r="C45" i="21"/>
  <c r="D45" i="21"/>
  <c r="F45" i="21"/>
  <c r="H45" i="21"/>
  <c r="I45" i="21"/>
  <c r="J45" i="21"/>
  <c r="A46" i="21"/>
  <c r="T46" i="21" s="1"/>
  <c r="B46" i="21"/>
  <c r="C46" i="21"/>
  <c r="D46" i="21"/>
  <c r="F46" i="21"/>
  <c r="H46" i="21"/>
  <c r="I46" i="21"/>
  <c r="J46" i="21"/>
  <c r="A47" i="21"/>
  <c r="T47" i="21" s="1"/>
  <c r="B47" i="21"/>
  <c r="C47" i="21"/>
  <c r="D47" i="21"/>
  <c r="F47" i="21"/>
  <c r="H47" i="21"/>
  <c r="I47" i="21"/>
  <c r="J47" i="21"/>
  <c r="A48" i="21"/>
  <c r="T48" i="21" s="1"/>
  <c r="B48" i="21"/>
  <c r="C48" i="21"/>
  <c r="D48" i="21"/>
  <c r="F48" i="21"/>
  <c r="H48" i="21"/>
  <c r="I48" i="21"/>
  <c r="J48" i="21"/>
  <c r="A49" i="21"/>
  <c r="T49" i="21" s="1"/>
  <c r="B49" i="21"/>
  <c r="C49" i="21"/>
  <c r="D49" i="21"/>
  <c r="F49" i="21"/>
  <c r="H49" i="21"/>
  <c r="I49" i="21"/>
  <c r="J49" i="21"/>
  <c r="A50" i="21"/>
  <c r="T50" i="21" s="1"/>
  <c r="B50" i="21"/>
  <c r="C50" i="21"/>
  <c r="D50" i="21"/>
  <c r="F50" i="21"/>
  <c r="H50" i="21"/>
  <c r="I50" i="21"/>
  <c r="J50" i="21"/>
  <c r="A51" i="21"/>
  <c r="T51" i="21" s="1"/>
  <c r="B51" i="21"/>
  <c r="C51" i="21"/>
  <c r="D51" i="21"/>
  <c r="F51" i="21"/>
  <c r="H51" i="21"/>
  <c r="I51" i="21"/>
  <c r="J51" i="21"/>
  <c r="A52" i="21"/>
  <c r="T52" i="21" s="1"/>
  <c r="B52" i="21"/>
  <c r="C52" i="21"/>
  <c r="D52" i="21"/>
  <c r="F52" i="21"/>
  <c r="H52" i="21"/>
  <c r="I52" i="21"/>
  <c r="J52" i="21"/>
  <c r="A53" i="21"/>
  <c r="T53" i="21" s="1"/>
  <c r="B53" i="21"/>
  <c r="C53" i="21"/>
  <c r="D53" i="21"/>
  <c r="F53" i="21"/>
  <c r="H53" i="21"/>
  <c r="I53" i="21"/>
  <c r="J53" i="21"/>
  <c r="A54" i="21"/>
  <c r="T54" i="21" s="1"/>
  <c r="B54" i="21"/>
  <c r="C54" i="21"/>
  <c r="D54" i="21"/>
  <c r="F54" i="21"/>
  <c r="H54" i="21"/>
  <c r="I54" i="21"/>
  <c r="J54" i="21"/>
  <c r="J38" i="21"/>
  <c r="I38" i="21"/>
  <c r="H38" i="21"/>
  <c r="F38" i="21"/>
  <c r="D38" i="21"/>
  <c r="C38" i="21"/>
  <c r="B38" i="21"/>
  <c r="A38" i="21"/>
  <c r="T38" i="21" s="1"/>
  <c r="A21" i="21"/>
  <c r="T21" i="21" s="1"/>
  <c r="B21" i="21"/>
  <c r="C21" i="21"/>
  <c r="D21" i="21"/>
  <c r="F21" i="21"/>
  <c r="H21" i="21"/>
  <c r="I21" i="21"/>
  <c r="J21" i="21"/>
  <c r="A22" i="21"/>
  <c r="T22" i="21" s="1"/>
  <c r="B22" i="21"/>
  <c r="C22" i="21"/>
  <c r="D22" i="21"/>
  <c r="F22" i="21"/>
  <c r="H22" i="21"/>
  <c r="I22" i="21"/>
  <c r="J22" i="21"/>
  <c r="A23" i="21"/>
  <c r="T23" i="21" s="1"/>
  <c r="B23" i="21"/>
  <c r="C23" i="21"/>
  <c r="D23" i="21"/>
  <c r="F23" i="21"/>
  <c r="H23" i="21"/>
  <c r="I23" i="21"/>
  <c r="J23" i="21"/>
  <c r="A24" i="21"/>
  <c r="T24" i="21" s="1"/>
  <c r="B24" i="21"/>
  <c r="C24" i="21"/>
  <c r="D24" i="21"/>
  <c r="F24" i="21"/>
  <c r="H24" i="21"/>
  <c r="I24" i="21"/>
  <c r="J24" i="21"/>
  <c r="A25" i="21"/>
  <c r="T25" i="21" s="1"/>
  <c r="B25" i="21"/>
  <c r="C25" i="21"/>
  <c r="D25" i="21"/>
  <c r="F25" i="21"/>
  <c r="H25" i="21"/>
  <c r="I25" i="21"/>
  <c r="J25" i="21"/>
  <c r="A26" i="21"/>
  <c r="T26" i="21" s="1"/>
  <c r="B26" i="21"/>
  <c r="C26" i="21"/>
  <c r="D26" i="21"/>
  <c r="F26" i="21"/>
  <c r="H26" i="21"/>
  <c r="I26" i="21"/>
  <c r="J26" i="21"/>
  <c r="A27" i="21"/>
  <c r="T27" i="21" s="1"/>
  <c r="B27" i="21"/>
  <c r="C27" i="21"/>
  <c r="D27" i="21"/>
  <c r="F27" i="21"/>
  <c r="H27" i="21"/>
  <c r="I27" i="21"/>
  <c r="J27" i="21"/>
  <c r="A28" i="21"/>
  <c r="T28" i="21" s="1"/>
  <c r="B28" i="21"/>
  <c r="C28" i="21"/>
  <c r="D28" i="21"/>
  <c r="F28" i="21"/>
  <c r="H28" i="21"/>
  <c r="I28" i="21"/>
  <c r="J28" i="21"/>
  <c r="A29" i="21"/>
  <c r="T29" i="21" s="1"/>
  <c r="B29" i="21"/>
  <c r="C29" i="21"/>
  <c r="D29" i="21"/>
  <c r="F29" i="21"/>
  <c r="H29" i="21"/>
  <c r="I29" i="21"/>
  <c r="J29" i="21"/>
  <c r="A30" i="21"/>
  <c r="T30" i="21" s="1"/>
  <c r="B30" i="21"/>
  <c r="C30" i="21"/>
  <c r="D30" i="21"/>
  <c r="F30" i="21"/>
  <c r="H30" i="21"/>
  <c r="I30" i="21"/>
  <c r="J30" i="21"/>
  <c r="A31" i="21"/>
  <c r="T31" i="21" s="1"/>
  <c r="B31" i="21"/>
  <c r="C31" i="21"/>
  <c r="D31" i="21"/>
  <c r="F31" i="21"/>
  <c r="H31" i="21"/>
  <c r="I31" i="21"/>
  <c r="J31" i="21"/>
  <c r="A32" i="21"/>
  <c r="T32" i="21" s="1"/>
  <c r="B32" i="21"/>
  <c r="C32" i="21"/>
  <c r="D32" i="21"/>
  <c r="F32" i="21"/>
  <c r="H32" i="21"/>
  <c r="I32" i="21"/>
  <c r="J32" i="21"/>
  <c r="A33" i="21"/>
  <c r="T33" i="21" s="1"/>
  <c r="B33" i="21"/>
  <c r="C33" i="21"/>
  <c r="D33" i="21"/>
  <c r="F33" i="21"/>
  <c r="H33" i="21"/>
  <c r="I33" i="21"/>
  <c r="J33" i="21"/>
  <c r="A34" i="21"/>
  <c r="T34" i="21" s="1"/>
  <c r="B34" i="21"/>
  <c r="C34" i="21"/>
  <c r="D34" i="21"/>
  <c r="F34" i="21"/>
  <c r="H34" i="21"/>
  <c r="I34" i="21"/>
  <c r="J34" i="21"/>
  <c r="A35" i="21"/>
  <c r="T35" i="21" s="1"/>
  <c r="B35" i="21"/>
  <c r="C35" i="21"/>
  <c r="D35" i="21"/>
  <c r="F35" i="21"/>
  <c r="H35" i="21"/>
  <c r="I35" i="21"/>
  <c r="J35" i="21"/>
  <c r="A36" i="21"/>
  <c r="T36" i="21" s="1"/>
  <c r="B36" i="21"/>
  <c r="C36" i="21"/>
  <c r="D36" i="21"/>
  <c r="F36" i="21"/>
  <c r="H36" i="21"/>
  <c r="I36" i="21"/>
  <c r="J36" i="21"/>
  <c r="J20" i="21"/>
  <c r="I20" i="21"/>
  <c r="H20" i="21"/>
  <c r="F20" i="21"/>
  <c r="D20" i="21"/>
  <c r="C20" i="21"/>
  <c r="B20" i="21"/>
  <c r="A20" i="21"/>
  <c r="T20" i="21" s="1"/>
  <c r="A18" i="21"/>
  <c r="A3" i="21"/>
  <c r="B3" i="21"/>
  <c r="C3" i="21"/>
  <c r="D3" i="21"/>
  <c r="F3" i="21"/>
  <c r="H3" i="21"/>
  <c r="I3" i="21"/>
  <c r="J3" i="21"/>
  <c r="A4" i="21"/>
  <c r="B4" i="21"/>
  <c r="C4" i="21"/>
  <c r="D4" i="21"/>
  <c r="F4" i="21"/>
  <c r="H4" i="21"/>
  <c r="I4" i="21"/>
  <c r="J4" i="21"/>
  <c r="A5" i="21"/>
  <c r="B5" i="21"/>
  <c r="C5" i="21"/>
  <c r="D5" i="21"/>
  <c r="F5" i="21"/>
  <c r="H5" i="21"/>
  <c r="I5" i="21"/>
  <c r="J5" i="21"/>
  <c r="A6" i="21"/>
  <c r="B6" i="21"/>
  <c r="C6" i="21"/>
  <c r="D6" i="21"/>
  <c r="F6" i="21"/>
  <c r="H6" i="21"/>
  <c r="I6" i="21"/>
  <c r="J6" i="21"/>
  <c r="A7" i="21"/>
  <c r="B7" i="21"/>
  <c r="C7" i="21"/>
  <c r="D7" i="21"/>
  <c r="F7" i="21"/>
  <c r="H7" i="21"/>
  <c r="I7" i="21"/>
  <c r="J7" i="21"/>
  <c r="A8" i="21"/>
  <c r="T8" i="21" s="1"/>
  <c r="B8" i="21"/>
  <c r="C8" i="21"/>
  <c r="D8" i="21"/>
  <c r="F8" i="21"/>
  <c r="H8" i="21"/>
  <c r="I8" i="21"/>
  <c r="J8" i="21"/>
  <c r="A9" i="21"/>
  <c r="T9" i="21" s="1"/>
  <c r="B9" i="21"/>
  <c r="C9" i="21"/>
  <c r="D9" i="21"/>
  <c r="F9" i="21"/>
  <c r="H9" i="21"/>
  <c r="I9" i="21"/>
  <c r="J9" i="21"/>
  <c r="A10" i="21"/>
  <c r="B10" i="21"/>
  <c r="C10" i="21"/>
  <c r="D10" i="21"/>
  <c r="F10" i="21"/>
  <c r="H10" i="21"/>
  <c r="I10" i="21"/>
  <c r="J10" i="21"/>
  <c r="A11" i="21"/>
  <c r="B11" i="21"/>
  <c r="C11" i="21"/>
  <c r="D11" i="21"/>
  <c r="F11" i="21"/>
  <c r="H11" i="21"/>
  <c r="I11" i="21"/>
  <c r="J11" i="21"/>
  <c r="A12" i="21"/>
  <c r="B12" i="21"/>
  <c r="C12" i="21"/>
  <c r="D12" i="21"/>
  <c r="F12" i="21"/>
  <c r="H12" i="21"/>
  <c r="I12" i="21"/>
  <c r="J12" i="21"/>
  <c r="A13" i="21"/>
  <c r="B13" i="21"/>
  <c r="C13" i="21"/>
  <c r="D13" i="21"/>
  <c r="F13" i="21"/>
  <c r="H13" i="21"/>
  <c r="I13" i="21"/>
  <c r="J13" i="21"/>
  <c r="A14" i="21"/>
  <c r="B14" i="21"/>
  <c r="C14" i="21"/>
  <c r="D14" i="21"/>
  <c r="F14" i="21"/>
  <c r="H14" i="21"/>
  <c r="I14" i="21"/>
  <c r="J14" i="21"/>
  <c r="A15" i="21"/>
  <c r="B15" i="21"/>
  <c r="C15" i="21"/>
  <c r="D15" i="21"/>
  <c r="F15" i="21"/>
  <c r="H15" i="21"/>
  <c r="I15" i="21"/>
  <c r="J15" i="21"/>
  <c r="A16" i="21"/>
  <c r="T16" i="21" s="1"/>
  <c r="B16" i="21"/>
  <c r="C16" i="21"/>
  <c r="D16" i="21"/>
  <c r="F16" i="21"/>
  <c r="H16" i="21"/>
  <c r="I16" i="21"/>
  <c r="J16" i="21"/>
  <c r="A17" i="21"/>
  <c r="T17" i="21" s="1"/>
  <c r="B17" i="21"/>
  <c r="C17" i="21"/>
  <c r="D17" i="21"/>
  <c r="F17" i="21"/>
  <c r="H17" i="21"/>
  <c r="I17" i="21"/>
  <c r="J17" i="21"/>
  <c r="B18" i="21"/>
  <c r="C18" i="21"/>
  <c r="D18" i="21"/>
  <c r="F18" i="21"/>
  <c r="H18" i="21"/>
  <c r="I18" i="21"/>
  <c r="J18" i="21"/>
  <c r="J2" i="21"/>
  <c r="I2" i="21"/>
  <c r="H2" i="21"/>
  <c r="A2" i="21"/>
  <c r="M112" i="3" l="1"/>
  <c r="L22" i="19"/>
  <c r="L27" i="19"/>
  <c r="T15" i="21"/>
  <c r="T7" i="21"/>
  <c r="T14" i="21"/>
  <c r="T6" i="21"/>
  <c r="T13" i="21"/>
  <c r="T5" i="21"/>
  <c r="T12" i="21"/>
  <c r="T4" i="21"/>
  <c r="T2" i="21"/>
  <c r="T11" i="21"/>
  <c r="T3" i="21"/>
  <c r="T18" i="21"/>
  <c r="T10" i="21"/>
  <c r="T139" i="17"/>
  <c r="S157" i="17"/>
  <c r="N155" i="17"/>
  <c r="L155" i="17"/>
  <c r="F47" i="18" s="1"/>
  <c r="J155" i="17"/>
  <c r="E47" i="18" s="1"/>
  <c r="I155" i="17"/>
  <c r="D47" i="18" s="1"/>
  <c r="M154" i="17"/>
  <c r="M153" i="17"/>
  <c r="M152" i="17"/>
  <c r="M151" i="17"/>
  <c r="M150" i="17"/>
  <c r="M149" i="17"/>
  <c r="M148" i="17"/>
  <c r="M147" i="17"/>
  <c r="M146" i="17"/>
  <c r="M145" i="17"/>
  <c r="M144" i="17"/>
  <c r="M143" i="17"/>
  <c r="M142" i="17"/>
  <c r="M141" i="17"/>
  <c r="M140" i="17"/>
  <c r="M139" i="17"/>
  <c r="N134" i="17"/>
  <c r="L134" i="17"/>
  <c r="F46" i="18" s="1"/>
  <c r="J134" i="17"/>
  <c r="E46" i="18" s="1"/>
  <c r="I134" i="17"/>
  <c r="D46" i="18" s="1"/>
  <c r="M133" i="17"/>
  <c r="M132" i="17"/>
  <c r="M131" i="17"/>
  <c r="M130" i="17"/>
  <c r="M129" i="17"/>
  <c r="M128" i="17"/>
  <c r="M127" i="17"/>
  <c r="M126" i="17"/>
  <c r="M125" i="17"/>
  <c r="M124" i="17"/>
  <c r="M123" i="17"/>
  <c r="M122" i="17"/>
  <c r="M121" i="17"/>
  <c r="M120" i="17"/>
  <c r="M119" i="17"/>
  <c r="M118" i="17"/>
  <c r="N113" i="17"/>
  <c r="L113" i="17"/>
  <c r="F45" i="18" s="1"/>
  <c r="J113" i="17"/>
  <c r="E45" i="18" s="1"/>
  <c r="I113" i="17"/>
  <c r="D45" i="18" s="1"/>
  <c r="M112" i="17"/>
  <c r="M111" i="17"/>
  <c r="M110" i="17"/>
  <c r="M109" i="17"/>
  <c r="M108" i="17"/>
  <c r="M107" i="17"/>
  <c r="M106" i="17"/>
  <c r="M105" i="17"/>
  <c r="M104" i="17"/>
  <c r="M103" i="17"/>
  <c r="M102" i="17"/>
  <c r="M101" i="17"/>
  <c r="M100" i="17"/>
  <c r="M99" i="17"/>
  <c r="M98" i="17"/>
  <c r="M97" i="17"/>
  <c r="N92" i="17"/>
  <c r="I92" i="17"/>
  <c r="D44" i="18" s="1"/>
  <c r="M91" i="17"/>
  <c r="M90" i="17"/>
  <c r="M89" i="17"/>
  <c r="M88" i="17"/>
  <c r="M87" i="17"/>
  <c r="M86" i="17"/>
  <c r="M85" i="17"/>
  <c r="M84" i="17"/>
  <c r="M83" i="17"/>
  <c r="L78" i="17"/>
  <c r="F43" i="18" s="1"/>
  <c r="J78" i="17"/>
  <c r="E43" i="18" s="1"/>
  <c r="I78" i="17"/>
  <c r="D43" i="18" s="1"/>
  <c r="M77" i="17"/>
  <c r="M76" i="17"/>
  <c r="M75" i="17"/>
  <c r="M74" i="17"/>
  <c r="M73" i="17"/>
  <c r="M72" i="17"/>
  <c r="M71" i="17"/>
  <c r="M70" i="17"/>
  <c r="M69" i="17"/>
  <c r="M68" i="17"/>
  <c r="M67" i="17"/>
  <c r="M66" i="17"/>
  <c r="M65" i="17"/>
  <c r="M64" i="17"/>
  <c r="M63" i="17"/>
  <c r="M62" i="17"/>
  <c r="M61" i="17"/>
  <c r="M60" i="17"/>
  <c r="H58" i="17"/>
  <c r="G72" i="21" s="1"/>
  <c r="F58" i="17"/>
  <c r="H57" i="17"/>
  <c r="G71" i="21" s="1"/>
  <c r="F57" i="17"/>
  <c r="H56" i="17"/>
  <c r="G70" i="21" s="1"/>
  <c r="F56" i="17"/>
  <c r="N56" i="17" s="1"/>
  <c r="Q56" i="17" s="1"/>
  <c r="H55" i="17"/>
  <c r="G69" i="21" s="1"/>
  <c r="F55" i="17"/>
  <c r="H54" i="17"/>
  <c r="G68" i="21" s="1"/>
  <c r="F54" i="17"/>
  <c r="N54" i="17" s="1"/>
  <c r="Q54" i="17" s="1"/>
  <c r="H53" i="17"/>
  <c r="G67" i="21" s="1"/>
  <c r="F53" i="17"/>
  <c r="H52" i="17"/>
  <c r="G66" i="21" s="1"/>
  <c r="F52" i="17"/>
  <c r="N52" i="17" s="1"/>
  <c r="Q52" i="17" s="1"/>
  <c r="H51" i="17"/>
  <c r="G65" i="21" s="1"/>
  <c r="F51" i="17"/>
  <c r="N51" i="17" s="1"/>
  <c r="Q51" i="17" s="1"/>
  <c r="H50" i="17"/>
  <c r="G64" i="21" s="1"/>
  <c r="F50" i="17"/>
  <c r="H49" i="17"/>
  <c r="G63" i="21" s="1"/>
  <c r="F49" i="17"/>
  <c r="H48" i="17"/>
  <c r="G62" i="21" s="1"/>
  <c r="F48" i="17"/>
  <c r="N48" i="17" s="1"/>
  <c r="Q48" i="17" s="1"/>
  <c r="H47" i="17"/>
  <c r="G61" i="21" s="1"/>
  <c r="F47" i="17"/>
  <c r="H46" i="17"/>
  <c r="G60" i="21" s="1"/>
  <c r="F46" i="17"/>
  <c r="N46" i="17" s="1"/>
  <c r="Q46" i="17" s="1"/>
  <c r="H45" i="17"/>
  <c r="G59" i="21" s="1"/>
  <c r="F45" i="17"/>
  <c r="H44" i="17"/>
  <c r="G58" i="21" s="1"/>
  <c r="F44" i="17"/>
  <c r="H43" i="17"/>
  <c r="G57" i="21" s="1"/>
  <c r="F43" i="17"/>
  <c r="H42" i="17"/>
  <c r="G56" i="21" s="1"/>
  <c r="F42" i="17"/>
  <c r="N42" i="17" s="1"/>
  <c r="Q42" i="17" s="1"/>
  <c r="R34" i="17"/>
  <c r="R32" i="17"/>
  <c r="M28" i="17"/>
  <c r="B8" i="17"/>
  <c r="B7" i="17"/>
  <c r="B6" i="17"/>
  <c r="B5" i="17"/>
  <c r="I4" i="17"/>
  <c r="I3" i="17"/>
  <c r="B3" i="17"/>
  <c r="T139" i="16"/>
  <c r="S157" i="16"/>
  <c r="N155" i="16"/>
  <c r="L155" i="16"/>
  <c r="F37" i="18" s="1"/>
  <c r="J155" i="16"/>
  <c r="E37" i="18" s="1"/>
  <c r="I155" i="16"/>
  <c r="D37" i="18" s="1"/>
  <c r="M154" i="16"/>
  <c r="M153" i="16"/>
  <c r="M152" i="16"/>
  <c r="M151" i="16"/>
  <c r="M150" i="16"/>
  <c r="M149" i="16"/>
  <c r="M148" i="16"/>
  <c r="M147" i="16"/>
  <c r="M146" i="16"/>
  <c r="M145" i="16"/>
  <c r="M144" i="16"/>
  <c r="M143" i="16"/>
  <c r="M142" i="16"/>
  <c r="M141" i="16"/>
  <c r="M140" i="16"/>
  <c r="M139" i="16"/>
  <c r="N134" i="16"/>
  <c r="L134" i="16"/>
  <c r="F36" i="18" s="1"/>
  <c r="J134" i="16"/>
  <c r="E36" i="18" s="1"/>
  <c r="I134" i="16"/>
  <c r="D36" i="18" s="1"/>
  <c r="M133" i="16"/>
  <c r="M132" i="16"/>
  <c r="M131" i="16"/>
  <c r="M130" i="16"/>
  <c r="M129" i="16"/>
  <c r="M128" i="16"/>
  <c r="M127" i="16"/>
  <c r="M126" i="16"/>
  <c r="M125" i="16"/>
  <c r="M124" i="16"/>
  <c r="M123" i="16"/>
  <c r="M122" i="16"/>
  <c r="M121" i="16"/>
  <c r="M120" i="16"/>
  <c r="M119" i="16"/>
  <c r="M118" i="16"/>
  <c r="N113" i="16"/>
  <c r="L113" i="16"/>
  <c r="F35" i="18" s="1"/>
  <c r="J113" i="16"/>
  <c r="E35" i="18" s="1"/>
  <c r="I113" i="16"/>
  <c r="D35" i="18" s="1"/>
  <c r="M112" i="16"/>
  <c r="M111" i="16"/>
  <c r="M110" i="16"/>
  <c r="M109" i="16"/>
  <c r="M108" i="16"/>
  <c r="M107" i="16"/>
  <c r="M106" i="16"/>
  <c r="M105" i="16"/>
  <c r="M104" i="16"/>
  <c r="M103" i="16"/>
  <c r="M102" i="16"/>
  <c r="M101" i="16"/>
  <c r="M100" i="16"/>
  <c r="M99" i="16"/>
  <c r="M98" i="16"/>
  <c r="M97" i="16"/>
  <c r="N92" i="16"/>
  <c r="I92" i="16"/>
  <c r="D34" i="18" s="1"/>
  <c r="M91" i="16"/>
  <c r="M90" i="16"/>
  <c r="M89" i="16"/>
  <c r="M88" i="16"/>
  <c r="M87" i="16"/>
  <c r="M86" i="16"/>
  <c r="M85" i="16"/>
  <c r="M84" i="16"/>
  <c r="M83" i="16"/>
  <c r="L78" i="16"/>
  <c r="F33" i="18" s="1"/>
  <c r="J78" i="16"/>
  <c r="E33" i="18" s="1"/>
  <c r="I78" i="16"/>
  <c r="D33" i="18" s="1"/>
  <c r="M77" i="16"/>
  <c r="M76" i="16"/>
  <c r="M75" i="16"/>
  <c r="M74" i="16"/>
  <c r="M73" i="16"/>
  <c r="M72" i="16"/>
  <c r="M71" i="16"/>
  <c r="M70" i="16"/>
  <c r="M69" i="16"/>
  <c r="M68" i="16"/>
  <c r="M67" i="16"/>
  <c r="M66" i="16"/>
  <c r="M65" i="16"/>
  <c r="M64" i="16"/>
  <c r="M63" i="16"/>
  <c r="M62" i="16"/>
  <c r="M61" i="16"/>
  <c r="M60" i="16"/>
  <c r="H58" i="16"/>
  <c r="G54" i="21" s="1"/>
  <c r="F58" i="16"/>
  <c r="H57" i="16"/>
  <c r="G53" i="21" s="1"/>
  <c r="F57" i="16"/>
  <c r="N57" i="16" s="1"/>
  <c r="Q57" i="16" s="1"/>
  <c r="H56" i="16"/>
  <c r="G52" i="21" s="1"/>
  <c r="F56" i="16"/>
  <c r="N56" i="16" s="1"/>
  <c r="Q56" i="16" s="1"/>
  <c r="H55" i="16"/>
  <c r="G51" i="21" s="1"/>
  <c r="F55" i="16"/>
  <c r="H54" i="16"/>
  <c r="G50" i="21" s="1"/>
  <c r="F54" i="16"/>
  <c r="N54" i="16" s="1"/>
  <c r="Q54" i="16" s="1"/>
  <c r="H53" i="16"/>
  <c r="G49" i="21" s="1"/>
  <c r="F53" i="16"/>
  <c r="N53" i="16" s="1"/>
  <c r="Q53" i="16" s="1"/>
  <c r="H52" i="16"/>
  <c r="G48" i="21" s="1"/>
  <c r="F52" i="16"/>
  <c r="H51" i="16"/>
  <c r="G47" i="21" s="1"/>
  <c r="F51" i="16"/>
  <c r="H50" i="16"/>
  <c r="G46" i="21" s="1"/>
  <c r="F50" i="16"/>
  <c r="H49" i="16"/>
  <c r="G45" i="21" s="1"/>
  <c r="F49" i="16"/>
  <c r="N49" i="16" s="1"/>
  <c r="Q49" i="16" s="1"/>
  <c r="H48" i="16"/>
  <c r="G44" i="21" s="1"/>
  <c r="F48" i="16"/>
  <c r="N48" i="16" s="1"/>
  <c r="Q48" i="16" s="1"/>
  <c r="H47" i="16"/>
  <c r="G43" i="21" s="1"/>
  <c r="F47" i="16"/>
  <c r="H46" i="16"/>
  <c r="G42" i="21" s="1"/>
  <c r="F46" i="16"/>
  <c r="N46" i="16" s="1"/>
  <c r="Q46" i="16" s="1"/>
  <c r="H45" i="16"/>
  <c r="G41" i="21" s="1"/>
  <c r="F45" i="16"/>
  <c r="N45" i="16" s="1"/>
  <c r="Q45" i="16" s="1"/>
  <c r="H44" i="16"/>
  <c r="G40" i="21" s="1"/>
  <c r="F44" i="16"/>
  <c r="H43" i="16"/>
  <c r="G39" i="21" s="1"/>
  <c r="F43" i="16"/>
  <c r="N43" i="16" s="1"/>
  <c r="Q43" i="16" s="1"/>
  <c r="H42" i="16"/>
  <c r="G38" i="21" s="1"/>
  <c r="F42" i="16"/>
  <c r="N42" i="16" s="1"/>
  <c r="Q42" i="16" s="1"/>
  <c r="R34" i="16"/>
  <c r="R32" i="16"/>
  <c r="M28" i="16"/>
  <c r="B8" i="16"/>
  <c r="B7" i="16"/>
  <c r="B6" i="16"/>
  <c r="B5" i="16"/>
  <c r="I4" i="16"/>
  <c r="I3" i="16"/>
  <c r="T176" i="16" s="1"/>
  <c r="B3" i="16"/>
  <c r="R32" i="14"/>
  <c r="R32" i="15"/>
  <c r="T139" i="15"/>
  <c r="S157" i="15"/>
  <c r="N155" i="15"/>
  <c r="L155" i="15"/>
  <c r="F27" i="18" s="1"/>
  <c r="J155" i="15"/>
  <c r="E27" i="18" s="1"/>
  <c r="I155" i="15"/>
  <c r="D27" i="18" s="1"/>
  <c r="M154" i="15"/>
  <c r="M153" i="15"/>
  <c r="M152" i="15"/>
  <c r="M151" i="15"/>
  <c r="M150" i="15"/>
  <c r="M149" i="15"/>
  <c r="M148" i="15"/>
  <c r="M147" i="15"/>
  <c r="M146" i="15"/>
  <c r="M145" i="15"/>
  <c r="M144" i="15"/>
  <c r="M143" i="15"/>
  <c r="M142" i="15"/>
  <c r="M141" i="15"/>
  <c r="M140" i="15"/>
  <c r="M139" i="15"/>
  <c r="N134" i="15"/>
  <c r="L134" i="15"/>
  <c r="F26" i="18" s="1"/>
  <c r="J134" i="15"/>
  <c r="E26" i="18" s="1"/>
  <c r="I134" i="15"/>
  <c r="D26" i="18" s="1"/>
  <c r="M133" i="15"/>
  <c r="M132" i="15"/>
  <c r="M131" i="15"/>
  <c r="M130" i="15"/>
  <c r="M129" i="15"/>
  <c r="M128" i="15"/>
  <c r="M127" i="15"/>
  <c r="M126" i="15"/>
  <c r="M125" i="15"/>
  <c r="M124" i="15"/>
  <c r="M123" i="15"/>
  <c r="M122" i="15"/>
  <c r="M121" i="15"/>
  <c r="M120" i="15"/>
  <c r="M119" i="15"/>
  <c r="M118" i="15"/>
  <c r="N113" i="15"/>
  <c r="L113" i="15"/>
  <c r="F25" i="18" s="1"/>
  <c r="J113" i="15"/>
  <c r="E25" i="18" s="1"/>
  <c r="I113" i="15"/>
  <c r="D25" i="18" s="1"/>
  <c r="M112" i="15"/>
  <c r="M111" i="15"/>
  <c r="M110" i="15"/>
  <c r="M109" i="15"/>
  <c r="M108" i="15"/>
  <c r="M107" i="15"/>
  <c r="M106" i="15"/>
  <c r="M105" i="15"/>
  <c r="M104" i="15"/>
  <c r="M103" i="15"/>
  <c r="M102" i="15"/>
  <c r="M101" i="15"/>
  <c r="M100" i="15"/>
  <c r="M99" i="15"/>
  <c r="M98" i="15"/>
  <c r="M97" i="15"/>
  <c r="N92" i="15"/>
  <c r="I92" i="15"/>
  <c r="D24" i="18" s="1"/>
  <c r="M91" i="15"/>
  <c r="M90" i="15"/>
  <c r="M89" i="15"/>
  <c r="M88" i="15"/>
  <c r="M87" i="15"/>
  <c r="M86" i="15"/>
  <c r="M85" i="15"/>
  <c r="M84" i="15"/>
  <c r="M83" i="15"/>
  <c r="L78" i="15"/>
  <c r="F23" i="18" s="1"/>
  <c r="J78" i="15"/>
  <c r="E23" i="18" s="1"/>
  <c r="I78" i="15"/>
  <c r="D23" i="18" s="1"/>
  <c r="M77" i="15"/>
  <c r="M76" i="15"/>
  <c r="M75" i="15"/>
  <c r="M74" i="15"/>
  <c r="M73" i="15"/>
  <c r="M72" i="15"/>
  <c r="M71" i="15"/>
  <c r="M70" i="15"/>
  <c r="M69" i="15"/>
  <c r="M68" i="15"/>
  <c r="M67" i="15"/>
  <c r="M66" i="15"/>
  <c r="M65" i="15"/>
  <c r="M64" i="15"/>
  <c r="M63" i="15"/>
  <c r="M62" i="15"/>
  <c r="M61" i="15"/>
  <c r="M60" i="15"/>
  <c r="H58" i="15"/>
  <c r="G36" i="21" s="1"/>
  <c r="F58" i="15"/>
  <c r="H57" i="15"/>
  <c r="G35" i="21" s="1"/>
  <c r="F57" i="15"/>
  <c r="N57" i="15" s="1"/>
  <c r="Q57" i="15" s="1"/>
  <c r="H56" i="15"/>
  <c r="G34" i="21" s="1"/>
  <c r="F56" i="15"/>
  <c r="H55" i="15"/>
  <c r="G33" i="21" s="1"/>
  <c r="F55" i="15"/>
  <c r="H54" i="15"/>
  <c r="G32" i="21" s="1"/>
  <c r="F54" i="15"/>
  <c r="H53" i="15"/>
  <c r="G31" i="21" s="1"/>
  <c r="F53" i="15"/>
  <c r="H52" i="15"/>
  <c r="G30" i="21" s="1"/>
  <c r="F52" i="15"/>
  <c r="N52" i="15" s="1"/>
  <c r="Q52" i="15" s="1"/>
  <c r="H51" i="15"/>
  <c r="G29" i="21" s="1"/>
  <c r="F51" i="15"/>
  <c r="N51" i="15" s="1"/>
  <c r="Q51" i="15" s="1"/>
  <c r="H50" i="15"/>
  <c r="G28" i="21" s="1"/>
  <c r="F50" i="15"/>
  <c r="H49" i="15"/>
  <c r="G27" i="21" s="1"/>
  <c r="F49" i="15"/>
  <c r="N49" i="15" s="1"/>
  <c r="Q49" i="15" s="1"/>
  <c r="H48" i="15"/>
  <c r="G26" i="21" s="1"/>
  <c r="F48" i="15"/>
  <c r="H47" i="15"/>
  <c r="G25" i="21" s="1"/>
  <c r="F47" i="15"/>
  <c r="H46" i="15"/>
  <c r="G24" i="21" s="1"/>
  <c r="F46" i="15"/>
  <c r="H45" i="15"/>
  <c r="G23" i="21" s="1"/>
  <c r="F45" i="15"/>
  <c r="H44" i="15"/>
  <c r="G22" i="21" s="1"/>
  <c r="F44" i="15"/>
  <c r="H43" i="15"/>
  <c r="G21" i="21" s="1"/>
  <c r="F43" i="15"/>
  <c r="N43" i="15" s="1"/>
  <c r="Q43" i="15" s="1"/>
  <c r="H42" i="15"/>
  <c r="G20" i="21" s="1"/>
  <c r="F42" i="15"/>
  <c r="R34" i="15"/>
  <c r="M28" i="15"/>
  <c r="B8" i="15"/>
  <c r="B7" i="15"/>
  <c r="B6" i="15"/>
  <c r="B5" i="15"/>
  <c r="I4" i="15"/>
  <c r="I3" i="15"/>
  <c r="B3" i="15"/>
  <c r="E72" i="21" l="1"/>
  <c r="N58" i="17"/>
  <c r="Q58" i="17" s="1"/>
  <c r="E24" i="21"/>
  <c r="N46" i="15"/>
  <c r="Q46" i="15" s="1"/>
  <c r="E36" i="21"/>
  <c r="N58" i="15"/>
  <c r="Q58" i="15" s="1"/>
  <c r="M165" i="16"/>
  <c r="E57" i="21"/>
  <c r="N43" i="17"/>
  <c r="Q43" i="17" s="1"/>
  <c r="E61" i="21"/>
  <c r="N47" i="17"/>
  <c r="Q47" i="17" s="1"/>
  <c r="E69" i="21"/>
  <c r="N55" i="17"/>
  <c r="Q55" i="17" s="1"/>
  <c r="E25" i="21"/>
  <c r="N47" i="15"/>
  <c r="Q47" i="15" s="1"/>
  <c r="E33" i="21"/>
  <c r="N55" i="15"/>
  <c r="Q55" i="15" s="1"/>
  <c r="E28" i="21"/>
  <c r="N50" i="15"/>
  <c r="Q50" i="15" s="1"/>
  <c r="E48" i="21"/>
  <c r="N52" i="16"/>
  <c r="Q52" i="16" s="1"/>
  <c r="E20" i="21"/>
  <c r="N42" i="15"/>
  <c r="Q42" i="15" s="1"/>
  <c r="E32" i="21"/>
  <c r="N54" i="15"/>
  <c r="Q54" i="15" s="1"/>
  <c r="E46" i="21"/>
  <c r="N50" i="16"/>
  <c r="Q50" i="16" s="1"/>
  <c r="E54" i="21"/>
  <c r="N58" i="16"/>
  <c r="Q58" i="16" s="1"/>
  <c r="E26" i="21"/>
  <c r="N48" i="15"/>
  <c r="Q48" i="15" s="1"/>
  <c r="E59" i="21"/>
  <c r="N45" i="17"/>
  <c r="Q45" i="17" s="1"/>
  <c r="E63" i="21"/>
  <c r="N49" i="17"/>
  <c r="Q49" i="17" s="1"/>
  <c r="E67" i="21"/>
  <c r="N53" i="17"/>
  <c r="Q53" i="17" s="1"/>
  <c r="E71" i="21"/>
  <c r="N57" i="17"/>
  <c r="Q57" i="17" s="1"/>
  <c r="E23" i="21"/>
  <c r="N45" i="15"/>
  <c r="Q45" i="15" s="1"/>
  <c r="E31" i="21"/>
  <c r="N53" i="15"/>
  <c r="Q53" i="15" s="1"/>
  <c r="E43" i="21"/>
  <c r="N47" i="16"/>
  <c r="Q47" i="16" s="1"/>
  <c r="E47" i="21"/>
  <c r="N51" i="16"/>
  <c r="Q51" i="16" s="1"/>
  <c r="E51" i="21"/>
  <c r="N55" i="16"/>
  <c r="Q55" i="16" s="1"/>
  <c r="E64" i="21"/>
  <c r="N50" i="17"/>
  <c r="Q50" i="17" s="1"/>
  <c r="E34" i="21"/>
  <c r="N56" i="15"/>
  <c r="Q56" i="15" s="1"/>
  <c r="E58" i="21"/>
  <c r="N44" i="17"/>
  <c r="Q44" i="17" s="1"/>
  <c r="E22" i="21"/>
  <c r="N44" i="15"/>
  <c r="Q44" i="15" s="1"/>
  <c r="E40" i="21"/>
  <c r="N44" i="16"/>
  <c r="Q44" i="16" s="1"/>
  <c r="M113" i="17"/>
  <c r="G45" i="18" s="1"/>
  <c r="M134" i="16"/>
  <c r="G36" i="18" s="1"/>
  <c r="M47" i="16"/>
  <c r="K43" i="21" s="1"/>
  <c r="L33" i="21"/>
  <c r="M113" i="16"/>
  <c r="G35" i="18" s="1"/>
  <c r="L157" i="16"/>
  <c r="M43" i="15"/>
  <c r="K21" i="21" s="1"/>
  <c r="E21" i="21"/>
  <c r="M51" i="15"/>
  <c r="K29" i="21" s="1"/>
  <c r="E29" i="21"/>
  <c r="E35" i="21"/>
  <c r="E27" i="21"/>
  <c r="M52" i="15"/>
  <c r="K30" i="21" s="1"/>
  <c r="E30" i="21"/>
  <c r="M46" i="15"/>
  <c r="E42" i="21"/>
  <c r="E39" i="21"/>
  <c r="M53" i="16"/>
  <c r="K49" i="21" s="1"/>
  <c r="E49" i="21"/>
  <c r="E52" i="21"/>
  <c r="E45" i="21"/>
  <c r="E50" i="21"/>
  <c r="E53" i="21"/>
  <c r="E38" i="21"/>
  <c r="M48" i="16"/>
  <c r="K44" i="21" s="1"/>
  <c r="E44" i="21"/>
  <c r="E41" i="21"/>
  <c r="E70" i="21"/>
  <c r="E68" i="21"/>
  <c r="E66" i="21"/>
  <c r="E65" i="21"/>
  <c r="E62" i="21"/>
  <c r="E60" i="21"/>
  <c r="E56" i="21"/>
  <c r="M155" i="16"/>
  <c r="G37" i="18" s="1"/>
  <c r="J157" i="16"/>
  <c r="M92" i="17"/>
  <c r="G44" i="18" s="1"/>
  <c r="J157" i="17"/>
  <c r="M165" i="17" s="1"/>
  <c r="I157" i="17"/>
  <c r="M134" i="17"/>
  <c r="G46" i="18" s="1"/>
  <c r="L157" i="17"/>
  <c r="M155" i="17"/>
  <c r="G47" i="18" s="1"/>
  <c r="M92" i="16"/>
  <c r="G34" i="18" s="1"/>
  <c r="I157" i="16"/>
  <c r="L165" i="16" s="1"/>
  <c r="M113" i="15"/>
  <c r="G25" i="18" s="1"/>
  <c r="M134" i="15"/>
  <c r="G26" i="18" s="1"/>
  <c r="J157" i="15"/>
  <c r="M155" i="15"/>
  <c r="G27" i="18" s="1"/>
  <c r="M92" i="15"/>
  <c r="G24" i="18" s="1"/>
  <c r="I157" i="15"/>
  <c r="L157" i="15"/>
  <c r="M42" i="16"/>
  <c r="K38" i="21" s="1"/>
  <c r="M54" i="16"/>
  <c r="K50" i="21" s="1"/>
  <c r="M45" i="16"/>
  <c r="K41" i="21" s="1"/>
  <c r="M56" i="16"/>
  <c r="K52" i="21" s="1"/>
  <c r="M49" i="15"/>
  <c r="K27" i="21" s="1"/>
  <c r="M57" i="15"/>
  <c r="K35" i="21" s="1"/>
  <c r="R34" i="14"/>
  <c r="N155" i="14"/>
  <c r="L155" i="14"/>
  <c r="F17" i="18" s="1"/>
  <c r="J155" i="14"/>
  <c r="E17" i="18" s="1"/>
  <c r="I155" i="14"/>
  <c r="D17" i="18" s="1"/>
  <c r="M154" i="14"/>
  <c r="M153" i="14"/>
  <c r="M152" i="14"/>
  <c r="M151" i="14"/>
  <c r="M150" i="14"/>
  <c r="M149" i="14"/>
  <c r="M148" i="14"/>
  <c r="M147" i="14"/>
  <c r="M146" i="14"/>
  <c r="M145" i="14"/>
  <c r="M144" i="14"/>
  <c r="M143" i="14"/>
  <c r="M142" i="14"/>
  <c r="M141" i="14"/>
  <c r="M140" i="14"/>
  <c r="M139" i="14"/>
  <c r="N134" i="14"/>
  <c r="L134" i="14"/>
  <c r="F16" i="18" s="1"/>
  <c r="J134" i="14"/>
  <c r="E16" i="18" s="1"/>
  <c r="I134" i="14"/>
  <c r="D16" i="18" s="1"/>
  <c r="M133" i="14"/>
  <c r="M132" i="14"/>
  <c r="M131" i="14"/>
  <c r="M130" i="14"/>
  <c r="M129" i="14"/>
  <c r="M128" i="14"/>
  <c r="M127" i="14"/>
  <c r="M126" i="14"/>
  <c r="M125" i="14"/>
  <c r="M124" i="14"/>
  <c r="M123" i="14"/>
  <c r="M122" i="14"/>
  <c r="M121" i="14"/>
  <c r="M120" i="14"/>
  <c r="M119" i="14"/>
  <c r="M118" i="14"/>
  <c r="N113" i="14"/>
  <c r="L113" i="14"/>
  <c r="F15" i="18" s="1"/>
  <c r="J113" i="14"/>
  <c r="E15" i="18" s="1"/>
  <c r="I113" i="14"/>
  <c r="D15" i="18" s="1"/>
  <c r="M112" i="14"/>
  <c r="M111" i="14"/>
  <c r="M110" i="14"/>
  <c r="M109" i="14"/>
  <c r="M108" i="14"/>
  <c r="M107" i="14"/>
  <c r="M106" i="14"/>
  <c r="M105" i="14"/>
  <c r="M104" i="14"/>
  <c r="M103" i="14"/>
  <c r="M102" i="14"/>
  <c r="M101" i="14"/>
  <c r="M100" i="14"/>
  <c r="M99" i="14"/>
  <c r="M98" i="14"/>
  <c r="M97" i="14"/>
  <c r="N92" i="14"/>
  <c r="I92" i="14"/>
  <c r="D14" i="18" s="1"/>
  <c r="M91" i="14"/>
  <c r="M90" i="14"/>
  <c r="M89" i="14"/>
  <c r="M88" i="14"/>
  <c r="M87" i="14"/>
  <c r="M86" i="14"/>
  <c r="M85" i="14"/>
  <c r="M84" i="14"/>
  <c r="M83" i="14"/>
  <c r="L78" i="14"/>
  <c r="F13" i="18" s="1"/>
  <c r="J78" i="14"/>
  <c r="E13" i="18" s="1"/>
  <c r="I78" i="14"/>
  <c r="D13" i="18" s="1"/>
  <c r="M77" i="14"/>
  <c r="M76" i="14"/>
  <c r="M75" i="14"/>
  <c r="M74" i="14"/>
  <c r="M73" i="14"/>
  <c r="M72" i="14"/>
  <c r="M71" i="14"/>
  <c r="M70" i="14"/>
  <c r="M69" i="14"/>
  <c r="M68" i="14"/>
  <c r="M67" i="14"/>
  <c r="M66" i="14"/>
  <c r="M65" i="14"/>
  <c r="M64" i="14"/>
  <c r="M63" i="14"/>
  <c r="M62" i="14"/>
  <c r="M61" i="14"/>
  <c r="M60" i="14"/>
  <c r="H58" i="14"/>
  <c r="F58" i="14"/>
  <c r="N58" i="14" s="1"/>
  <c r="Q58" i="14" s="1"/>
  <c r="H57" i="14"/>
  <c r="F57" i="14"/>
  <c r="N57" i="14" s="1"/>
  <c r="Q57" i="14" s="1"/>
  <c r="H56" i="14"/>
  <c r="F56" i="14"/>
  <c r="N56" i="14" s="1"/>
  <c r="Q56" i="14" s="1"/>
  <c r="H55" i="14"/>
  <c r="F55" i="14"/>
  <c r="N55" i="14" s="1"/>
  <c r="Q55" i="14" s="1"/>
  <c r="H54" i="14"/>
  <c r="F54" i="14"/>
  <c r="N54" i="14" s="1"/>
  <c r="Q54" i="14" s="1"/>
  <c r="H53" i="14"/>
  <c r="F53" i="14"/>
  <c r="N53" i="14" s="1"/>
  <c r="Q53" i="14" s="1"/>
  <c r="H52" i="14"/>
  <c r="F52" i="14"/>
  <c r="N52" i="14" s="1"/>
  <c r="Q52" i="14" s="1"/>
  <c r="H51" i="14"/>
  <c r="F51" i="14"/>
  <c r="N51" i="14" s="1"/>
  <c r="Q51" i="14" s="1"/>
  <c r="H50" i="14"/>
  <c r="F50" i="14"/>
  <c r="N50" i="14" s="1"/>
  <c r="Q50" i="14" s="1"/>
  <c r="H49" i="14"/>
  <c r="F49" i="14"/>
  <c r="N49" i="14" s="1"/>
  <c r="Q49" i="14" s="1"/>
  <c r="H48" i="14"/>
  <c r="F48" i="14"/>
  <c r="N48" i="14" s="1"/>
  <c r="Q48" i="14" s="1"/>
  <c r="H47" i="14"/>
  <c r="F47" i="14"/>
  <c r="N47" i="14" s="1"/>
  <c r="Q47" i="14" s="1"/>
  <c r="H46" i="14"/>
  <c r="F46" i="14"/>
  <c r="N46" i="14" s="1"/>
  <c r="Q46" i="14" s="1"/>
  <c r="H45" i="14"/>
  <c r="F45" i="14"/>
  <c r="N45" i="14" s="1"/>
  <c r="Q45" i="14" s="1"/>
  <c r="H44" i="14"/>
  <c r="F44" i="14"/>
  <c r="N44" i="14" s="1"/>
  <c r="Q44" i="14" s="1"/>
  <c r="H43" i="14"/>
  <c r="F43" i="14"/>
  <c r="N43" i="14" s="1"/>
  <c r="Q43" i="14" s="1"/>
  <c r="H42" i="14"/>
  <c r="G2" i="21" s="1"/>
  <c r="F42" i="14"/>
  <c r="N42" i="14" s="1"/>
  <c r="Q42" i="14" s="1"/>
  <c r="M28" i="14"/>
  <c r="M154" i="1"/>
  <c r="M153" i="1"/>
  <c r="M152" i="1"/>
  <c r="M151" i="1"/>
  <c r="M150" i="1"/>
  <c r="M149" i="1"/>
  <c r="M148" i="1"/>
  <c r="M147" i="1"/>
  <c r="M146" i="1"/>
  <c r="M145" i="1"/>
  <c r="M144" i="1"/>
  <c r="M143" i="1"/>
  <c r="M142" i="1"/>
  <c r="M141" i="1"/>
  <c r="M140" i="1"/>
  <c r="M139" i="1"/>
  <c r="M133" i="1"/>
  <c r="M132" i="1"/>
  <c r="M131" i="1"/>
  <c r="M130" i="1"/>
  <c r="M129" i="1"/>
  <c r="M128" i="1"/>
  <c r="M127" i="1"/>
  <c r="M126" i="1"/>
  <c r="M125" i="1"/>
  <c r="M124" i="1"/>
  <c r="M123" i="1"/>
  <c r="M122" i="1"/>
  <c r="M121" i="1"/>
  <c r="M120" i="1"/>
  <c r="M119" i="1"/>
  <c r="M118" i="1"/>
  <c r="M112" i="1"/>
  <c r="M111" i="1"/>
  <c r="M110" i="1"/>
  <c r="M109" i="1"/>
  <c r="M108" i="1"/>
  <c r="M107" i="1"/>
  <c r="M106" i="1"/>
  <c r="M105" i="1"/>
  <c r="M104" i="1"/>
  <c r="M103" i="1"/>
  <c r="M102" i="1"/>
  <c r="M101" i="1"/>
  <c r="M100" i="1"/>
  <c r="M99" i="1"/>
  <c r="M98" i="1"/>
  <c r="M97" i="1"/>
  <c r="M84" i="1"/>
  <c r="M85" i="1"/>
  <c r="M86" i="1"/>
  <c r="M87" i="1"/>
  <c r="M88" i="1"/>
  <c r="M89" i="1"/>
  <c r="M90" i="1"/>
  <c r="M91" i="1"/>
  <c r="M83" i="1"/>
  <c r="M77" i="1"/>
  <c r="M76" i="1"/>
  <c r="M75" i="1"/>
  <c r="M74" i="1"/>
  <c r="M73" i="1"/>
  <c r="M72" i="1"/>
  <c r="M71" i="1"/>
  <c r="M70" i="1"/>
  <c r="M69" i="1"/>
  <c r="M68" i="1"/>
  <c r="M67" i="1"/>
  <c r="M66" i="1"/>
  <c r="M65" i="1"/>
  <c r="M64" i="1"/>
  <c r="M63" i="1"/>
  <c r="M62" i="1"/>
  <c r="M61" i="1"/>
  <c r="M60" i="1"/>
  <c r="L155" i="1"/>
  <c r="F69" i="18" s="1"/>
  <c r="L134" i="1"/>
  <c r="F68" i="18" s="1"/>
  <c r="L113" i="1"/>
  <c r="F67" i="18" s="1"/>
  <c r="L78" i="1"/>
  <c r="F65" i="18" s="1"/>
  <c r="L51" i="21" l="1"/>
  <c r="M58" i="16"/>
  <c r="K54" i="21" s="1"/>
  <c r="M45" i="15"/>
  <c r="K23" i="21" s="1"/>
  <c r="L31" i="21"/>
  <c r="L165" i="17"/>
  <c r="L43" i="21"/>
  <c r="M164" i="16"/>
  <c r="L164" i="16"/>
  <c r="M164" i="17"/>
  <c r="L164" i="17"/>
  <c r="M30" i="16"/>
  <c r="M44" i="16"/>
  <c r="K40" i="21" s="1"/>
  <c r="L22" i="21"/>
  <c r="M53" i="17"/>
  <c r="K67" i="21" s="1"/>
  <c r="L61" i="21"/>
  <c r="M47" i="17"/>
  <c r="K61" i="21" s="1"/>
  <c r="M45" i="17"/>
  <c r="K59" i="21" s="1"/>
  <c r="L70" i="21"/>
  <c r="L62" i="21"/>
  <c r="L65" i="21"/>
  <c r="M57" i="17"/>
  <c r="K71" i="21" s="1"/>
  <c r="L60" i="21"/>
  <c r="L66" i="21"/>
  <c r="L56" i="21"/>
  <c r="R14" i="21" s="1"/>
  <c r="L68" i="21"/>
  <c r="L44" i="21"/>
  <c r="M50" i="16"/>
  <c r="K46" i="21" s="1"/>
  <c r="L46" i="21"/>
  <c r="L48" i="21"/>
  <c r="L39" i="21"/>
  <c r="L54" i="21"/>
  <c r="L38" i="21"/>
  <c r="R64" i="21" s="1"/>
  <c r="L45" i="21"/>
  <c r="P2" i="21" s="1"/>
  <c r="L42" i="21"/>
  <c r="M51" i="16"/>
  <c r="K47" i="21" s="1"/>
  <c r="L53" i="21"/>
  <c r="M55" i="16"/>
  <c r="K51" i="21" s="1"/>
  <c r="L52" i="21"/>
  <c r="L47" i="21"/>
  <c r="L41" i="21"/>
  <c r="L50" i="21"/>
  <c r="L40" i="21"/>
  <c r="L49" i="21"/>
  <c r="L34" i="21"/>
  <c r="M56" i="15"/>
  <c r="K34" i="21" s="1"/>
  <c r="L32" i="21"/>
  <c r="M44" i="15"/>
  <c r="K22" i="21" s="1"/>
  <c r="L24" i="21"/>
  <c r="L35" i="21"/>
  <c r="M50" i="15"/>
  <c r="K28" i="21" s="1"/>
  <c r="L30" i="21"/>
  <c r="L29" i="21"/>
  <c r="L20" i="21"/>
  <c r="P41" i="21" s="1"/>
  <c r="M53" i="15"/>
  <c r="K31" i="21" s="1"/>
  <c r="L23" i="21"/>
  <c r="M54" i="15"/>
  <c r="K32" i="21" s="1"/>
  <c r="M42" i="15"/>
  <c r="K20" i="21" s="1"/>
  <c r="M47" i="15"/>
  <c r="K25" i="21" s="1"/>
  <c r="L27" i="21"/>
  <c r="L21" i="21"/>
  <c r="M55" i="15"/>
  <c r="K33" i="21" s="1"/>
  <c r="M165" i="15"/>
  <c r="M58" i="15"/>
  <c r="K36" i="21" s="1"/>
  <c r="M48" i="15"/>
  <c r="K26" i="21" s="1"/>
  <c r="M30" i="15"/>
  <c r="M164" i="15"/>
  <c r="M30" i="17"/>
  <c r="L164" i="15"/>
  <c r="M46" i="16"/>
  <c r="K42" i="21" s="1"/>
  <c r="M43" i="16"/>
  <c r="K39" i="21" s="1"/>
  <c r="R39" i="21"/>
  <c r="R21" i="21"/>
  <c r="L67" i="21"/>
  <c r="R26" i="21"/>
  <c r="R44" i="21"/>
  <c r="P9" i="21"/>
  <c r="P27" i="21"/>
  <c r="P6" i="21"/>
  <c r="P24" i="21"/>
  <c r="P29" i="21"/>
  <c r="R65" i="21"/>
  <c r="P36" i="21"/>
  <c r="R72" i="21"/>
  <c r="P35" i="21"/>
  <c r="R71" i="21"/>
  <c r="P23" i="21"/>
  <c r="R59" i="21"/>
  <c r="R70" i="21"/>
  <c r="P14" i="21"/>
  <c r="P32" i="21"/>
  <c r="R68" i="21"/>
  <c r="R24" i="21"/>
  <c r="R42" i="21"/>
  <c r="L28" i="21"/>
  <c r="P8" i="21"/>
  <c r="P26" i="21"/>
  <c r="R62" i="21"/>
  <c r="R67" i="21"/>
  <c r="P31" i="21"/>
  <c r="R25" i="21"/>
  <c r="L25" i="21"/>
  <c r="M49" i="16"/>
  <c r="K45" i="21" s="1"/>
  <c r="R12" i="21"/>
  <c r="P12" i="21"/>
  <c r="R66" i="21"/>
  <c r="P3" i="21"/>
  <c r="R56" i="21"/>
  <c r="P4" i="21"/>
  <c r="L13" i="21"/>
  <c r="E13" i="21"/>
  <c r="E2" i="21"/>
  <c r="E6" i="21"/>
  <c r="E10" i="21"/>
  <c r="E14" i="21"/>
  <c r="E18" i="21"/>
  <c r="E15" i="21"/>
  <c r="E11" i="21"/>
  <c r="E3" i="21"/>
  <c r="E8" i="21"/>
  <c r="M56" i="14"/>
  <c r="E16" i="21"/>
  <c r="M47" i="14"/>
  <c r="E7" i="21"/>
  <c r="E4" i="21"/>
  <c r="E12" i="21"/>
  <c r="E5" i="21"/>
  <c r="E9" i="21"/>
  <c r="E17" i="21"/>
  <c r="N78" i="15"/>
  <c r="N157" i="15" s="1"/>
  <c r="I158" i="15" s="1"/>
  <c r="L26" i="21"/>
  <c r="R157" i="15"/>
  <c r="S158" i="15" s="1"/>
  <c r="L36" i="21"/>
  <c r="M57" i="16"/>
  <c r="K53" i="21" s="1"/>
  <c r="N78" i="16"/>
  <c r="N157" i="16" s="1"/>
  <c r="J158" i="16" s="1"/>
  <c r="M52" i="16"/>
  <c r="K48" i="21" s="1"/>
  <c r="R157" i="16"/>
  <c r="S158" i="16" s="1"/>
  <c r="G5" i="21"/>
  <c r="G9" i="21"/>
  <c r="L6" i="21"/>
  <c r="G14" i="21"/>
  <c r="G17" i="21"/>
  <c r="M50" i="14"/>
  <c r="G18" i="21"/>
  <c r="G3" i="21"/>
  <c r="G7" i="21"/>
  <c r="G11" i="21"/>
  <c r="G15" i="21"/>
  <c r="G13" i="21"/>
  <c r="G10" i="21"/>
  <c r="L4" i="21"/>
  <c r="G6" i="21"/>
  <c r="G4" i="21"/>
  <c r="G8" i="21"/>
  <c r="G12" i="21"/>
  <c r="G16" i="21"/>
  <c r="K24" i="21"/>
  <c r="M46" i="17"/>
  <c r="K60" i="21" s="1"/>
  <c r="M51" i="17"/>
  <c r="K65" i="21" s="1"/>
  <c r="M54" i="17"/>
  <c r="K68" i="21" s="1"/>
  <c r="L64" i="21"/>
  <c r="M50" i="17"/>
  <c r="K64" i="21" s="1"/>
  <c r="L72" i="21"/>
  <c r="M58" i="17"/>
  <c r="K72" i="21" s="1"/>
  <c r="L71" i="21"/>
  <c r="M56" i="17"/>
  <c r="K70" i="21" s="1"/>
  <c r="M55" i="17"/>
  <c r="K69" i="21" s="1"/>
  <c r="L69" i="21"/>
  <c r="M52" i="17"/>
  <c r="K66" i="21" s="1"/>
  <c r="L63" i="21"/>
  <c r="M49" i="17"/>
  <c r="K63" i="21" s="1"/>
  <c r="M48" i="17"/>
  <c r="K62" i="21" s="1"/>
  <c r="L59" i="21"/>
  <c r="M44" i="17"/>
  <c r="K58" i="21" s="1"/>
  <c r="L58" i="21"/>
  <c r="L57" i="21"/>
  <c r="M43" i="17"/>
  <c r="N78" i="17"/>
  <c r="N157" i="17" s="1"/>
  <c r="L158" i="17" s="1"/>
  <c r="M42" i="17"/>
  <c r="K56" i="21" s="1"/>
  <c r="K17" i="16"/>
  <c r="D17" i="16" s="1"/>
  <c r="K17" i="17"/>
  <c r="D17" i="17" s="1"/>
  <c r="K17" i="15"/>
  <c r="D17" i="15" s="1"/>
  <c r="L165" i="15"/>
  <c r="M51" i="14"/>
  <c r="M155" i="14"/>
  <c r="G17" i="18" s="1"/>
  <c r="M134" i="14"/>
  <c r="G16" i="18" s="1"/>
  <c r="L157" i="14"/>
  <c r="M164" i="14" s="1"/>
  <c r="J157" i="14"/>
  <c r="M113" i="14"/>
  <c r="G15" i="18" s="1"/>
  <c r="I157" i="14"/>
  <c r="M92" i="14"/>
  <c r="G14" i="18" s="1"/>
  <c r="L157" i="1"/>
  <c r="M92" i="1"/>
  <c r="R47" i="21" l="1"/>
  <c r="R50" i="21"/>
  <c r="R8" i="21"/>
  <c r="R11" i="21"/>
  <c r="P21" i="21"/>
  <c r="P16" i="21"/>
  <c r="P18" i="21"/>
  <c r="R63" i="21"/>
  <c r="P30" i="21"/>
  <c r="P13" i="21"/>
  <c r="P5" i="21"/>
  <c r="P11" i="21"/>
  <c r="P10" i="21"/>
  <c r="P17" i="21"/>
  <c r="R60" i="21"/>
  <c r="P20" i="21"/>
  <c r="R57" i="21"/>
  <c r="P34" i="21"/>
  <c r="Q157" i="17"/>
  <c r="R51" i="21"/>
  <c r="R43" i="21"/>
  <c r="R7" i="21"/>
  <c r="R52" i="21"/>
  <c r="R6" i="21"/>
  <c r="R34" i="21"/>
  <c r="R48" i="21"/>
  <c r="R16" i="21"/>
  <c r="R30" i="21"/>
  <c r="R29" i="21"/>
  <c r="R32" i="21"/>
  <c r="M78" i="16"/>
  <c r="G33" i="18" s="1"/>
  <c r="Q157" i="16"/>
  <c r="P25" i="21"/>
  <c r="R69" i="21"/>
  <c r="P33" i="21"/>
  <c r="R61" i="21"/>
  <c r="R58" i="21"/>
  <c r="P22" i="21"/>
  <c r="P7" i="21"/>
  <c r="P28" i="21"/>
  <c r="P15" i="21"/>
  <c r="N12" i="21"/>
  <c r="N17" i="21"/>
  <c r="P69" i="21"/>
  <c r="N9" i="21"/>
  <c r="P67" i="21"/>
  <c r="P38" i="21"/>
  <c r="P39" i="21"/>
  <c r="P47" i="21"/>
  <c r="P50" i="21"/>
  <c r="Q157" i="15"/>
  <c r="P42" i="21"/>
  <c r="P70" i="21"/>
  <c r="P63" i="21"/>
  <c r="P48" i="21"/>
  <c r="N6" i="21"/>
  <c r="O6" i="21" s="1"/>
  <c r="Q6" i="21" s="1"/>
  <c r="N16" i="21"/>
  <c r="P45" i="21"/>
  <c r="P66" i="21"/>
  <c r="P68" i="21"/>
  <c r="P49" i="21"/>
  <c r="P40" i="21"/>
  <c r="N14" i="21"/>
  <c r="P57" i="21"/>
  <c r="P59" i="21"/>
  <c r="P71" i="21"/>
  <c r="P58" i="21"/>
  <c r="N2" i="21"/>
  <c r="P51" i="21"/>
  <c r="P43" i="21"/>
  <c r="N13" i="21"/>
  <c r="O13" i="21" s="1"/>
  <c r="M78" i="15"/>
  <c r="G23" i="18" s="1"/>
  <c r="P53" i="21"/>
  <c r="P56" i="21"/>
  <c r="N4" i="21"/>
  <c r="O4" i="21" s="1"/>
  <c r="Q4" i="21" s="1"/>
  <c r="P65" i="21"/>
  <c r="N5" i="21"/>
  <c r="P60" i="21"/>
  <c r="P52" i="21"/>
  <c r="N3" i="21"/>
  <c r="N15" i="21"/>
  <c r="N11" i="21"/>
  <c r="M45" i="14"/>
  <c r="K5" i="21" s="1"/>
  <c r="M58" i="14"/>
  <c r="K18" i="21" s="1"/>
  <c r="M54" i="14"/>
  <c r="K14" i="21" s="1"/>
  <c r="M53" i="14"/>
  <c r="K13" i="21" s="1"/>
  <c r="M42" i="14"/>
  <c r="K2" i="21" s="1"/>
  <c r="M44" i="14"/>
  <c r="K4" i="21" s="1"/>
  <c r="L10" i="21"/>
  <c r="L11" i="21"/>
  <c r="L16" i="21"/>
  <c r="L15" i="21"/>
  <c r="M46" i="14"/>
  <c r="K6" i="21" s="1"/>
  <c r="L7" i="21"/>
  <c r="L14" i="21"/>
  <c r="L9" i="21"/>
  <c r="M48" i="14"/>
  <c r="K8" i="21" s="1"/>
  <c r="M52" i="14"/>
  <c r="K12" i="21" s="1"/>
  <c r="M165" i="14"/>
  <c r="L158" i="16"/>
  <c r="I158" i="16"/>
  <c r="N158" i="16"/>
  <c r="L5" i="21"/>
  <c r="M55" i="14"/>
  <c r="K15" i="21" s="1"/>
  <c r="N61" i="21"/>
  <c r="O61" i="21" s="1"/>
  <c r="N7" i="21"/>
  <c r="P61" i="21"/>
  <c r="R3" i="21"/>
  <c r="R38" i="21"/>
  <c r="R20" i="21"/>
  <c r="R13" i="21"/>
  <c r="R31" i="21"/>
  <c r="R49" i="21"/>
  <c r="R10" i="21"/>
  <c r="R46" i="21"/>
  <c r="R28" i="21"/>
  <c r="J158" i="15"/>
  <c r="L18" i="21"/>
  <c r="R2" i="21"/>
  <c r="R9" i="21"/>
  <c r="R27" i="21"/>
  <c r="R45" i="21"/>
  <c r="N158" i="15"/>
  <c r="R4" i="21"/>
  <c r="R22" i="21"/>
  <c r="R40" i="21"/>
  <c r="R17" i="21"/>
  <c r="R35" i="21"/>
  <c r="R53" i="21"/>
  <c r="L2" i="21"/>
  <c r="N33" i="21" s="1"/>
  <c r="O33" i="21" s="1"/>
  <c r="N18" i="21"/>
  <c r="P54" i="21"/>
  <c r="P72" i="21"/>
  <c r="N10" i="21"/>
  <c r="P64" i="21"/>
  <c r="P46" i="21"/>
  <c r="L158" i="15"/>
  <c r="N65" i="21"/>
  <c r="O65" i="21" s="1"/>
  <c r="R5" i="21"/>
  <c r="R41" i="21"/>
  <c r="R23" i="21"/>
  <c r="L8" i="21"/>
  <c r="R15" i="21"/>
  <c r="R33" i="21"/>
  <c r="R18" i="21"/>
  <c r="R36" i="21"/>
  <c r="R54" i="21"/>
  <c r="N8" i="21"/>
  <c r="P62" i="21"/>
  <c r="P44" i="21"/>
  <c r="N78" i="14"/>
  <c r="N157" i="14" s="1"/>
  <c r="I158" i="14" s="1"/>
  <c r="M49" i="14"/>
  <c r="K9" i="21" s="1"/>
  <c r="M43" i="14"/>
  <c r="K3" i="21" s="1"/>
  <c r="L17" i="21"/>
  <c r="M57" i="14"/>
  <c r="L3" i="21"/>
  <c r="L12" i="21"/>
  <c r="K11" i="21"/>
  <c r="K10" i="21"/>
  <c r="K16" i="21"/>
  <c r="K7" i="21"/>
  <c r="K57" i="21"/>
  <c r="M78" i="17"/>
  <c r="M157" i="17" s="1"/>
  <c r="M29" i="17" s="1"/>
  <c r="I158" i="17"/>
  <c r="R157" i="17"/>
  <c r="S158" i="17" s="1"/>
  <c r="N158" i="17"/>
  <c r="J158" i="17"/>
  <c r="M30" i="1"/>
  <c r="M164" i="1"/>
  <c r="L165" i="14"/>
  <c r="M30" i="14"/>
  <c r="L164" i="14"/>
  <c r="K17" i="14"/>
  <c r="D17" i="14" s="1"/>
  <c r="L164" i="1"/>
  <c r="Q13" i="21" l="1"/>
  <c r="N52" i="21"/>
  <c r="O52" i="21" s="1"/>
  <c r="Q52" i="21" s="1"/>
  <c r="S52" i="21" s="1"/>
  <c r="O10" i="21"/>
  <c r="Q10" i="21" s="1"/>
  <c r="S10" i="21" s="1"/>
  <c r="O5" i="21"/>
  <c r="Q5" i="21" s="1"/>
  <c r="S5" i="21" s="1"/>
  <c r="O16" i="21"/>
  <c r="Q16" i="21" s="1"/>
  <c r="S16" i="21" s="1"/>
  <c r="S6" i="21"/>
  <c r="M157" i="16"/>
  <c r="M158" i="16" s="1"/>
  <c r="Q33" i="21"/>
  <c r="S33" i="21" s="1"/>
  <c r="O14" i="21"/>
  <c r="Q14" i="21" s="1"/>
  <c r="S14" i="21" s="1"/>
  <c r="O9" i="21"/>
  <c r="Q9" i="21" s="1"/>
  <c r="S9" i="21" s="1"/>
  <c r="O11" i="21"/>
  <c r="Q11" i="21" s="1"/>
  <c r="S11" i="21" s="1"/>
  <c r="Q65" i="21"/>
  <c r="S65" i="21" s="1"/>
  <c r="M157" i="15"/>
  <c r="M29" i="15" s="1"/>
  <c r="C36" i="15" s="1"/>
  <c r="O15" i="21"/>
  <c r="Q15" i="21" s="1"/>
  <c r="S15" i="21" s="1"/>
  <c r="N49" i="21"/>
  <c r="O49" i="21" s="1"/>
  <c r="Q49" i="21" s="1"/>
  <c r="S49" i="21" s="1"/>
  <c r="N59" i="21"/>
  <c r="O59" i="21" s="1"/>
  <c r="Q59" i="21" s="1"/>
  <c r="S59" i="21" s="1"/>
  <c r="N47" i="21"/>
  <c r="O47" i="21" s="1"/>
  <c r="Q47" i="21" s="1"/>
  <c r="S47" i="21" s="1"/>
  <c r="N60" i="21"/>
  <c r="O60" i="21" s="1"/>
  <c r="Q60" i="21" s="1"/>
  <c r="S60" i="21" s="1"/>
  <c r="N29" i="21"/>
  <c r="O29" i="21" s="1"/>
  <c r="Q29" i="21" s="1"/>
  <c r="S29" i="21" s="1"/>
  <c r="N51" i="21"/>
  <c r="O51" i="21" s="1"/>
  <c r="Q51" i="21" s="1"/>
  <c r="S51" i="21" s="1"/>
  <c r="S4" i="21"/>
  <c r="N46" i="21"/>
  <c r="O46" i="21" s="1"/>
  <c r="Q46" i="21" s="1"/>
  <c r="S46" i="21" s="1"/>
  <c r="N34" i="21"/>
  <c r="O34" i="21" s="1"/>
  <c r="Q34" i="21" s="1"/>
  <c r="S34" i="21" s="1"/>
  <c r="N28" i="21"/>
  <c r="O28" i="21" s="1"/>
  <c r="Q28" i="21" s="1"/>
  <c r="S28" i="21" s="1"/>
  <c r="N25" i="21"/>
  <c r="O25" i="21" s="1"/>
  <c r="Q25" i="21" s="1"/>
  <c r="S25" i="21" s="1"/>
  <c r="N67" i="21"/>
  <c r="O67" i="21" s="1"/>
  <c r="Q67" i="21" s="1"/>
  <c r="S67" i="21" s="1"/>
  <c r="N45" i="21"/>
  <c r="O45" i="21" s="1"/>
  <c r="Q45" i="21" s="1"/>
  <c r="S45" i="21" s="1"/>
  <c r="N27" i="21"/>
  <c r="O27" i="21" s="1"/>
  <c r="Q27" i="21" s="1"/>
  <c r="S27" i="21" s="1"/>
  <c r="N24" i="21"/>
  <c r="O24" i="21" s="1"/>
  <c r="Q24" i="21" s="1"/>
  <c r="S24" i="21" s="1"/>
  <c r="N41" i="21"/>
  <c r="O41" i="21" s="1"/>
  <c r="Q41" i="21" s="1"/>
  <c r="S41" i="21" s="1"/>
  <c r="N23" i="21"/>
  <c r="O23" i="21" s="1"/>
  <c r="Q23" i="21" s="1"/>
  <c r="S23" i="21" s="1"/>
  <c r="N69" i="21"/>
  <c r="O69" i="21" s="1"/>
  <c r="Q69" i="21" s="1"/>
  <c r="S69" i="21" s="1"/>
  <c r="O7" i="21"/>
  <c r="Q7" i="21" s="1"/>
  <c r="S7" i="21" s="1"/>
  <c r="N40" i="21"/>
  <c r="O40" i="21" s="1"/>
  <c r="Q40" i="21" s="1"/>
  <c r="S40" i="21" s="1"/>
  <c r="N32" i="21"/>
  <c r="O32" i="21" s="1"/>
  <c r="Q32" i="21" s="1"/>
  <c r="S32" i="21" s="1"/>
  <c r="N58" i="21"/>
  <c r="O58" i="21" s="1"/>
  <c r="Q58" i="21" s="1"/>
  <c r="S58" i="21" s="1"/>
  <c r="N22" i="21"/>
  <c r="O22" i="21" s="1"/>
  <c r="Q22" i="21" s="1"/>
  <c r="S22" i="21" s="1"/>
  <c r="N50" i="21"/>
  <c r="O50" i="21" s="1"/>
  <c r="Q50" i="21" s="1"/>
  <c r="S50" i="21" s="1"/>
  <c r="N68" i="21"/>
  <c r="O68" i="21" s="1"/>
  <c r="Q68" i="21" s="1"/>
  <c r="S68" i="21" s="1"/>
  <c r="N31" i="21"/>
  <c r="O31" i="21" s="1"/>
  <c r="Q31" i="21" s="1"/>
  <c r="S31" i="21" s="1"/>
  <c r="N64" i="21"/>
  <c r="O64" i="21" s="1"/>
  <c r="Q64" i="21" s="1"/>
  <c r="S64" i="21" s="1"/>
  <c r="N70" i="21"/>
  <c r="O70" i="21" s="1"/>
  <c r="Q70" i="21" s="1"/>
  <c r="S70" i="21" s="1"/>
  <c r="O18" i="21"/>
  <c r="Q18" i="21" s="1"/>
  <c r="S18" i="21" s="1"/>
  <c r="N42" i="21"/>
  <c r="O42" i="21" s="1"/>
  <c r="Q42" i="21" s="1"/>
  <c r="S42" i="21" s="1"/>
  <c r="N63" i="21"/>
  <c r="O63" i="21" s="1"/>
  <c r="Q63" i="21" s="1"/>
  <c r="S63" i="21" s="1"/>
  <c r="N43" i="21"/>
  <c r="O43" i="21" s="1"/>
  <c r="Q43" i="21" s="1"/>
  <c r="S43" i="21" s="1"/>
  <c r="S13" i="21"/>
  <c r="O8" i="21"/>
  <c r="Q8" i="21" s="1"/>
  <c r="S8" i="21" s="1"/>
  <c r="Q61" i="21"/>
  <c r="S61" i="21" s="1"/>
  <c r="J158" i="14"/>
  <c r="O17" i="21"/>
  <c r="Q17" i="21" s="1"/>
  <c r="S17" i="21" s="1"/>
  <c r="N35" i="21"/>
  <c r="O35" i="21" s="1"/>
  <c r="Q35" i="21" s="1"/>
  <c r="S35" i="21" s="1"/>
  <c r="N53" i="21"/>
  <c r="O53" i="21" s="1"/>
  <c r="Q53" i="21" s="1"/>
  <c r="S53" i="21" s="1"/>
  <c r="N71" i="21"/>
  <c r="O71" i="21" s="1"/>
  <c r="Q71" i="21" s="1"/>
  <c r="S71" i="21" s="1"/>
  <c r="N72" i="21"/>
  <c r="O72" i="21" s="1"/>
  <c r="Q72" i="21" s="1"/>
  <c r="S72" i="21" s="1"/>
  <c r="N36" i="21"/>
  <c r="O36" i="21" s="1"/>
  <c r="Q36" i="21" s="1"/>
  <c r="S36" i="21" s="1"/>
  <c r="N54" i="21"/>
  <c r="O54" i="21" s="1"/>
  <c r="Q54" i="21" s="1"/>
  <c r="S54" i="21" s="1"/>
  <c r="N158" i="14"/>
  <c r="O2" i="21"/>
  <c r="Q2" i="21" s="1"/>
  <c r="S2" i="21" s="1"/>
  <c r="N38" i="21"/>
  <c r="O38" i="21" s="1"/>
  <c r="Q38" i="21" s="1"/>
  <c r="S38" i="21" s="1"/>
  <c r="N20" i="21"/>
  <c r="O20" i="21" s="1"/>
  <c r="Q20" i="21" s="1"/>
  <c r="S20" i="21" s="1"/>
  <c r="N57" i="21"/>
  <c r="O57" i="21" s="1"/>
  <c r="Q57" i="21" s="1"/>
  <c r="S57" i="21" s="1"/>
  <c r="L158" i="14"/>
  <c r="O12" i="21"/>
  <c r="Q12" i="21" s="1"/>
  <c r="S12" i="21" s="1"/>
  <c r="N30" i="21"/>
  <c r="O30" i="21" s="1"/>
  <c r="Q30" i="21" s="1"/>
  <c r="S30" i="21" s="1"/>
  <c r="N66" i="21"/>
  <c r="O66" i="21" s="1"/>
  <c r="Q66" i="21" s="1"/>
  <c r="S66" i="21" s="1"/>
  <c r="N48" i="21"/>
  <c r="O48" i="21" s="1"/>
  <c r="Q48" i="21" s="1"/>
  <c r="S48" i="21" s="1"/>
  <c r="N62" i="21"/>
  <c r="O62" i="21" s="1"/>
  <c r="Q62" i="21" s="1"/>
  <c r="S62" i="21" s="1"/>
  <c r="N26" i="21"/>
  <c r="O26" i="21" s="1"/>
  <c r="Q26" i="21" s="1"/>
  <c r="S26" i="21" s="1"/>
  <c r="N44" i="21"/>
  <c r="O44" i="21" s="1"/>
  <c r="Q44" i="21" s="1"/>
  <c r="S44" i="21" s="1"/>
  <c r="O3" i="21"/>
  <c r="Q3" i="21" s="1"/>
  <c r="S3" i="21" s="1"/>
  <c r="N39" i="21"/>
  <c r="O39" i="21" s="1"/>
  <c r="Q39" i="21" s="1"/>
  <c r="S39" i="21" s="1"/>
  <c r="N21" i="21"/>
  <c r="O21" i="21" s="1"/>
  <c r="Q21" i="21" s="1"/>
  <c r="S21" i="21" s="1"/>
  <c r="N56" i="21"/>
  <c r="O56" i="21" s="1"/>
  <c r="Q56" i="21" s="1"/>
  <c r="S56" i="21" s="1"/>
  <c r="M78" i="14"/>
  <c r="G13" i="18" s="1"/>
  <c r="K17" i="21"/>
  <c r="G43" i="18"/>
  <c r="M158" i="17"/>
  <c r="L161" i="17"/>
  <c r="M35" i="17"/>
  <c r="C36" i="17"/>
  <c r="M35" i="15" l="1"/>
  <c r="M29" i="16"/>
  <c r="M35" i="16" s="1"/>
  <c r="L161" i="16"/>
  <c r="M158" i="15"/>
  <c r="L161" i="15"/>
  <c r="M157" i="14"/>
  <c r="M158" i="14" s="1"/>
  <c r="F56" i="18"/>
  <c r="F53" i="18"/>
  <c r="F39" i="18"/>
  <c r="F57" i="18"/>
  <c r="C41" i="18"/>
  <c r="B41" i="18"/>
  <c r="C31" i="18"/>
  <c r="B31" i="18"/>
  <c r="C21" i="18"/>
  <c r="B21" i="18"/>
  <c r="C11" i="18"/>
  <c r="B11" i="18"/>
  <c r="B8" i="18"/>
  <c r="H5" i="18"/>
  <c r="B5" i="18"/>
  <c r="C36" i="16" l="1"/>
  <c r="M29" i="14"/>
  <c r="L161" i="14"/>
  <c r="F49" i="18"/>
  <c r="F55" i="18"/>
  <c r="F59" i="18" s="1"/>
  <c r="F29" i="18"/>
  <c r="F19" i="18"/>
  <c r="F71" i="18"/>
  <c r="C36" i="14" l="1"/>
  <c r="M35" i="14"/>
  <c r="F61" i="18"/>
  <c r="S157" i="14"/>
  <c r="Q157" i="14"/>
  <c r="H27" i="18" l="1"/>
  <c r="H46" i="18"/>
  <c r="H45" i="18"/>
  <c r="H44" i="18"/>
  <c r="E49" i="18"/>
  <c r="H36" i="18"/>
  <c r="H35" i="18"/>
  <c r="H34" i="18"/>
  <c r="E39" i="18"/>
  <c r="D39" i="18"/>
  <c r="H26" i="18"/>
  <c r="H25" i="18"/>
  <c r="H24" i="18"/>
  <c r="E29" i="18"/>
  <c r="H47" i="18"/>
  <c r="D49" i="18"/>
  <c r="D29" i="18" l="1"/>
  <c r="H37" i="18"/>
  <c r="H43" i="18" l="1"/>
  <c r="H33" i="18"/>
  <c r="H23" i="18" l="1"/>
  <c r="I4" i="14" l="1"/>
  <c r="I3" i="14"/>
  <c r="B5" i="14"/>
  <c r="B3" i="14"/>
  <c r="E57" i="18"/>
  <c r="E56" i="18"/>
  <c r="E55" i="18"/>
  <c r="N155" i="1"/>
  <c r="J155" i="1"/>
  <c r="N134" i="1"/>
  <c r="J134" i="1"/>
  <c r="E68" i="18" s="1"/>
  <c r="N92" i="1"/>
  <c r="N113" i="1"/>
  <c r="J78" i="1"/>
  <c r="E65" i="18" s="1"/>
  <c r="J113" i="1"/>
  <c r="E67" i="18" s="1"/>
  <c r="A210" i="2" l="1"/>
  <c r="E69" i="18"/>
  <c r="E71" i="18" s="1"/>
  <c r="J157" i="1"/>
  <c r="D57" i="18"/>
  <c r="D56" i="18"/>
  <c r="D55" i="18"/>
  <c r="D54" i="18"/>
  <c r="E53" i="18"/>
  <c r="E59" i="18" s="1"/>
  <c r="E19" i="18"/>
  <c r="D53" i="18"/>
  <c r="D19" i="18"/>
  <c r="G56" i="18"/>
  <c r="I68" i="18" s="1"/>
  <c r="G57" i="18"/>
  <c r="I69" i="18" s="1"/>
  <c r="M28" i="1"/>
  <c r="G54" i="18" l="1"/>
  <c r="G55" i="18"/>
  <c r="I67" i="18" s="1"/>
  <c r="E61" i="18"/>
  <c r="H17" i="18"/>
  <c r="H57" i="18" s="1"/>
  <c r="D59" i="18"/>
  <c r="H16" i="18"/>
  <c r="H56" i="18" s="1"/>
  <c r="H14" i="18"/>
  <c r="H54" i="18" s="1"/>
  <c r="A175" i="2" a="1"/>
  <c r="A175" i="2" s="1"/>
  <c r="D61" i="18" l="1"/>
  <c r="H15" i="18"/>
  <c r="H55" i="18" s="1"/>
  <c r="R157" i="14"/>
  <c r="S158" i="14" s="1"/>
  <c r="A173" i="2" a="1"/>
  <c r="A173" i="2" s="1"/>
  <c r="A216" i="2"/>
  <c r="E53" i="2" a="1"/>
  <c r="E53" i="2" s="1"/>
  <c r="G53" i="18" l="1"/>
  <c r="I65" i="18" s="1"/>
  <c r="A140" i="2" a="1"/>
  <c r="A140" i="2" s="1"/>
  <c r="A194" i="2"/>
  <c r="K7" i="1"/>
  <c r="A195" i="2" a="1"/>
  <c r="A195" i="2" s="1"/>
  <c r="A227" i="2"/>
  <c r="A199" i="2" a="1"/>
  <c r="A199" i="2" s="1"/>
  <c r="I7" i="1" s="1"/>
  <c r="A191" i="2" a="1"/>
  <c r="A191" i="2" s="1"/>
  <c r="A213" i="2"/>
  <c r="A60" i="2"/>
  <c r="I7" i="15" l="1"/>
  <c r="I7" i="17"/>
  <c r="I7" i="16"/>
  <c r="H13" i="18"/>
  <c r="H53" i="18" s="1"/>
  <c r="I7" i="14"/>
  <c r="I155" i="1" l="1"/>
  <c r="D69" i="18" l="1"/>
  <c r="I157" i="1"/>
  <c r="BD4" i="5"/>
  <c r="R6" i="5"/>
  <c r="R4" i="5"/>
  <c r="C8" i="5"/>
  <c r="C6" i="5"/>
  <c r="C4" i="5"/>
  <c r="F43" i="1" l="1"/>
  <c r="N43" i="1" s="1"/>
  <c r="M43" i="1" s="1"/>
  <c r="F44" i="1"/>
  <c r="N44" i="1" s="1"/>
  <c r="M44" i="1" s="1"/>
  <c r="F45" i="1"/>
  <c r="N45" i="1" s="1"/>
  <c r="M45" i="1" s="1"/>
  <c r="F46" i="1"/>
  <c r="N46" i="1" s="1"/>
  <c r="M46" i="1" s="1"/>
  <c r="F47" i="1"/>
  <c r="N47" i="1" s="1"/>
  <c r="M47" i="1" s="1"/>
  <c r="F48" i="1"/>
  <c r="N48" i="1" s="1"/>
  <c r="M48" i="1" s="1"/>
  <c r="F49" i="1"/>
  <c r="N49" i="1" s="1"/>
  <c r="M49" i="1" s="1"/>
  <c r="F50" i="1"/>
  <c r="N50" i="1" s="1"/>
  <c r="M50" i="1" s="1"/>
  <c r="F51" i="1"/>
  <c r="N51" i="1" s="1"/>
  <c r="M51" i="1" s="1"/>
  <c r="F52" i="1"/>
  <c r="N52" i="1" s="1"/>
  <c r="M52" i="1" s="1"/>
  <c r="F53" i="1"/>
  <c r="N53" i="1" s="1"/>
  <c r="M53" i="1" s="1"/>
  <c r="F54" i="1"/>
  <c r="N54" i="1" s="1"/>
  <c r="M54" i="1" s="1"/>
  <c r="F55" i="1"/>
  <c r="N55" i="1" s="1"/>
  <c r="M55" i="1" s="1"/>
  <c r="F56" i="1"/>
  <c r="N56" i="1" s="1"/>
  <c r="M56" i="1" s="1"/>
  <c r="F57" i="1"/>
  <c r="N57" i="1" s="1"/>
  <c r="M57" i="1" s="1"/>
  <c r="F58" i="1"/>
  <c r="N58" i="1" s="1"/>
  <c r="M58" i="1" s="1"/>
  <c r="F42" i="1"/>
  <c r="N42" i="1" s="1"/>
  <c r="N78" i="1" l="1"/>
  <c r="N157" i="1" s="1"/>
  <c r="M42" i="1"/>
  <c r="M78" i="1" s="1"/>
  <c r="F6" i="19"/>
  <c r="M155" i="1" l="1"/>
  <c r="M134" i="1"/>
  <c r="G68" i="18" s="1"/>
  <c r="I134" i="1"/>
  <c r="D68" i="18" s="1"/>
  <c r="M113" i="1"/>
  <c r="G67" i="18" s="1"/>
  <c r="I113" i="1"/>
  <c r="D67" i="18" s="1"/>
  <c r="I92" i="1"/>
  <c r="D66" i="18" s="1"/>
  <c r="I78" i="1"/>
  <c r="D65" i="18" s="1"/>
  <c r="G69" i="18" l="1"/>
  <c r="M157" i="1"/>
  <c r="B7" i="19"/>
  <c r="H68" i="18"/>
  <c r="K68" i="18" s="1"/>
  <c r="I56" i="18"/>
  <c r="J68" i="18"/>
  <c r="H67" i="18"/>
  <c r="K67" i="18" s="1"/>
  <c r="J67" i="18"/>
  <c r="I55" i="18"/>
  <c r="D71" i="18"/>
  <c r="H69" i="18" l="1"/>
  <c r="K69" i="18" s="1"/>
  <c r="J69" i="18"/>
  <c r="I57" i="18"/>
  <c r="M165" i="1"/>
  <c r="K17" i="1"/>
  <c r="D17" i="1" s="1"/>
  <c r="B6" i="19"/>
  <c r="L165" i="1"/>
  <c r="F5" i="19" s="1"/>
  <c r="B8" i="19" l="1"/>
  <c r="H46" i="1"/>
  <c r="A56" i="2"/>
  <c r="A63" i="2"/>
  <c r="A62" i="2"/>
  <c r="A59" i="2"/>
  <c r="A58" i="2"/>
  <c r="A57" i="2"/>
  <c r="A200" i="2" l="1"/>
  <c r="A228" i="2"/>
  <c r="A214" i="2"/>
  <c r="A217" i="2" s="1" a="1"/>
  <c r="A217" i="2" s="1"/>
  <c r="G65" i="18"/>
  <c r="H65" i="18" l="1"/>
  <c r="J65" i="18"/>
  <c r="I53" i="18"/>
  <c r="A229" i="2"/>
  <c r="A230" i="2"/>
  <c r="A201" i="2"/>
  <c r="B161" i="2" s="1"/>
  <c r="D161" i="2" s="1"/>
  <c r="A218" i="2" a="1"/>
  <c r="A218" i="2" s="1"/>
  <c r="A181" i="2"/>
  <c r="H44" i="1"/>
  <c r="A44" i="2"/>
  <c r="A45" i="2"/>
  <c r="A46" i="2"/>
  <c r="A47" i="2"/>
  <c r="A48" i="2"/>
  <c r="A49" i="2"/>
  <c r="A50" i="2"/>
  <c r="A43" i="2"/>
  <c r="H43" i="1"/>
  <c r="H45" i="1"/>
  <c r="H47" i="1"/>
  <c r="H48" i="1"/>
  <c r="H49" i="1"/>
  <c r="H50" i="1"/>
  <c r="H51" i="1"/>
  <c r="H52" i="1"/>
  <c r="H53" i="1"/>
  <c r="H54" i="1"/>
  <c r="H55" i="1"/>
  <c r="H56" i="1"/>
  <c r="H57" i="1"/>
  <c r="H58" i="1"/>
  <c r="A180" i="2"/>
  <c r="A182" i="2" s="1"/>
  <c r="A179" i="2"/>
  <c r="C166" i="2"/>
  <c r="D166" i="2" s="1"/>
  <c r="C165" i="2"/>
  <c r="D165" i="2" s="1"/>
  <c r="C164" i="2"/>
  <c r="D164" i="2" s="1"/>
  <c r="C163" i="2"/>
  <c r="D163" i="2" s="1"/>
  <c r="C162" i="2"/>
  <c r="D162" i="2" s="1"/>
  <c r="C159" i="2"/>
  <c r="D159" i="2" s="1"/>
  <c r="C158" i="2"/>
  <c r="D158" i="2" s="1"/>
  <c r="C157" i="2"/>
  <c r="D157" i="2" s="1"/>
  <c r="C156" i="2"/>
  <c r="D156" i="2" s="1"/>
  <c r="C155" i="2"/>
  <c r="D155" i="2" s="1"/>
  <c r="C153" i="2"/>
  <c r="D153" i="2" s="1"/>
  <c r="C154" i="2"/>
  <c r="D154" i="2" s="1"/>
  <c r="C152" i="2"/>
  <c r="D152" i="2" s="1"/>
  <c r="C150" i="2"/>
  <c r="D150" i="2" s="1"/>
  <c r="C151" i="2"/>
  <c r="D151" i="2" s="1"/>
  <c r="C149" i="2"/>
  <c r="D149" i="2" s="1"/>
  <c r="C147" i="2"/>
  <c r="D147" i="2" s="1"/>
  <c r="C148" i="2"/>
  <c r="D148" i="2" s="1"/>
  <c r="C146" i="2"/>
  <c r="D146" i="2" s="1"/>
  <c r="C144" i="2"/>
  <c r="D144" i="2" s="1"/>
  <c r="C145" i="2"/>
  <c r="D145" i="2" s="1"/>
  <c r="C143" i="2"/>
  <c r="D143" i="2" s="1"/>
  <c r="A178" i="2"/>
  <c r="A187" i="2"/>
  <c r="A209" i="2" s="1"/>
  <c r="A13" i="15" l="1"/>
  <c r="A13" i="17"/>
  <c r="A13" i="16"/>
  <c r="A14" i="15"/>
  <c r="A14" i="17"/>
  <c r="A14" i="16"/>
  <c r="A208" i="2"/>
  <c r="K65" i="18"/>
  <c r="A13" i="14"/>
  <c r="A14" i="14"/>
  <c r="A183" i="2"/>
  <c r="A231" i="2"/>
  <c r="B160" i="2"/>
  <c r="D160" i="2" s="1"/>
  <c r="A184" i="2"/>
  <c r="A203" i="2"/>
  <c r="H42" i="1"/>
  <c r="A196" i="2"/>
  <c r="L162" i="14" l="1"/>
  <c r="L163" i="14" s="1"/>
  <c r="L166" i="14" s="1"/>
  <c r="L162" i="15"/>
  <c r="L162" i="16"/>
  <c r="L162" i="17"/>
  <c r="I162" i="14"/>
  <c r="I162" i="16"/>
  <c r="I162" i="17"/>
  <c r="I162" i="15"/>
  <c r="I162" i="1"/>
  <c r="M161" i="16"/>
  <c r="M161" i="15"/>
  <c r="M161" i="14"/>
  <c r="M161" i="17"/>
  <c r="A14" i="1"/>
  <c r="A13" i="1"/>
  <c r="A204" i="2"/>
  <c r="I5" i="1"/>
  <c r="G18" i="18" l="1"/>
  <c r="I5" i="17"/>
  <c r="I5" i="16"/>
  <c r="I5" i="15"/>
  <c r="L163" i="17"/>
  <c r="G48" i="18"/>
  <c r="G38" i="18"/>
  <c r="L163" i="16"/>
  <c r="L163" i="15"/>
  <c r="V166" i="15" s="1"/>
  <c r="G28" i="18"/>
  <c r="V166" i="14"/>
  <c r="I5" i="14"/>
  <c r="L40" i="19"/>
  <c r="I8" i="1"/>
  <c r="I6" i="1"/>
  <c r="V168" i="15" l="1"/>
  <c r="L166" i="17"/>
  <c r="V166" i="16"/>
  <c r="L166" i="16"/>
  <c r="L166" i="15"/>
  <c r="L33" i="19"/>
  <c r="I6" i="16"/>
  <c r="I6" i="15"/>
  <c r="I6" i="17"/>
  <c r="I8" i="16"/>
  <c r="I8" i="15"/>
  <c r="I8" i="17"/>
  <c r="G29" i="18"/>
  <c r="H28" i="18"/>
  <c r="H29" i="18" s="1"/>
  <c r="H18" i="18"/>
  <c r="G19" i="18"/>
  <c r="G58" i="18"/>
  <c r="G49" i="18"/>
  <c r="H48" i="18"/>
  <c r="H49" i="18" s="1"/>
  <c r="H38" i="18"/>
  <c r="H39" i="18" s="1"/>
  <c r="G39" i="18"/>
  <c r="I6" i="14"/>
  <c r="I8" i="14"/>
  <c r="D6" i="19"/>
  <c r="A206" i="2"/>
  <c r="H58" i="18" l="1"/>
  <c r="H59" i="18" s="1"/>
  <c r="G59" i="18"/>
  <c r="I58" i="18"/>
  <c r="I70" i="18"/>
  <c r="V168" i="16"/>
  <c r="H19" i="18"/>
  <c r="J158" i="1"/>
  <c r="G66" i="18"/>
  <c r="H60" i="18" l="1"/>
  <c r="F60" i="18"/>
  <c r="E60" i="18"/>
  <c r="D60" i="18"/>
  <c r="G60" i="18"/>
  <c r="G61" i="18"/>
  <c r="L158" i="1"/>
  <c r="I54" i="18"/>
  <c r="I59" i="18" s="1"/>
  <c r="H66" i="18"/>
  <c r="K66" i="18" s="1"/>
  <c r="J66" i="18"/>
  <c r="N158" i="1"/>
  <c r="I158" i="1"/>
  <c r="I159" i="1" s="1"/>
  <c r="M161" i="1" l="1"/>
  <c r="M158" i="1"/>
  <c r="B4" i="19" s="1"/>
  <c r="M29" i="1"/>
  <c r="M9" i="1" s="1"/>
  <c r="L161" i="1"/>
  <c r="M5" i="1" s="1"/>
  <c r="B3" i="19" l="1"/>
  <c r="E13" i="19" s="1"/>
  <c r="C36" i="1"/>
  <c r="L162" i="1"/>
  <c r="M7" i="1" s="1"/>
  <c r="M35" i="1"/>
  <c r="A215" i="2"/>
  <c r="O12" i="1" s="1"/>
  <c r="F3" i="19" l="1"/>
  <c r="F9" i="19" s="1"/>
  <c r="H3" i="19" s="1"/>
  <c r="O5" i="1"/>
  <c r="M8" i="1"/>
  <c r="G70" i="18"/>
  <c r="B5" i="19"/>
  <c r="K9" i="1"/>
  <c r="L163" i="1"/>
  <c r="A61" i="2"/>
  <c r="L24" i="19" l="1"/>
  <c r="L25" i="19"/>
  <c r="L26" i="19"/>
  <c r="L20" i="19"/>
  <c r="L21" i="19"/>
  <c r="L31" i="19"/>
  <c r="L29" i="19"/>
  <c r="L30" i="19"/>
  <c r="L32" i="19"/>
  <c r="H6" i="19"/>
  <c r="G5" i="19"/>
  <c r="G6" i="19"/>
  <c r="G3" i="19"/>
  <c r="G71" i="18"/>
  <c r="J70" i="18"/>
  <c r="H70" i="18"/>
  <c r="K70" i="18" s="1"/>
  <c r="K71" i="18" s="1"/>
  <c r="L166" i="1"/>
  <c r="D3" i="19" s="1"/>
  <c r="D9" i="19" s="1"/>
  <c r="E17" i="19" s="1"/>
  <c r="L36" i="19"/>
  <c r="L38" i="19"/>
  <c r="L37" i="19"/>
  <c r="L39" i="19"/>
  <c r="L35" i="19"/>
  <c r="E12" i="19"/>
  <c r="E14" i="19" s="1"/>
  <c r="E15" i="19"/>
  <c r="E16" i="19" s="1"/>
  <c r="B9" i="19"/>
  <c r="T176" i="17" l="1"/>
  <c r="V176" i="16"/>
  <c r="V178" i="16" s="1"/>
  <c r="L28" i="19"/>
  <c r="L23" i="19"/>
  <c r="L34" i="19"/>
  <c r="J71" i="18"/>
  <c r="J72" i="18" s="1"/>
  <c r="H71" i="18"/>
  <c r="H9" i="19"/>
  <c r="G9" i="19"/>
  <c r="L41" i="19"/>
  <c r="V164" i="14"/>
  <c r="V164" i="15" l="1"/>
  <c r="V164" i="17"/>
  <c r="V164" i="16"/>
  <c r="T176" i="14"/>
  <c r="T176" i="15"/>
  <c r="V170" i="14"/>
  <c r="V176" i="14" s="1"/>
  <c r="V171" i="15" s="1"/>
  <c r="F72" i="18"/>
  <c r="E72" i="18"/>
  <c r="D72" i="18"/>
  <c r="G72" i="18"/>
  <c r="H72" i="18"/>
  <c r="H61" i="18"/>
  <c r="V174" i="14" l="1"/>
  <c r="V178" i="14" s="1"/>
  <c r="V174" i="15" l="1"/>
  <c r="V176" i="15"/>
  <c r="V178" i="15" l="1"/>
  <c r="V171" i="17"/>
  <c r="V174" i="17" s="1"/>
  <c r="V171" i="16"/>
  <c r="V174" i="16" s="1"/>
  <c r="V176" i="1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<sst xmlns="http://schemas.openxmlformats.org/spreadsheetml/2006/main" count="2173" uniqueCount="519">
  <si>
    <t>1. Sélectionnez :</t>
  </si>
  <si>
    <t>– Le type de demandeur</t>
  </si>
  <si>
    <t>– Le volet</t>
  </si>
  <si>
    <t>– La durée</t>
  </si>
  <si>
    <r>
      <t xml:space="preserve">– La priorité ministérielle ou gouvernementale, </t>
    </r>
    <r>
      <rPr>
        <u/>
        <sz val="11"/>
        <color theme="1"/>
        <rFont val="Calibri"/>
        <family val="2"/>
        <scheme val="minor"/>
      </rPr>
      <t>SEULEMENT SI</t>
    </r>
    <r>
      <rPr>
        <sz val="11"/>
        <color theme="1"/>
        <rFont val="Calibri"/>
        <family val="2"/>
        <scheme val="minor"/>
      </rPr>
      <t xml:space="preserve"> vous répondez aux critères d'admisibilité</t>
    </r>
  </si>
  <si>
    <t>– Volet 2 Catégorie A. Recherche appliquée ou développement expérimental</t>
  </si>
  <si>
    <t>– Volet 2 Catégorie B. Adaptation technologique</t>
  </si>
  <si>
    <t>Section Calendrier de réalisation</t>
  </si>
  <si>
    <t>PLAN DE FINANCEMENT - PROJET</t>
  </si>
  <si>
    <t>PROGRAMME INNOVATION BIOALIMENTAIRE</t>
  </si>
  <si>
    <t>Titre du projet</t>
  </si>
  <si>
    <t>Durée du projet</t>
  </si>
  <si>
    <t>(À sélectionner)</t>
  </si>
  <si>
    <t>SECTION RÉSERVÉE AU MINISTÈRE</t>
  </si>
  <si>
    <t>Optionnel : Montant global du projet  
(si différent du coût total du projet)</t>
  </si>
  <si>
    <t>Demandeur</t>
  </si>
  <si>
    <t>Taux maximum d'aide financière admissible</t>
  </si>
  <si>
    <t>Type de demandeur</t>
  </si>
  <si>
    <t>Volet</t>
  </si>
  <si>
    <t>Taux maximum de cumul des aides gouvernementales</t>
  </si>
  <si>
    <t>Priorités ministérielles ou gouvernementales</t>
  </si>
  <si>
    <t>Montant minimal d'aide par projet</t>
  </si>
  <si>
    <t>Aide financière offerte</t>
  </si>
  <si>
    <t>Avance versée à la signature de la convention</t>
  </si>
  <si>
    <t>*Le montant de l'aide financière offerte est inscrit dans la lettre d'offre transmise par le Ministère.</t>
  </si>
  <si>
    <t>Source de financement</t>
  </si>
  <si>
    <t>Indiquez le nom des partenaires et leur contribution</t>
  </si>
  <si>
    <t>Coût total</t>
  </si>
  <si>
    <t>Contribution partenaire 1</t>
  </si>
  <si>
    <t>Nom du partenaire</t>
  </si>
  <si>
    <t>Contribution partenaire 2</t>
  </si>
  <si>
    <t>Contribution partenaire 3</t>
  </si>
  <si>
    <t>Contribution partenaire 4</t>
  </si>
  <si>
    <t>Contribution partenaire 5</t>
  </si>
  <si>
    <t>Contribution partenaire 6</t>
  </si>
  <si>
    <t>Contribution partenaire 7</t>
  </si>
  <si>
    <t>Contribution partenaire 8</t>
  </si>
  <si>
    <t>Nom de la source de financement s'il y a lieu (partenaire, ministère, organisme, société d'État)</t>
  </si>
  <si>
    <t>Nom du programme s'il y a lieu</t>
  </si>
  <si>
    <t>Confirmation du financement</t>
  </si>
  <si>
    <t>Type de contribution</t>
  </si>
  <si>
    <t>TOTAL</t>
  </si>
  <si>
    <r>
      <t xml:space="preserve">SECTION 2 - DESCRIPTION DES DÉPENSES ADMISSIBLES </t>
    </r>
    <r>
      <rPr>
        <b/>
        <sz val="11"/>
        <color rgb="FFFF0000"/>
        <rFont val="Arial"/>
        <family val="2"/>
      </rPr>
      <t xml:space="preserve"> </t>
    </r>
  </si>
  <si>
    <t xml:space="preserve"> MAIN-D'ŒUVRE ET CONTRIBUTIONS </t>
  </si>
  <si>
    <t>Nom de la personne</t>
  </si>
  <si>
    <t>Taux horaire ($)</t>
  </si>
  <si>
    <t>Charges sociales (%)</t>
  </si>
  <si>
    <t>Charges sociales ($)</t>
  </si>
  <si>
    <t>Heure-personne</t>
  </si>
  <si>
    <t>Aide financière demandée au programme</t>
  </si>
  <si>
    <t>Nature</t>
  </si>
  <si>
    <t>MAIN-D'ŒUVRE ET CONTRIBUTIONS SOUS FORME DE BOURSES</t>
  </si>
  <si>
    <t>SOUS-TOTAL</t>
  </si>
  <si>
    <t>Description des honoraires professionnels et contractuels de consultants</t>
  </si>
  <si>
    <t>S.O.</t>
  </si>
  <si>
    <t>ÉQUIPEMENTS, TERRAINS et INTRANTS</t>
  </si>
  <si>
    <t>Description</t>
  </si>
  <si>
    <t>Quantité et Prix</t>
  </si>
  <si>
    <t>FRAIS DE DÉPLACEMENT, D'HÉBERGEMENT ET DE RESTAURATION (excluant les dépenses liées au plan de transfert)</t>
  </si>
  <si>
    <t xml:space="preserve">Description des autres dépenses </t>
  </si>
  <si>
    <t>Pourcentage d'aide financière demandée au programme trop élevé</t>
  </si>
  <si>
    <t>Aide demandée au programme</t>
  </si>
  <si>
    <t>Aide financière totale</t>
  </si>
  <si>
    <t>Coût total du projet</t>
  </si>
  <si>
    <t>PLAN DE FINANCEMENT - TRANSFERT DE CONNAISSANCES</t>
  </si>
  <si>
    <t>Durée maximale</t>
  </si>
  <si>
    <t>Cumul des aides gouvernementales</t>
  </si>
  <si>
    <t xml:space="preserve">Type de contribution </t>
  </si>
  <si>
    <t xml:space="preserve"> 2.1 - MAIN-D'ŒUVRE ET CONTRIBUTIONS </t>
  </si>
  <si>
    <t>2.2 - FRAIS DE DÉPLACEMENT ET DE SÉJOUR</t>
  </si>
  <si>
    <t>2.2.1 - Frais de déplacement</t>
  </si>
  <si>
    <t>Taux</t>
  </si>
  <si>
    <t>2.2.2 - Frais de repas</t>
  </si>
  <si>
    <t>2.2.3 - Frais d'hébergement</t>
  </si>
  <si>
    <t>2.2 - FRAIS DE DÉPLACEMENT ET DE SÉJOUR - TOTAL</t>
  </si>
  <si>
    <t xml:space="preserve">Description des frais de publication et autres dépenses </t>
  </si>
  <si>
    <t>%</t>
  </si>
  <si>
    <t>Frais d'administration de 15%</t>
  </si>
  <si>
    <t>Coût total du plan de transfert</t>
  </si>
  <si>
    <t>Durée</t>
  </si>
  <si>
    <t>Étapes de réalisation du projet</t>
  </si>
  <si>
    <t>Personnes concernées</t>
  </si>
  <si>
    <t>Année 1</t>
  </si>
  <si>
    <t>Année 2</t>
  </si>
  <si>
    <t>Année 3</t>
  </si>
  <si>
    <t>Année 4</t>
  </si>
  <si>
    <t>Année 5</t>
  </si>
  <si>
    <t>avril</t>
  </si>
  <si>
    <t>mai</t>
  </si>
  <si>
    <t>juin</t>
  </si>
  <si>
    <t>juill.</t>
  </si>
  <si>
    <t>août</t>
  </si>
  <si>
    <t>sept.</t>
  </si>
  <si>
    <t>oct.</t>
  </si>
  <si>
    <t>nov.</t>
  </si>
  <si>
    <t>déc.</t>
  </si>
  <si>
    <t>janv.</t>
  </si>
  <si>
    <t>mars</t>
  </si>
  <si>
    <t>Dépenses autorisées</t>
  </si>
  <si>
    <t>Oui</t>
  </si>
  <si>
    <t>Non</t>
  </si>
  <si>
    <t>Partiellement</t>
  </si>
  <si>
    <t>Statut - Documents</t>
  </si>
  <si>
    <t>Conforme</t>
  </si>
  <si>
    <t>Non conforme</t>
  </si>
  <si>
    <t>Questions : Contributeurs</t>
  </si>
  <si>
    <t>Contribution</t>
  </si>
  <si>
    <t>Monétaire</t>
  </si>
  <si>
    <t>Profils</t>
  </si>
  <si>
    <t>Agronome</t>
  </si>
  <si>
    <t>Chercheur(e) universitaire</t>
  </si>
  <si>
    <t>Chercheur(e) de centre de recherche</t>
  </si>
  <si>
    <r>
      <t>Étudiant(e) salarié(e) (post doctorat</t>
    </r>
    <r>
      <rPr>
        <sz val="11"/>
        <color theme="1"/>
        <rFont val="Calibri"/>
        <family val="2"/>
        <scheme val="minor"/>
      </rPr>
      <t>)</t>
    </r>
  </si>
  <si>
    <r>
      <t>Étudiant(e) salarié (3</t>
    </r>
    <r>
      <rPr>
        <vertAlign val="superscript"/>
        <sz val="11"/>
        <color theme="1"/>
        <rFont val="Calibri"/>
        <family val="2"/>
        <scheme val="minor"/>
      </rPr>
      <t>e</t>
    </r>
    <r>
      <rPr>
        <sz val="11"/>
        <color theme="1"/>
        <rFont val="Calibri"/>
        <family val="2"/>
        <scheme val="minor"/>
      </rPr>
      <t xml:space="preserve"> cycle)</t>
    </r>
  </si>
  <si>
    <r>
      <t>Étudiant(e) salarié (2</t>
    </r>
    <r>
      <rPr>
        <vertAlign val="superscript"/>
        <sz val="11"/>
        <color theme="1"/>
        <rFont val="Calibri"/>
        <family val="2"/>
        <scheme val="minor"/>
      </rPr>
      <t>e</t>
    </r>
    <r>
      <rPr>
        <sz val="11"/>
        <color theme="1"/>
        <rFont val="Calibri"/>
        <family val="2"/>
        <scheme val="minor"/>
      </rPr>
      <t xml:space="preserve"> cycle)</t>
    </r>
  </si>
  <si>
    <r>
      <t>Étudiant(e) salarié (1er</t>
    </r>
    <r>
      <rPr>
        <sz val="11"/>
        <color theme="1"/>
        <rFont val="Calibri"/>
        <family val="2"/>
        <scheme val="minor"/>
      </rPr>
      <t xml:space="preserve"> cycle)</t>
    </r>
  </si>
  <si>
    <r>
      <t>Étudiant(e) salarié (autre</t>
    </r>
    <r>
      <rPr>
        <sz val="11"/>
        <color theme="1"/>
        <rFont val="Calibri"/>
        <family val="2"/>
        <scheme val="minor"/>
      </rPr>
      <t>)</t>
    </r>
  </si>
  <si>
    <t>Ingénieur(e)</t>
  </si>
  <si>
    <t>Ouvrier(-ère)</t>
  </si>
  <si>
    <t>Pêcheur(-cheuse)</t>
  </si>
  <si>
    <t>Producteur(-trice) agricole</t>
  </si>
  <si>
    <t>Professionnel(le) de recherche</t>
  </si>
  <si>
    <t>Technicien(ne)</t>
  </si>
  <si>
    <t>Vétérinaire</t>
  </si>
  <si>
    <t>Autre</t>
  </si>
  <si>
    <t>Demandeur ou partenaire</t>
  </si>
  <si>
    <t>Colonne1</t>
  </si>
  <si>
    <t>Programme Innovation</t>
  </si>
  <si>
    <t>Partenaires 1</t>
  </si>
  <si>
    <t>Partenaires 2</t>
  </si>
  <si>
    <t>Partenaires 3</t>
  </si>
  <si>
    <t>Partenaires 4</t>
  </si>
  <si>
    <t>Partenaires 5</t>
  </si>
  <si>
    <t>Partenaires 6</t>
  </si>
  <si>
    <t>Partenaires 7</t>
  </si>
  <si>
    <t>Partenaires 8</t>
  </si>
  <si>
    <t>Demandeur ou partenaire (plan de transfert)</t>
  </si>
  <si>
    <t>A81</t>
  </si>
  <si>
    <t>A77</t>
  </si>
  <si>
    <t>A71</t>
  </si>
  <si>
    <t>A70</t>
  </si>
  <si>
    <t>A76</t>
  </si>
  <si>
    <t>A72</t>
  </si>
  <si>
    <t>Volets</t>
  </si>
  <si>
    <t>No selon le volet</t>
  </si>
  <si>
    <t>Durée de projets</t>
  </si>
  <si>
    <t>1 an</t>
  </si>
  <si>
    <t>1 à 2 ans</t>
  </si>
  <si>
    <t>1 à 3 ans</t>
  </si>
  <si>
    <t>1 à 4 ans</t>
  </si>
  <si>
    <t>1 à 5 ans</t>
  </si>
  <si>
    <t>3 ans</t>
  </si>
  <si>
    <t>A77-A80</t>
  </si>
  <si>
    <t>A71 et A74 e A75</t>
  </si>
  <si>
    <t>A72 et A73</t>
  </si>
  <si>
    <t>Volet 2 — Recherche appliquée, développement expérimental et adaptation technologique - Catégorie A - Recherche appliquée ou développement expérimental</t>
  </si>
  <si>
    <t>2 à 4 ans</t>
  </si>
  <si>
    <t>Volet 2 — Recherche appliquée, développement expérimental et adaptation technologique - Catégorie B - Adaptation technologique</t>
  </si>
  <si>
    <t>2 ans</t>
  </si>
  <si>
    <t xml:space="preserve">Volet 2 — Recherche appliquée, développement expérimental et adaptation technologique - Catégorie C - ADLAI - Projets d'essais avec tamisage </t>
  </si>
  <si>
    <t>Volet 2 — Recherche appliquée, développement expérimental et adaptation technologique - Catégorie C - ADLAI - Projets d'essais sans tamisage et biopesticide</t>
  </si>
  <si>
    <t>4 ans</t>
  </si>
  <si>
    <t>Volet 3 — Innovation des entreprises du secteur des pêches et de l’aquaculture commerciales (avec diffusion publique)</t>
  </si>
  <si>
    <t>Volet 3 — Innovation des entreprises du secteur des pêches et de l’aquaculture commerciales (sans diffusion publique)</t>
  </si>
  <si>
    <t>Volet 4 — Soutien financier aux initiatives de partenariat pour l’innovation</t>
  </si>
  <si>
    <t>5 ans</t>
  </si>
  <si>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A - Activité de communication portant sur l’innovation</t>
    </r>
  </si>
  <si>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B - Nouveaux outils de diffusion portant sur des connaissances techniques à l’exception des outils qui concernent principalement l’agroenvironnement</t>
    </r>
  </si>
  <si>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C - Vitrine technologique à portée sectorielle à l’exception des vitrines qui concernent principalement l’agroenvironnement</t>
    </r>
  </si>
  <si>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D - Accueil d’experts étrangers (hors Québec)</t>
    </r>
  </si>
  <si>
    <t>Volet 2 — Recherche appliquée, développement expérimental et adaptation technologique - Catégorie D - Activités de transfert de connaissances découlant d’un projet des catégories A et B</t>
  </si>
  <si>
    <t>Clientèle</t>
  </si>
  <si>
    <t>No selon la clientèle</t>
  </si>
  <si>
    <t>Volet 2</t>
  </si>
  <si>
    <t>Volet 3</t>
  </si>
  <si>
    <t>Volet 4</t>
  </si>
  <si>
    <t>Volet 5</t>
  </si>
  <si>
    <t>CL0</t>
  </si>
  <si>
    <t>Établissements de recherche (universités)</t>
  </si>
  <si>
    <t>CL1</t>
  </si>
  <si>
    <t>Établissements de recherche (autres demandeurs)</t>
  </si>
  <si>
    <t>CL2</t>
  </si>
  <si>
    <t>Établissements de transfert technologique</t>
  </si>
  <si>
    <t>CL3</t>
  </si>
  <si>
    <t>Associations et regroupements d’entreprises ou de producteurs</t>
  </si>
  <si>
    <t>CL4</t>
  </si>
  <si>
    <t>Organismes de soutien aux initiatives de recherche et d’innovation</t>
  </si>
  <si>
    <t>CL5</t>
  </si>
  <si>
    <t>Centres de diffusion</t>
  </si>
  <si>
    <t>CL6</t>
  </si>
  <si>
    <t>Entreprises de pêche, d’aquaculture commerciales et de transformation de produits aquatiques</t>
  </si>
  <si>
    <t>CL7</t>
  </si>
  <si>
    <t>Conseils de bande</t>
  </si>
  <si>
    <t>CL8</t>
  </si>
  <si>
    <t>Taux d'aide</t>
  </si>
  <si>
    <t xml:space="preserve"> Type de financement (autre)</t>
  </si>
  <si>
    <t>Autre financement public</t>
  </si>
  <si>
    <t>Financement autre programme confirmé</t>
  </si>
  <si>
    <t>Financement confirmé</t>
  </si>
  <si>
    <t>Financement non confirmé</t>
  </si>
  <si>
    <t>Aide autre programme confirmé</t>
  </si>
  <si>
    <t>Frais d'administration</t>
  </si>
  <si>
    <t>Priorités</t>
  </si>
  <si>
    <t>Santé et bien-être des animaux</t>
  </si>
  <si>
    <t>Santé publique</t>
  </si>
  <si>
    <t>Agriculture biologique</t>
  </si>
  <si>
    <t xml:space="preserve">Enjeux socio-économiques du secteur </t>
  </si>
  <si>
    <t>Ne s'applique pas</t>
  </si>
  <si>
    <t>Montant d'aide</t>
  </si>
  <si>
    <t>Montant avant FIR ou FA</t>
  </si>
  <si>
    <t>FIR ou FA</t>
  </si>
  <si>
    <t>Montant total</t>
  </si>
  <si>
    <t>Montant minimum</t>
  </si>
  <si>
    <t>Plan de transfert</t>
  </si>
  <si>
    <t>FA</t>
  </si>
  <si>
    <t>Minimum</t>
  </si>
  <si>
    <t>Volet 2 — Recherche appliquée, développement expérimental et adaptation technologique - Catégorie A - Université - 1 an ou 2 ans</t>
  </si>
  <si>
    <t>Volet 2 — Recherche appliquée, développement expérimental et adaptation technologique - Catégorie A - Université - 3 ans</t>
  </si>
  <si>
    <t>Volet 2 — Recherche appliquée, développement expérimental et adaptation technologique - Catégorie A - Université - 4 ans</t>
  </si>
  <si>
    <t>Volet 2 — Recherche appliquée, développement expérimental et adaptation technologique - Catégorie A - Autre - 1 an ou 2 ans</t>
  </si>
  <si>
    <t>Volet 2 — Recherche appliquée, développement expérimental et adaptation technologique - Catégorie A - Autre - 3 ans</t>
  </si>
  <si>
    <t>Volet 2 — Recherche appliquée, développement expérimental et adaptation technologique - Catégorie A - Autre - 4 ans</t>
  </si>
  <si>
    <t>Volet 2 — Recherche appliquée, développement expérimental et adaptation technologique - Catégorie B - Université - 1 an</t>
  </si>
  <si>
    <t>Volet 2 — Recherche appliquée, développement expérimental et adaptation technologique - Catégorie B - Université - 2 ans</t>
  </si>
  <si>
    <t>Volet 2 — Recherche appliquée, développement expérimental et adaptation technologique - Catégorie B - Université - 3 ans</t>
  </si>
  <si>
    <t>Volet 2 — Recherche appliquée, développement expérimental et adaptation technologique - Catégorie B - Autre - 1 ans</t>
  </si>
  <si>
    <t>Volet 2 — Recherche appliquée, développement expérimental et adaptation technologique - Catégorie B - Autre - 2 ans</t>
  </si>
  <si>
    <t>Volet 2 — Recherche appliquée, développement expérimental et adaptation technologique - Catégorie B - Autre - 3 ans</t>
  </si>
  <si>
    <t>Volet 2 — Recherche appliquée, développement expérimental et adaptation technologique - Catégorie C - Université - Essais avec tamisage</t>
  </si>
  <si>
    <t>Volet 2 — Recherche appliquée, développement expérimental et adaptation technologique - Catégorie C - Université - Autres essais</t>
  </si>
  <si>
    <t>Volet 2 — Recherche appliquée, développement expérimental et adaptation technologique - Catégorie C - Autre - Essais avec tamisage</t>
  </si>
  <si>
    <t>Volet 2 — Recherche appliquée, développement expérimental et adaptation technologique - Catégorie C - Autre - Autres essais</t>
  </si>
  <si>
    <t>Volet 2 — Recherche appliquée, développement expérimental et adaptation technologique - Catégorie D</t>
  </si>
  <si>
    <t xml:space="preserve">Volet 4 — Soutien financier aux initiatives de partenariat pour l’innovation - Université </t>
  </si>
  <si>
    <t>Volet 4 — Soutien financier aux initiatives de partenariat pour l’innovation - Autre</t>
  </si>
  <si>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A ou B</t>
    </r>
  </si>
  <si>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C</t>
    </r>
  </si>
  <si>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D</t>
    </r>
  </si>
  <si>
    <t>FA ou FIR</t>
  </si>
  <si>
    <t>NO associé a un volet</t>
  </si>
  <si>
    <t>NO associé une clientèle</t>
  </si>
  <si>
    <t>Calcul montant aide</t>
  </si>
  <si>
    <t>Volet - Taux différent université</t>
  </si>
  <si>
    <t>Volet 2 Catégorie A : Durée 1 an ou 2 ans = 1 an</t>
  </si>
  <si>
    <t>Autre volet</t>
  </si>
  <si>
    <t>Clientèle admissible selon volet</t>
  </si>
  <si>
    <t>Durée admissible selon le volet</t>
  </si>
  <si>
    <t>Calcul de l'aide maximum admissible</t>
  </si>
  <si>
    <t>Calcul de l'aide minimum admissible</t>
  </si>
  <si>
    <t>Calcul aide Clientèle Université</t>
  </si>
  <si>
    <t>Calcul % aide</t>
  </si>
  <si>
    <t>Calcul bonification</t>
  </si>
  <si>
    <t>Decription</t>
  </si>
  <si>
    <t>Critère de bonification sélectionné</t>
  </si>
  <si>
    <t>Taux de bonification selon le volet</t>
  </si>
  <si>
    <t>Taux de bonification qui s'applique</t>
  </si>
  <si>
    <t>Calcul cumul</t>
  </si>
  <si>
    <t>Taux de cumul selon le volet</t>
  </si>
  <si>
    <t>Volet 3 et bonification sélectionnée</t>
  </si>
  <si>
    <t>Volet 3 multiplicateur</t>
  </si>
  <si>
    <t>Type de frais selon le volet</t>
  </si>
  <si>
    <t>Taux FA ou FIR</t>
  </si>
  <si>
    <t>résumé plan de financement</t>
  </si>
  <si>
    <t>Calcul Versement initial</t>
  </si>
  <si>
    <t>% du premier versement</t>
  </si>
  <si>
    <t>Volet Sélectionner</t>
  </si>
  <si>
    <t>Durée du volet</t>
  </si>
  <si>
    <t>Contribution Partenaires et Demandeur</t>
  </si>
  <si>
    <t>Priorité</t>
  </si>
  <si>
    <t>Calcul Minimum contribution</t>
  </si>
  <si>
    <t>Calcul si PRIORITÉ</t>
  </si>
  <si>
    <t>Calcul min après priorité</t>
  </si>
  <si>
    <t>Coût total avant FA</t>
  </si>
  <si>
    <t>FA admissibles</t>
  </si>
  <si>
    <t>Aide demandée incluant FA</t>
  </si>
  <si>
    <t>Aide demandée avant FA</t>
  </si>
  <si>
    <t xml:space="preserve">Dossier no </t>
  </si>
  <si>
    <t>Montant maximum d'aide 
admissible avant FA ou FIR</t>
  </si>
  <si>
    <t>Aide demandée avant FA ou FIR</t>
  </si>
  <si>
    <t>Coût total avant FA ou FIR</t>
  </si>
  <si>
    <t xml:space="preserve">Mesure no </t>
  </si>
  <si>
    <t>% d'avance versée à la suite de la signature de la convention</t>
  </si>
  <si>
    <t>Contribution du demandeur ou des partenaires</t>
  </si>
  <si>
    <t>HONORAIRES</t>
  </si>
  <si>
    <t>AUTRES FRAIS ET DÉPENSES</t>
  </si>
  <si>
    <t>Description de l'utilisation de bâtiments ou de terrains (coût d'utilisation ou de location) et d'équipements (coût d'utilisation, de location ou d'achat)</t>
  </si>
  <si>
    <t>% d'aide demandée</t>
  </si>
  <si>
    <t>Montant maximum d'aide 
admissible avant FA</t>
  </si>
  <si>
    <t>Aide demandée incluant FA ou FIR</t>
  </si>
  <si>
    <t xml:space="preserve">3. Remplissez la SECTION 2 - DESCRIPTION DES DÉPENSES ADMISSIBLES </t>
  </si>
  <si>
    <t>–  Le calendrier de réalisation doit être rempli pour tous les types de projets.</t>
  </si>
  <si>
    <t>Section Plan de financement - Transfert de connaissances (à remplir si nécessaire)</t>
  </si>
  <si>
    <t>Si un message ou un nombre s’affiche en rouge lors du remplissage des plans de financement, cela indique une erreur à corriger.</t>
  </si>
  <si>
    <t>Section Plan de financement - Projet (à remplir par tous les demandeurs)</t>
  </si>
  <si>
    <t>–  Les dépenses se rapportant au calendrier de réalisation qui sont indiquées dans les plans de financement sont uniquement admissibles à partir de la date d'acceptation de l'aide financière par le Ministre.</t>
  </si>
  <si>
    <t>Seuls les projets suivants exigent la réalisation d'un plan de financement pour le transfert de connaissances :</t>
  </si>
  <si>
    <t>Information complémentaire</t>
  </si>
  <si>
    <t>Contribution demandée au programme Innovation bioalimentaire</t>
  </si>
  <si>
    <t>Réservé au Ministère (nombre de jours de 7 h)</t>
  </si>
  <si>
    <t>Catégorie d'emploi</t>
  </si>
  <si>
    <r>
      <t>SECTION 1 - SOMMAIRE DU FINANCEMENT</t>
    </r>
    <r>
      <rPr>
        <b/>
        <sz val="11"/>
        <color theme="9" tint="-0.249977111117893"/>
        <rFont val="Arial"/>
        <family val="2"/>
      </rPr>
      <t xml:space="preserve"> </t>
    </r>
    <r>
      <rPr>
        <b/>
        <sz val="11"/>
        <color rgb="FF0070C0"/>
        <rFont val="Arial"/>
        <family val="2"/>
      </rPr>
      <t>(LES CONTRIBUTIONS TOTALES DU DEMANDEUR OU DES PARTENAIRES DOIVENT ÊTRE DÉTAILLÉES À LA SECTION 2)</t>
    </r>
  </si>
  <si>
    <t>– Le montant total indiqué pour les contributions monétaires et en nature du demandeur ou des partenaires doit être détaillé à la SECTION 2.</t>
  </si>
  <si>
    <t>2. Indiquez les contributions du demandeur ou des partenaires dans le tableau de la SECTION 1 :</t>
  </si>
  <si>
    <t>Autres sources de financement à considérer dans le cumul des aides publiques</t>
  </si>
  <si>
    <t>Autre programme du MAPAQ</t>
  </si>
  <si>
    <r>
      <t>SECTION 1 - SOMMAIRE DU FINANCEMENT</t>
    </r>
    <r>
      <rPr>
        <b/>
        <sz val="11"/>
        <color rgb="FF0070C0"/>
        <rFont val="Arial"/>
        <family val="2"/>
      </rPr>
      <t xml:space="preserve"> (LES CONTRIBUTIONS TOTALES DU DEMANDEUR OU DES PARTENAIRES DOIVENT ÊTRE DÉTAILLÉES À LA SECTION 2)</t>
    </r>
  </si>
  <si>
    <t>2.3 - Frais de publication et autres dépenses (préciser)</t>
  </si>
  <si>
    <t>Inclure les activités liées au plan de transfert de connaissances pour le volet 2, catégories A et B.</t>
  </si>
  <si>
    <t>févr.</t>
  </si>
  <si>
    <t>CALENDRIER DE RÉALISATION</t>
  </si>
  <si>
    <t>Jour-personne (j)</t>
  </si>
  <si>
    <t>–  Contribution nature: contribution sans paiement correspondant à l'implication de ressources humaines et l'utilisation de terrains, d'immeubles, d'équipements ou de marchandises nécessaires à la réalisation du projet et à laquelle est attribuée une valeur monétaire.</t>
  </si>
  <si>
    <t>Contribution du demandeur :</t>
  </si>
  <si>
    <t>– Contribution du demandeur cellule M18</t>
  </si>
  <si>
    <t xml:space="preserve">Contribution monétaire ou en nature </t>
  </si>
  <si>
    <t>–  Salaires et charges sociales : les salaires déclarés doivent être les salaires réels plus les charges sociales (si les charges sociales dépassent le montant forfaitaire fixe de 26%, une preuve comptable sera exigée lors des réclamations).
Contribution nature : correspond</t>
  </si>
  <si>
    <t>Nom de l'activité</t>
  </si>
  <si>
    <t>Description (spécifier le nombre de kilomètres à parcourir entre le lieu de départ et le lieu d'arrivée ainsi que le nombre de déplacements prévus)</t>
  </si>
  <si>
    <t xml:space="preserve">Taux </t>
  </si>
  <si>
    <t>Description (décrire les distances à parcourir et le nombre de déplacements, le lieu de départ et d'arrivée, les frais de repas et les frais d'hébergement distinctivement)</t>
  </si>
  <si>
    <t>Description (détailler le nombre de nuités et le nombre de participants prévus)</t>
  </si>
  <si>
    <t>Description (détailler la durée de l'activité et le nombre de participants prévus)</t>
  </si>
  <si>
    <t>– Contribution des partenaires cellules M20 à M27</t>
  </si>
  <si>
    <t>– Contribution qui provient d'une autre source de financement M31 à M34</t>
  </si>
  <si>
    <t>CONTRIBUTION TOTALE DU DEMANDEUR OU DES PARTENAIRES</t>
  </si>
  <si>
    <t>Cout total projet avant Frais d'administration Volet 5</t>
  </si>
  <si>
    <t>RÉCLAMATION 1</t>
  </si>
  <si>
    <t>Période couverte par cette réclamation :</t>
  </si>
  <si>
    <t xml:space="preserve">au </t>
  </si>
  <si>
    <t>Validation partielle</t>
  </si>
  <si>
    <t>Date d'admissibilité des dépenses :</t>
  </si>
  <si>
    <t>Date de fin de projet :</t>
  </si>
  <si>
    <t>Type de demandeur :</t>
  </si>
  <si>
    <t>Section réservée au ministère</t>
  </si>
  <si>
    <t>Commentaires</t>
  </si>
  <si>
    <t>Main-d'œuvre et contributions</t>
  </si>
  <si>
    <t>Montant présenté</t>
  </si>
  <si>
    <t>Montant jugé admissible</t>
  </si>
  <si>
    <t>Montant validé</t>
  </si>
  <si>
    <t>Honoraires</t>
  </si>
  <si>
    <t>Équipements, terrains et intrants</t>
  </si>
  <si>
    <t>Frais de déplacement, d'hébergement et de restauration</t>
  </si>
  <si>
    <t>Autres frais et dépenses</t>
  </si>
  <si>
    <t>% validé</t>
  </si>
  <si>
    <t>Sélectionner</t>
  </si>
  <si>
    <t>Aide financière offerte
 (lettre d'offre)</t>
  </si>
  <si>
    <t xml:space="preserve">Respect des conditions particulières
 à l'aide financière : </t>
  </si>
  <si>
    <t>Aide demandée au programme - Réclamation 1</t>
  </si>
  <si>
    <t>Autres commentaires:</t>
  </si>
  <si>
    <t>Montant versé à la signature (avance)</t>
  </si>
  <si>
    <t>Montant résiduel à verser</t>
  </si>
  <si>
    <t>Vérification complété par:</t>
  </si>
  <si>
    <t xml:space="preserve">Date de la 
vérification : </t>
  </si>
  <si>
    <t>Solde à verser prochaines réclamations</t>
  </si>
  <si>
    <t>Date de la recommandation :</t>
  </si>
  <si>
    <t>Recommandation de paiement faite par :</t>
  </si>
  <si>
    <t>Validation des pìèces justificatives</t>
  </si>
  <si>
    <t>RÉCLAMATION 2</t>
  </si>
  <si>
    <t>Réclamation 2</t>
  </si>
  <si>
    <t>Coût total du projet - Réclamation 2</t>
  </si>
  <si>
    <t>Aide demandée au programme - Réclamation 2</t>
  </si>
  <si>
    <t>Réclamation 3</t>
  </si>
  <si>
    <t>RÉCLAMATION 3</t>
  </si>
  <si>
    <t>Réclamation 4</t>
  </si>
  <si>
    <t>RÉCLAMATION 4</t>
  </si>
  <si>
    <t xml:space="preserve">Sommaire des réclamations </t>
  </si>
  <si>
    <t>Titre du projet :</t>
  </si>
  <si>
    <t>Numéro de dossier :</t>
  </si>
  <si>
    <t>Demandeur :</t>
  </si>
  <si>
    <t xml:space="preserve">Réclamation 1 du </t>
  </si>
  <si>
    <t>Aide financière demandée
 au programme</t>
  </si>
  <si>
    <t>Montant total admissible</t>
  </si>
  <si>
    <t>Poste budgétaire</t>
  </si>
  <si>
    <t>Argent</t>
  </si>
  <si>
    <t>Honoraires professionnels et contractuels</t>
  </si>
  <si>
    <t>Équipement, terrains et intrants</t>
  </si>
  <si>
    <t xml:space="preserve">Autres frais et dépenses </t>
  </si>
  <si>
    <t>Total partiel</t>
  </si>
  <si>
    <t xml:space="preserve">Réclamation 2 du </t>
  </si>
  <si>
    <t xml:space="preserve">Réclamation 3 du </t>
  </si>
  <si>
    <t>Total des réclamations</t>
  </si>
  <si>
    <t>Montant résiduel d'aide
 demandée au programme</t>
  </si>
  <si>
    <t xml:space="preserve">Plan de financement </t>
  </si>
  <si>
    <t>Coût total prévu</t>
  </si>
  <si>
    <t>Différence avec
 Coût total prévu</t>
  </si>
  <si>
    <t xml:space="preserve">Réclamation 4 du </t>
  </si>
  <si>
    <t>Total</t>
  </si>
  <si>
    <t>Coût total du projet :</t>
  </si>
  <si>
    <t>Coût global du projet (incluant FIR/FA)</t>
  </si>
  <si>
    <t>Aide accordée-Projet</t>
  </si>
  <si>
    <t>Coût total – Projet</t>
  </si>
  <si>
    <t>MAPAQ -PIB</t>
  </si>
  <si>
    <t>(sans les FIR/FA)</t>
  </si>
  <si>
    <t>FIR/FA</t>
  </si>
  <si>
    <t>Contribution argent et nature</t>
  </si>
  <si>
    <t>Aide accordée-Plan de transfert</t>
  </si>
  <si>
    <t>Coût total – Plan de transfert</t>
  </si>
  <si>
    <t>Autres sources gouvernementales</t>
  </si>
  <si>
    <t>Total des dépenses admissibles (sans les FIR/FA) :</t>
  </si>
  <si>
    <t>Aide accordée (avant les FIR/FA) :</t>
  </si>
  <si>
    <t>Frais indirects de recherche et frais d’administration :</t>
  </si>
  <si>
    <t>Montant total de l’aide accordée</t>
  </si>
  <si>
    <t>Autre contribution gouvernementale</t>
  </si>
  <si>
    <t>Aide financière totale demandée au programme</t>
  </si>
  <si>
    <t>Autre contribution  gouvernementale</t>
  </si>
  <si>
    <t>MAIN-D'ŒUVRE ET CONTRIBUTIONS SOUS FORME DE BOURSES ET CONTRIBUTION NATURE DES PRODUCTEURS</t>
  </si>
  <si>
    <t>Main-d'œuvre et contributions sous forme de bourses et contribution nature des producteurs</t>
  </si>
  <si>
    <t>Montant présenté (montant soumis par le client, copier montant de la colonne N)</t>
  </si>
  <si>
    <t>Analyste</t>
  </si>
  <si>
    <t>Coût total du projet - Réclamation 1</t>
  </si>
  <si>
    <t xml:space="preserve">Validation complète </t>
  </si>
  <si>
    <t>le numéro de facture</t>
  </si>
  <si>
    <t>la date de la facture</t>
  </si>
  <si>
    <t>la dépense admissible avant taxes</t>
  </si>
  <si>
    <t>le numéro de taxes, à l'exception des fournisseurs étrangers, des petits fournisseurs et du matériel agricole détaxé</t>
  </si>
  <si>
    <t>la description de la dépense</t>
  </si>
  <si>
    <t>le nom du bénéficiaire</t>
  </si>
  <si>
    <t>Validation complète des pièces justificatives; validation porte sur :</t>
  </si>
  <si>
    <t>le nom et adresse du fournisseur</t>
  </si>
  <si>
    <t>Validation partielle des pièces justificatives; validation porte sur :</t>
  </si>
  <si>
    <t>Si les factures sont toutes inférieures à 2 500 $, effectuer seulement une validation partielle de la facture dont le montant es le plus élevé</t>
  </si>
  <si>
    <t>Validation unique (partielle)</t>
  </si>
  <si>
    <t>s.o.</t>
  </si>
  <si>
    <t>Main d'œuvre et contributions</t>
  </si>
  <si>
    <t>Montant versé à la signature (avance) plus, montant versé à la Réclamation 1</t>
  </si>
  <si>
    <t>% du cumul des aides gouvernementales</t>
  </si>
  <si>
    <r>
      <t>Montant total de l’aide accordée</t>
    </r>
    <r>
      <rPr>
        <b/>
        <vertAlign val="superscript"/>
        <sz val="9"/>
        <color rgb="FF000000"/>
        <rFont val="Arial"/>
        <family val="2"/>
      </rPr>
      <t>1</t>
    </r>
  </si>
  <si>
    <r>
      <t>Dépenses admissibles</t>
    </r>
    <r>
      <rPr>
        <b/>
        <vertAlign val="superscript"/>
        <sz val="9"/>
        <color rgb="FF000000"/>
        <rFont val="Arial"/>
        <family val="2"/>
      </rPr>
      <t>2</t>
    </r>
  </si>
  <si>
    <r>
      <t>Cumul des aides gouvernementales</t>
    </r>
    <r>
      <rPr>
        <b/>
        <vertAlign val="superscript"/>
        <sz val="9"/>
        <color rgb="FF000000"/>
        <rFont val="Arial"/>
        <family val="2"/>
      </rPr>
      <t>3</t>
    </r>
  </si>
  <si>
    <t>Autre source gouvernementale</t>
  </si>
  <si>
    <t>Réclamation 1</t>
  </si>
  <si>
    <t>Salaire total Réclamation 1 et 2</t>
  </si>
  <si>
    <t>Salaire total Réclamation1, 2 et 3</t>
  </si>
  <si>
    <t>Salaire total Réclamation 1, 2, 3 et 4</t>
  </si>
  <si>
    <t>Salaire total Réclamation 1 et 3</t>
  </si>
  <si>
    <t>Salaire total Réclamation 1 et 4</t>
  </si>
  <si>
    <t>Salaire total Réclamation1, 2 et 4</t>
  </si>
  <si>
    <t xml:space="preserve">Contribution du demandeur
 ou des partenaires </t>
  </si>
  <si>
    <t xml:space="preserve">Main-d'œuvre et contributions sous forme de bourses </t>
  </si>
  <si>
    <t>Frais de déplacement</t>
  </si>
  <si>
    <t>Frais de repas</t>
  </si>
  <si>
    <t>Frais d'hébergement</t>
  </si>
  <si>
    <t>Frais de publication et autres dépenses</t>
  </si>
  <si>
    <t xml:space="preserve">Commentaires de l'analyste : </t>
  </si>
  <si>
    <t>Versement</t>
  </si>
  <si>
    <t>Avance</t>
  </si>
  <si>
    <t>Versement d' étape 1</t>
  </si>
  <si>
    <t>Versement d' étape 2</t>
  </si>
  <si>
    <t>Versement final</t>
  </si>
  <si>
    <t>Versement d'étape 3</t>
  </si>
  <si>
    <t>Montant</t>
  </si>
  <si>
    <t>Durée du Projet</t>
  </si>
  <si>
    <t>Budget</t>
  </si>
  <si>
    <t>PROGRAMME INNOVATION BIOALIMENTAIRE - VOLET 2</t>
  </si>
  <si>
    <t>Aide demandée au programme - Réclamation 4</t>
  </si>
  <si>
    <t>Aide demandée au programme - Réclamation 3</t>
  </si>
  <si>
    <t>Aide demandée au programme - Plan de transfert</t>
  </si>
  <si>
    <t>Versement Plan de transfert</t>
  </si>
  <si>
    <t>DÉCLARATION DU REQUÉRANT (info)</t>
  </si>
  <si>
    <t>Remboursement des taxes</t>
  </si>
  <si>
    <t>Déclarations</t>
  </si>
  <si>
    <t>Écrire le statut auprès de Revenu Québec et la proportion des taxes (TPS et TVQ) remboursées.  Seule la portion non remboursable des taxes est une dépense admissible.</t>
  </si>
  <si>
    <t>Dirigeant autorisé</t>
  </si>
  <si>
    <t>Nom en lettres moulées</t>
  </si>
  <si>
    <t>Signature</t>
  </si>
  <si>
    <t>Responsable de la comptabilité</t>
  </si>
  <si>
    <t>Je déclare que les renseignements inscrits ci-dessus sont exacts et que les dépenses ont été effectuées dans le cadre du projet mentionné.</t>
  </si>
  <si>
    <t>La signature courriel peut faire foi de signature officielle pour ce document.</t>
  </si>
  <si>
    <t xml:space="preserve">Contribution demandée au programme Innovation bioalimentaire </t>
  </si>
  <si>
    <t xml:space="preserve">Au moment de soumettre une réclamation, veuillez consulter les taux en vigueur en suivant le lien suivant: </t>
  </si>
  <si>
    <t/>
  </si>
  <si>
    <t>Montant jugé admissible (portion du montant soumis par le client jugé admissible)</t>
  </si>
  <si>
    <t>Montant jugé admissible (montant soumis par le client jugé admissible)</t>
  </si>
  <si>
    <t>Pièces justificatives</t>
  </si>
  <si>
    <t>Montant validé (selon légende de couleur)</t>
  </si>
  <si>
    <t>Attention: la somme des montants n'égale pas le coût total, enlevez, s'il y a lieu, les décimaux ou les formules visant à diviser un montant.</t>
  </si>
  <si>
    <t>Frais indirects de recherche</t>
  </si>
  <si>
    <t>Aide demandée au programme - Réclamation 1 et 2</t>
  </si>
  <si>
    <t>Commentaires de l'analyste :</t>
  </si>
  <si>
    <t>Aide demandée au programme - Réclamation 1, 2 et 3</t>
  </si>
  <si>
    <t>Montant versé à la signature (avance) plus, montant versé à la Réclamation 1 et 2</t>
  </si>
  <si>
    <t>Aide demandée au programme - Réclamation 1, 2, 3 et 4</t>
  </si>
  <si>
    <t xml:space="preserve">CONTRIBUTION TOTALE DU DEMANDEUR OU DES PARTENAIRES </t>
  </si>
  <si>
    <t>PAD - Réduire l’usage des pesticides et leurs risques pour la santé et l’environnement</t>
  </si>
  <si>
    <t>PAD - Améliorer la santé et la conservation des sols</t>
  </si>
  <si>
    <t>PAD - Améliorer la gestion des matières fertilisantes</t>
  </si>
  <si>
    <t>PAD - Optimiser la gestion de l’eau</t>
  </si>
  <si>
    <t>PAD - Améliorer la biodiversité</t>
  </si>
  <si>
    <t>Projets situés dans l’agglomération des Îles-de-la-Madeleine</t>
  </si>
  <si>
    <t>Coût total du projet - Réclamation 3</t>
  </si>
  <si>
    <t>Coût total du projet - Réclamation 4</t>
  </si>
  <si>
    <t>Vérification complétée par:</t>
  </si>
  <si>
    <t>Aide financière offerte plan de transfert
 (lettre d'offre)</t>
  </si>
  <si>
    <t>Inscrire date clause 5.1. convention</t>
  </si>
  <si>
    <t>Inscrire date fin dépenses réclamation finale Projet</t>
  </si>
  <si>
    <t>Inscrire date fin dépenses réclamation transfert</t>
  </si>
  <si>
    <t>DIRECTIVE SUR LES FRAIS REMBOURSABLES LORS D’UN DÉPLACEMENT ET AUTRES FRAIS INHÉRENTS</t>
  </si>
  <si>
    <t>DIRECTIVE CONCERNANT LES FRAIS DE DÉPLACEMENT DES PERSONNES ENGAGÉES À HONORAIRES PAR DES ORGANISMES PUBLICS</t>
  </si>
  <si>
    <t xml:space="preserve">Contribution du demandeur
 ou de ses partenaires </t>
  </si>
  <si>
    <t>% du prévu au Plan de financement</t>
  </si>
  <si>
    <t>Total au Plan de financement</t>
  </si>
  <si>
    <t>Virements entre postes budgétaires</t>
  </si>
  <si>
    <t>Total des réclamations à ce jour ($)</t>
  </si>
  <si>
    <t>Total des réclamations à ce jour (%)</t>
  </si>
  <si>
    <t>Seules les activités prévues au plan de transfert de connaissances peuvent être réalisées au plus tard un an après la remise du rapport final. Ainsi, pour un projet d’une durée de deux ans se terminant en avril 2029, les activités de transfert peuvent être menées jusqu’en avril 2030.</t>
  </si>
  <si>
    <t xml:space="preserve">–  Les dépenses admissibles du plan de transfert de connaissances sont admissibles à partir de la date d'acceptation de l'aide financière par le Ministre. </t>
  </si>
  <si>
    <t>Facture de 2500 $ à 15 k$</t>
  </si>
  <si>
    <t>Facture &lt; 2500 $
Salaire &lt; 7 500 $</t>
  </si>
  <si>
    <r>
      <t xml:space="preserve">Valider les pièces justificatives au-dessus des seuils spécifiques jusqu'à l'obtention d'un seuil minimal de 70% des dépenses admissibles. 
</t>
    </r>
    <r>
      <rPr>
        <sz val="8"/>
        <color theme="1"/>
        <rFont val="Arial"/>
        <family val="2"/>
      </rPr>
      <t xml:space="preserve">Si le 70% des dépenses admissibles n'est pas atteint, valider la pièce justificative de la dépense la plus élevée parmi celles qui se situent sous les seuils spécifiques. </t>
    </r>
  </si>
  <si>
    <t>Facture &gt; 15 k$
Salaire &gt; 7 500 $
Déclaration contributions en nature &gt; 0 $</t>
  </si>
  <si>
    <t>Montant versé à la signature (avance) plus, montant versé à la Réclamation 1, 2 et 3</t>
  </si>
  <si>
    <t>2026-2027</t>
  </si>
  <si>
    <t>2028-2029</t>
  </si>
  <si>
    <t>2029-2030</t>
  </si>
  <si>
    <t>2030-2031</t>
  </si>
  <si>
    <t>2031-2032</t>
  </si>
  <si>
    <t>2032-2033</t>
  </si>
  <si>
    <t>Année financière</t>
  </si>
  <si>
    <t>RÉCLAMATION - TRANSFERT DE CONNAISSANCES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</si>
</sst>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0\ &quot;$&quot;_);\(#,##0\ &quot;$&quot;\)"/>
    <numFmt numFmtId="6" formatCode="#,##0\ &quot;$&quot;_);[Red]\(#,##0\ &quot;$&quot;\)"/>
    <numFmt numFmtId="7" formatCode="#,##0.00\ &quot;$&quot;_);\(#,##0.00\ &quot;$&quot;\)"/>
    <numFmt numFmtId="42" formatCode="_ * #,##0_)\ &quot;$&quot;_ ;_ * \(#,##0\)\ &quot;$&quot;_ ;_ * &quot;-&quot;_)\ &quot;$&quot;_ ;_ @_ "/>
    <numFmt numFmtId="44" formatCode="_ * #,##0.00_)\ &quot;$&quot;_ ;_ * \(#,##0.00\)\ &quot;$&quot;_ ;_ * &quot;-&quot;??_)\ &quot;$&quot;_ ;_ @_ "/>
    <numFmt numFmtId="164" formatCode="#,##0.00\ &quot;$&quot;"/>
    <numFmt numFmtId="165" formatCode="#,##0\ &quot;$&quot;"/>
    <numFmt numFmtId="166" formatCode="0.0%"/>
    <numFmt numFmtId="167" formatCode="#,##0.000\ &quot;$&quot;"/>
    <numFmt numFmtId="168" formatCode="[$-F800]dddd\,\ mmmm\ dd\,\ yyyy"/>
    <numFmt numFmtId="169" formatCode="yyyy/mm/dd;@"/>
  </numFmts>
  <fonts count="62">
    <font>
      <sz val="11"/>
      <color theme="1"/>
      <name val="Calibri"/>
      <family val="2"/>
      <scheme val="minor"/>
    </font>
    <font>
      <sz val="11"/>
      <color theme="1"/>
      <name val="Calibri"/>
      <family val="2"/>
      <scheme val="minor"/>
    </font>
    <font>
      <b/>
      <sz val="11"/>
      <color theme="1"/>
      <name val="Calibri"/>
      <family val="2"/>
      <scheme val="minor"/>
    </font>
    <font>
      <b/>
      <sz val="12"/>
      <name val="Arial"/>
      <family val="2"/>
    </font>
    <font>
      <sz val="11"/>
      <color theme="1"/>
      <name val="Arial Narrow"/>
      <family val="2"/>
    </font>
    <font>
      <sz val="9"/>
      <name val="Arial"/>
      <family val="2"/>
    </font>
    <font>
      <b/>
      <sz val="9"/>
      <name val="Arial"/>
      <family val="2"/>
    </font>
    <font>
      <b/>
      <sz val="14"/>
      <color theme="1"/>
      <name val="Calibri"/>
      <family val="2"/>
      <scheme val="minor"/>
    </font>
    <font>
      <sz val="10"/>
      <name val="Arial"/>
      <family val="2"/>
    </font>
    <font>
      <b/>
      <sz val="8"/>
      <name val="Arial"/>
      <family val="2"/>
    </font>
    <font>
      <b/>
      <sz val="9"/>
      <color theme="1"/>
      <name val="Arial"/>
      <family val="2"/>
    </font>
    <font>
      <b/>
      <sz val="10"/>
      <name val="Arial"/>
      <family val="2"/>
    </font>
    <font>
      <sz val="10"/>
      <color rgb="FF4F81BD"/>
      <name val="Arial"/>
      <family val="2"/>
    </font>
    <font>
      <sz val="10"/>
      <color theme="1"/>
      <name val="Arial"/>
      <family val="2"/>
    </font>
    <font>
      <sz val="11"/>
      <color theme="1"/>
      <name val="Arial"/>
      <family val="2"/>
    </font>
    <font>
      <sz val="8"/>
      <name val="Calibri"/>
      <family val="2"/>
      <scheme val="minor"/>
    </font>
    <font>
      <sz val="11"/>
      <color rgb="FFFF0000"/>
      <name val="Calibri"/>
      <family val="2"/>
      <scheme val="minor"/>
    </font>
    <font>
      <b/>
      <sz val="11"/>
      <color theme="1"/>
      <name val="Arial"/>
      <family val="2"/>
    </font>
    <font>
      <sz val="8"/>
      <color theme="1"/>
      <name val="Arial"/>
      <family val="2"/>
    </font>
    <font>
      <sz val="11"/>
      <color rgb="FFFF0000"/>
      <name val="Arial"/>
      <family val="2"/>
    </font>
    <font>
      <b/>
      <sz val="11"/>
      <color rgb="FFFF0000"/>
      <name val="Arial"/>
      <family val="2"/>
    </font>
    <font>
      <vertAlign val="superscript"/>
      <sz val="11"/>
      <color theme="1"/>
      <name val="Calibri"/>
      <family val="2"/>
      <scheme val="minor"/>
    </font>
    <font>
      <sz val="9"/>
      <color rgb="FFFF0000"/>
      <name val="Arial"/>
      <family val="2"/>
    </font>
    <font>
      <b/>
      <sz val="9"/>
      <color rgb="FFFF0000"/>
      <name val="Arial"/>
      <family val="2"/>
    </font>
    <font>
      <b/>
      <sz val="12"/>
      <color theme="1"/>
      <name val="Arial"/>
      <family val="2"/>
    </font>
    <font>
      <b/>
      <sz val="11"/>
      <color rgb="FFFF0000"/>
      <name val="Calibri"/>
      <family val="2"/>
      <scheme val="minor"/>
    </font>
    <font>
      <sz val="9"/>
      <color theme="1"/>
      <name val="Arial"/>
      <family val="2"/>
    </font>
    <font>
      <sz val="10"/>
      <color rgb="FF000000"/>
      <name val="Times New Roman"/>
      <family val="1"/>
    </font>
    <font>
      <b/>
      <sz val="11"/>
      <name val="Arial"/>
      <family val="2"/>
    </font>
    <font>
      <b/>
      <i/>
      <sz val="10"/>
      <color theme="1"/>
      <name val="Arial"/>
      <family val="2"/>
    </font>
    <font>
      <sz val="10"/>
      <color rgb="FFFF0000"/>
      <name val="Arial"/>
      <family val="2"/>
    </font>
    <font>
      <b/>
      <sz val="10"/>
      <color theme="1"/>
      <name val="Arial"/>
      <family val="2"/>
    </font>
    <font>
      <sz val="10"/>
      <color rgb="FF000000"/>
      <name val="Times New Roman"/>
      <family val="1"/>
    </font>
    <font>
      <sz val="10"/>
      <color rgb="FF000000"/>
      <name val="Arial"/>
      <family val="2"/>
    </font>
    <font>
      <sz val="9"/>
      <color theme="0"/>
      <name val="Arial"/>
      <family val="2"/>
    </font>
    <font>
      <sz val="8"/>
      <name val="Arial"/>
      <family val="2"/>
    </font>
    <font>
      <b/>
      <sz val="11"/>
      <color theme="9" tint="-0.249977111117893"/>
      <name val="Arial"/>
      <family val="2"/>
    </font>
    <font>
      <sz val="11"/>
      <color rgb="FF000000"/>
      <name val="Arial"/>
      <family val="2"/>
    </font>
    <font>
      <u/>
      <sz val="11"/>
      <color theme="10"/>
      <name val="Calibri"/>
      <family val="2"/>
      <scheme val="minor"/>
    </font>
    <font>
      <b/>
      <sz val="11"/>
      <color rgb="FF0070C0"/>
      <name val="Arial"/>
      <family val="2"/>
    </font>
    <font>
      <u/>
      <sz val="11"/>
      <color theme="1"/>
      <name val="Calibri"/>
      <family val="2"/>
      <scheme val="minor"/>
    </font>
    <font>
      <b/>
      <sz val="9"/>
      <color theme="1"/>
      <name val="Calibri"/>
      <family val="2"/>
      <scheme val="minor"/>
    </font>
    <font>
      <sz val="9"/>
      <color theme="1"/>
      <name val="Calibri"/>
      <family val="2"/>
      <scheme val="minor"/>
    </font>
    <font>
      <b/>
      <sz val="12"/>
      <color theme="1"/>
      <name val="Calibri"/>
      <family val="2"/>
      <scheme val="minor"/>
    </font>
    <font>
      <sz val="12"/>
      <color theme="1"/>
      <name val="Calibri"/>
      <family val="2"/>
      <scheme val="minor"/>
    </font>
    <font>
      <b/>
      <sz val="11"/>
      <color theme="1"/>
      <name val="Arial"/>
      <family val="2"/>
    </font>
    <font>
      <b/>
      <sz val="11"/>
      <color theme="0"/>
      <name val="Calibri"/>
      <family val="2"/>
      <scheme val="minor"/>
    </font>
    <font>
      <sz val="11"/>
      <color theme="0"/>
      <name val="Calibri"/>
      <family val="2"/>
      <scheme val="minor"/>
    </font>
    <font>
      <b/>
      <sz val="8"/>
      <color theme="1"/>
      <name val="Arial"/>
      <family val="2"/>
    </font>
    <font>
      <b/>
      <sz val="16"/>
      <color theme="1"/>
      <name val="Calibri"/>
      <family val="2"/>
      <scheme val="minor"/>
    </font>
    <font>
      <b/>
      <sz val="11"/>
      <name val="Calibri"/>
      <family val="2"/>
      <scheme val="minor"/>
    </font>
    <font>
      <b/>
      <sz val="9"/>
      <color theme="0"/>
      <name val="Arial"/>
      <family val="2"/>
    </font>
    <font>
      <b/>
      <sz val="9"/>
      <color rgb="FF000000"/>
      <name val="Arial"/>
      <family val="2"/>
    </font>
    <font>
      <b/>
      <vertAlign val="superscript"/>
      <sz val="9"/>
      <color rgb="FF000000"/>
      <name val="Arial"/>
      <family val="2"/>
    </font>
    <font>
      <i/>
      <sz val="11"/>
      <color theme="1"/>
      <name val="Calibri"/>
      <family val="2"/>
      <scheme val="minor"/>
    </font>
    <font>
      <b/>
      <sz val="14"/>
      <name val="Arial"/>
      <family val="2"/>
    </font>
    <font>
      <b/>
      <sz val="14"/>
      <color theme="1"/>
      <name val="Arial"/>
      <family val="2"/>
    </font>
    <font>
      <sz val="12"/>
      <color rgb="FFFF0000"/>
      <name val="Calibri"/>
      <family val="2"/>
      <scheme val="minor"/>
    </font>
    <font>
      <sz val="12"/>
      <color rgb="FFFF0000"/>
      <name val="Calibri "/>
      <family val="2"/>
    </font>
    <font>
      <sz val="11"/>
      <color theme="0"/>
      <name val="Arial Narrow"/>
      <family val="2"/>
    </font>
    <font>
      <sz val="11"/>
      <name val="Arial"/>
      <family val="2"/>
    </font>
    <font>
      <i/>
      <sz val="9"/>
      <color theme="1"/>
      <name val="Arial"/>
      <family val="2"/>
    </font>
  </fonts>
  <fills count="2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4"/>
        <bgColor theme="4"/>
      </patternFill>
    </fill>
    <fill>
      <patternFill patternType="solid">
        <fgColor theme="0" tint="-0.14999847407452621"/>
        <bgColor indexed="64"/>
      </patternFill>
    </fill>
    <fill>
      <patternFill patternType="solid">
        <fgColor theme="4" tint="0.79998168889431442"/>
        <bgColor theme="4" tint="0.79998168889431442"/>
      </patternFill>
    </fill>
    <fill>
      <patternFill patternType="solid">
        <fgColor theme="9" tint="0.39997558519241921"/>
        <bgColor theme="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rgb="FF92D050"/>
        <bgColor indexed="64"/>
      </patternFill>
    </fill>
    <fill>
      <patternFill patternType="solid">
        <fgColor rgb="FFDAE6F0"/>
        <bgColor indexed="64"/>
      </patternFill>
    </fill>
    <fill>
      <patternFill patternType="solid">
        <fgColor theme="7" tint="0.59999389629810485"/>
        <bgColor indexed="64"/>
      </patternFill>
    </fill>
    <fill>
      <patternFill patternType="solid">
        <fgColor rgb="FFF8E69A"/>
        <bgColor indexed="64"/>
      </patternFill>
    </fill>
    <fill>
      <patternFill patternType="solid">
        <fgColor rgb="FFE3E3E3"/>
        <bgColor indexed="64"/>
      </patternFill>
    </fill>
    <fill>
      <patternFill patternType="solid">
        <fgColor rgb="FFD9D9D9"/>
        <bgColor indexed="64"/>
      </patternFill>
    </fill>
    <fill>
      <patternFill patternType="solid">
        <fgColor rgb="FFA5A5A5"/>
        <bgColor indexed="64"/>
      </patternFill>
    </fill>
    <fill>
      <patternFill patternType="solid">
        <fgColor theme="2"/>
        <bgColor indexed="64"/>
      </patternFill>
    </fill>
    <fill>
      <patternFill patternType="solid">
        <fgColor rgb="FFFFC000"/>
        <bgColor indexed="64"/>
      </patternFill>
    </fill>
    <fill>
      <patternFill patternType="solid">
        <fgColor rgb="FFB889DB"/>
        <bgColor indexed="64"/>
      </patternFill>
    </fill>
    <fill>
      <patternFill patternType="solid">
        <fgColor rgb="FFBC8FDD"/>
        <bgColor indexed="64"/>
      </patternFill>
    </fill>
    <fill>
      <patternFill patternType="solid">
        <fgColor theme="7"/>
        <bgColor indexed="64"/>
      </patternFill>
    </fill>
  </fills>
  <borders count="6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double">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s>
  <cellStyleXfs count="10">
    <xf numFmtId="0" fontId="0" fillId="0" borderId="0"/>
    <xf numFmtId="44" fontId="1" fillId="0" borderId="0" applyFont="0" applyFill="0" applyBorder="0" applyAlignment="0" applyProtection="0"/>
    <xf numFmtId="0" fontId="4" fillId="0" borderId="0"/>
    <xf numFmtId="0" fontId="27" fillId="0" borderId="0"/>
    <xf numFmtId="44" fontId="27" fillId="0" borderId="0" applyFont="0" applyFill="0" applyBorder="0" applyAlignment="0" applyProtection="0"/>
    <xf numFmtId="0" fontId="32" fillId="0" borderId="0"/>
    <xf numFmtId="9" fontId="27" fillId="0" borderId="0" applyFont="0" applyFill="0" applyBorder="0" applyAlignment="0" applyProtection="0"/>
    <xf numFmtId="0" fontId="38"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915">
    <xf numFmtId="0" fontId="0" fillId="0" borderId="0" xfId="0"/>
    <xf numFmtId="0" fontId="0" fillId="0" borderId="0" xfId="0" applyAlignment="1">
      <alignment vertical="center"/>
    </xf>
    <xf numFmtId="0" fontId="7" fillId="0" borderId="0" xfId="0" applyFont="1"/>
    <xf numFmtId="0" fontId="6" fillId="2" borderId="0" xfId="2" applyFont="1" applyFill="1" applyAlignment="1" applyProtection="1">
      <alignment horizontal="right" vertical="center"/>
      <protection hidden="1"/>
    </xf>
    <xf numFmtId="0" fontId="8" fillId="0" borderId="0" xfId="0" applyFont="1"/>
    <xf numFmtId="0" fontId="5" fillId="2" borderId="0" xfId="2" applyFont="1" applyFill="1" applyAlignment="1" applyProtection="1">
      <alignment horizontal="right" vertical="center" wrapText="1"/>
      <protection hidden="1"/>
    </xf>
    <xf numFmtId="0" fontId="11" fillId="5" borderId="0" xfId="0" applyFont="1" applyFill="1"/>
    <xf numFmtId="0" fontId="11" fillId="0" borderId="0" xfId="0" applyFont="1"/>
    <xf numFmtId="9" fontId="0" fillId="0" borderId="0" xfId="0" applyNumberFormat="1"/>
    <xf numFmtId="9" fontId="0" fillId="0" borderId="0" xfId="0" applyNumberFormat="1" applyAlignment="1">
      <alignment horizontal="left"/>
    </xf>
    <xf numFmtId="0" fontId="8" fillId="7" borderId="12" xfId="0" applyFont="1" applyFill="1" applyBorder="1"/>
    <xf numFmtId="0" fontId="8" fillId="0" borderId="12" xfId="0" applyFont="1" applyBorder="1"/>
    <xf numFmtId="0" fontId="11" fillId="8" borderId="0" xfId="0" applyFont="1" applyFill="1"/>
    <xf numFmtId="0" fontId="0" fillId="0" borderId="0" xfId="0" applyAlignment="1">
      <alignment horizontal="left"/>
    </xf>
    <xf numFmtId="165" fontId="8" fillId="7" borderId="12" xfId="0" applyNumberFormat="1" applyFont="1" applyFill="1" applyBorder="1"/>
    <xf numFmtId="165" fontId="8" fillId="0" borderId="12" xfId="0" applyNumberFormat="1" applyFont="1" applyBorder="1"/>
    <xf numFmtId="0" fontId="6" fillId="0" borderId="0" xfId="2" applyFont="1" applyAlignment="1" applyProtection="1">
      <alignment vertical="center" wrapText="1"/>
      <protection hidden="1"/>
    </xf>
    <xf numFmtId="0" fontId="13" fillId="0" borderId="0" xfId="0" applyFont="1"/>
    <xf numFmtId="0" fontId="13" fillId="0" borderId="0" xfId="0" applyFont="1" applyAlignment="1">
      <alignment horizontal="left"/>
    </xf>
    <xf numFmtId="165" fontId="13" fillId="0" borderId="0" xfId="0" applyNumberFormat="1" applyFont="1" applyAlignment="1">
      <alignment horizontal="left"/>
    </xf>
    <xf numFmtId="9" fontId="13" fillId="0" borderId="0" xfId="0" applyNumberFormat="1" applyFont="1" applyAlignment="1">
      <alignment horizontal="left"/>
    </xf>
    <xf numFmtId="9" fontId="8" fillId="7" borderId="12" xfId="0" applyNumberFormat="1" applyFont="1" applyFill="1" applyBorder="1" applyAlignment="1">
      <alignment horizontal="left"/>
    </xf>
    <xf numFmtId="9" fontId="8" fillId="0" borderId="12" xfId="0" applyNumberFormat="1" applyFont="1" applyBorder="1" applyAlignment="1">
      <alignment horizontal="left"/>
    </xf>
    <xf numFmtId="164" fontId="0" fillId="0" borderId="0" xfId="0" applyNumberFormat="1" applyAlignment="1">
      <alignment horizontal="left"/>
    </xf>
    <xf numFmtId="0" fontId="6" fillId="2" borderId="0" xfId="2" applyFont="1" applyFill="1" applyAlignment="1" applyProtection="1">
      <alignment horizontal="right" vertical="center" wrapText="1"/>
      <protection hidden="1"/>
    </xf>
    <xf numFmtId="0" fontId="8" fillId="0" borderId="0" xfId="0" applyFont="1" applyAlignment="1">
      <alignment horizontal="left"/>
    </xf>
    <xf numFmtId="49" fontId="8" fillId="0" borderId="0" xfId="0" applyNumberFormat="1" applyFont="1" applyAlignment="1">
      <alignment horizontal="left"/>
    </xf>
    <xf numFmtId="0" fontId="8" fillId="5" borderId="0" xfId="0" applyFont="1" applyFill="1"/>
    <xf numFmtId="0" fontId="9" fillId="2" borderId="0" xfId="2" applyFont="1" applyFill="1" applyAlignment="1" applyProtection="1">
      <alignment horizontal="left" vertical="center" wrapText="1"/>
      <protection hidden="1"/>
    </xf>
    <xf numFmtId="0" fontId="14" fillId="0" borderId="0" xfId="0" applyFont="1" applyAlignment="1">
      <alignment vertical="center"/>
    </xf>
    <xf numFmtId="0" fontId="6" fillId="3" borderId="4" xfId="2" applyFont="1" applyFill="1" applyBorder="1" applyAlignment="1" applyProtection="1">
      <alignment vertical="center" wrapText="1"/>
      <protection hidden="1"/>
    </xf>
    <xf numFmtId="9" fontId="5" fillId="4" borderId="5" xfId="2" applyNumberFormat="1" applyFont="1" applyFill="1" applyBorder="1" applyAlignment="1" applyProtection="1">
      <alignment horizontal="center" vertical="center"/>
      <protection locked="0"/>
    </xf>
    <xf numFmtId="0" fontId="5" fillId="4" borderId="13" xfId="0" applyFont="1" applyFill="1" applyBorder="1" applyAlignment="1">
      <alignment horizontal="left" vertical="top" textRotation="90" wrapText="1"/>
    </xf>
    <xf numFmtId="0" fontId="5" fillId="4" borderId="15" xfId="0" applyFont="1" applyFill="1" applyBorder="1" applyAlignment="1">
      <alignment horizontal="left" vertical="top" textRotation="90" wrapText="1"/>
    </xf>
    <xf numFmtId="0" fontId="10" fillId="0" borderId="0" xfId="0" applyFont="1"/>
    <xf numFmtId="0" fontId="26" fillId="0" borderId="0" xfId="0" applyFont="1" applyAlignment="1">
      <alignment vertical="center"/>
    </xf>
    <xf numFmtId="166" fontId="0" fillId="0" borderId="0" xfId="0" applyNumberFormat="1" applyAlignment="1">
      <alignment horizontal="left"/>
    </xf>
    <xf numFmtId="164" fontId="5" fillId="6" borderId="5" xfId="2" applyNumberFormat="1" applyFont="1" applyFill="1" applyBorder="1" applyAlignment="1" applyProtection="1">
      <alignment horizontal="center" vertical="center"/>
      <protection hidden="1"/>
    </xf>
    <xf numFmtId="10" fontId="5" fillId="6" borderId="5" xfId="2" applyNumberFormat="1" applyFont="1" applyFill="1" applyBorder="1" applyAlignment="1" applyProtection="1">
      <alignment horizontal="center" vertical="center"/>
      <protection hidden="1"/>
    </xf>
    <xf numFmtId="4" fontId="5" fillId="3" borderId="5" xfId="2" applyNumberFormat="1" applyFont="1" applyFill="1" applyBorder="1" applyAlignment="1">
      <alignment horizontal="center" vertical="center"/>
    </xf>
    <xf numFmtId="164" fontId="5" fillId="0" borderId="0" xfId="2" applyNumberFormat="1" applyFont="1" applyAlignment="1">
      <alignment horizontal="left" vertical="center"/>
    </xf>
    <xf numFmtId="164" fontId="5" fillId="0" borderId="0" xfId="2" applyNumberFormat="1" applyFont="1" applyAlignment="1">
      <alignment horizontal="center" vertical="center"/>
    </xf>
    <xf numFmtId="4" fontId="5" fillId="0" borderId="0" xfId="2" applyNumberFormat="1" applyFont="1" applyAlignment="1">
      <alignment horizontal="center" vertical="center"/>
    </xf>
    <xf numFmtId="0" fontId="9" fillId="0" borderId="0" xfId="2" applyFont="1" applyAlignment="1" applyProtection="1">
      <alignment horizontal="center" vertical="center" wrapText="1"/>
      <protection hidden="1"/>
    </xf>
    <xf numFmtId="165" fontId="29" fillId="3" borderId="5" xfId="0" applyNumberFormat="1" applyFont="1" applyFill="1" applyBorder="1" applyAlignment="1">
      <alignment horizontal="center" vertical="center"/>
    </xf>
    <xf numFmtId="164" fontId="5" fillId="3" borderId="5" xfId="2" applyNumberFormat="1" applyFont="1" applyFill="1" applyBorder="1" applyAlignment="1">
      <alignment horizontal="center" vertical="center"/>
    </xf>
    <xf numFmtId="0" fontId="6" fillId="3" borderId="16" xfId="2" applyFont="1" applyFill="1" applyBorder="1" applyAlignment="1" applyProtection="1">
      <alignment horizontal="right" vertical="center" wrapText="1"/>
      <protection hidden="1"/>
    </xf>
    <xf numFmtId="0" fontId="6" fillId="3" borderId="4" xfId="2" applyFont="1" applyFill="1" applyBorder="1" applyAlignment="1" applyProtection="1">
      <alignment horizontal="right" vertical="center" wrapText="1"/>
      <protection hidden="1"/>
    </xf>
    <xf numFmtId="165" fontId="31" fillId="3" borderId="5" xfId="0" applyNumberFormat="1" applyFont="1" applyFill="1" applyBorder="1" applyAlignment="1">
      <alignment horizontal="center" vertical="center"/>
    </xf>
    <xf numFmtId="0" fontId="5" fillId="0" borderId="0" xfId="0" applyFont="1" applyAlignment="1" applyProtection="1">
      <alignment horizontal="left" vertical="center" wrapText="1"/>
      <protection hidden="1"/>
    </xf>
    <xf numFmtId="0" fontId="14" fillId="0" borderId="0" xfId="2" applyFont="1" applyAlignment="1">
      <alignment vertical="center"/>
    </xf>
    <xf numFmtId="0" fontId="5" fillId="0" borderId="4" xfId="2" applyFont="1" applyBorder="1" applyAlignment="1" applyProtection="1">
      <alignment horizontal="left" vertical="center" wrapText="1"/>
      <protection hidden="1"/>
    </xf>
    <xf numFmtId="0" fontId="5" fillId="0" borderId="0" xfId="2" applyFont="1" applyAlignment="1" applyProtection="1">
      <alignment horizontal="left" vertical="center" wrapText="1"/>
      <protection hidden="1"/>
    </xf>
    <xf numFmtId="164" fontId="6" fillId="6" borderId="5" xfId="2" applyNumberFormat="1" applyFont="1" applyFill="1" applyBorder="1" applyAlignment="1" applyProtection="1">
      <alignment horizontal="center" vertical="center"/>
      <protection hidden="1"/>
    </xf>
    <xf numFmtId="0" fontId="2" fillId="0" borderId="0" xfId="0" applyFont="1" applyAlignment="1">
      <alignment vertical="center"/>
    </xf>
    <xf numFmtId="0" fontId="4" fillId="0" borderId="0" xfId="2" applyAlignment="1">
      <alignment vertical="center"/>
    </xf>
    <xf numFmtId="0" fontId="4" fillId="3" borderId="7" xfId="2" applyFill="1" applyBorder="1" applyAlignment="1">
      <alignment vertical="center"/>
    </xf>
    <xf numFmtId="0" fontId="26" fillId="3" borderId="0" xfId="2" applyFont="1" applyFill="1" applyAlignment="1">
      <alignment vertical="center"/>
    </xf>
    <xf numFmtId="0" fontId="16" fillId="0" borderId="0" xfId="0" applyFont="1" applyAlignment="1">
      <alignment vertical="center"/>
    </xf>
    <xf numFmtId="0" fontId="0" fillId="3" borderId="15" xfId="0" applyFill="1" applyBorder="1" applyAlignment="1">
      <alignment vertical="center"/>
    </xf>
    <xf numFmtId="0" fontId="30" fillId="0" borderId="0" xfId="0" applyFont="1" applyAlignment="1">
      <alignment horizontal="right" vertical="center"/>
    </xf>
    <xf numFmtId="0" fontId="22" fillId="0" borderId="0" xfId="2" applyFont="1" applyAlignment="1">
      <alignment vertical="center"/>
    </xf>
    <xf numFmtId="0" fontId="26" fillId="0" borderId="0" xfId="2" applyFont="1" applyAlignment="1">
      <alignment vertical="center"/>
    </xf>
    <xf numFmtId="49" fontId="5" fillId="4" borderId="5" xfId="2" applyNumberFormat="1" applyFont="1" applyFill="1" applyBorder="1" applyAlignment="1" applyProtection="1">
      <alignment horizontal="center" vertical="center"/>
      <protection locked="0"/>
    </xf>
    <xf numFmtId="0" fontId="33" fillId="0" borderId="0" xfId="5" applyFont="1" applyAlignment="1">
      <alignment horizontal="left" vertical="top" wrapText="1"/>
    </xf>
    <xf numFmtId="0" fontId="33" fillId="0" borderId="0" xfId="5" applyFont="1" applyAlignment="1">
      <alignment horizontal="left" vertical="top"/>
    </xf>
    <xf numFmtId="0" fontId="25" fillId="0" borderId="0" xfId="0" applyFont="1" applyAlignment="1">
      <alignment vertical="center"/>
    </xf>
    <xf numFmtId="0" fontId="11" fillId="5" borderId="0" xfId="0" applyFont="1" applyFill="1" applyAlignment="1">
      <alignment horizontal="center"/>
    </xf>
    <xf numFmtId="165" fontId="0" fillId="0" borderId="0" xfId="0" applyNumberFormat="1"/>
    <xf numFmtId="165" fontId="8" fillId="0" borderId="0" xfId="0" applyNumberFormat="1" applyFont="1"/>
    <xf numFmtId="165" fontId="34" fillId="0" borderId="0" xfId="0" applyNumberFormat="1" applyFont="1" applyAlignment="1">
      <alignment vertical="center"/>
    </xf>
    <xf numFmtId="0" fontId="6" fillId="11" borderId="5" xfId="2" applyFont="1" applyFill="1" applyBorder="1" applyAlignment="1" applyProtection="1">
      <alignment horizontal="center" vertical="center" wrapText="1"/>
      <protection hidden="1"/>
    </xf>
    <xf numFmtId="0" fontId="5" fillId="4" borderId="5" xfId="2" applyFont="1" applyFill="1" applyBorder="1" applyAlignment="1" applyProtection="1">
      <alignment horizontal="center" vertical="center" wrapText="1"/>
      <protection locked="0" hidden="1"/>
    </xf>
    <xf numFmtId="0" fontId="9" fillId="2" borderId="0" xfId="2" applyFont="1" applyFill="1" applyAlignment="1" applyProtection="1">
      <alignment horizontal="center" vertical="center" wrapText="1"/>
      <protection hidden="1"/>
    </xf>
    <xf numFmtId="0" fontId="14" fillId="0" borderId="0" xfId="0" applyFont="1" applyAlignment="1" applyProtection="1">
      <alignment vertical="center" wrapText="1"/>
      <protection hidden="1"/>
    </xf>
    <xf numFmtId="0" fontId="17" fillId="0" borderId="0" xfId="0" applyFont="1" applyAlignment="1" applyProtection="1">
      <alignment wrapText="1"/>
      <protection hidden="1"/>
    </xf>
    <xf numFmtId="0" fontId="14" fillId="0" borderId="0" xfId="2" applyFont="1" applyAlignment="1" applyProtection="1">
      <alignment wrapText="1"/>
      <protection hidden="1"/>
    </xf>
    <xf numFmtId="0" fontId="14" fillId="3" borderId="7" xfId="2" applyFont="1" applyFill="1" applyBorder="1" applyAlignment="1" applyProtection="1">
      <alignment wrapText="1"/>
      <protection hidden="1"/>
    </xf>
    <xf numFmtId="9" fontId="5" fillId="3" borderId="5" xfId="2" applyNumberFormat="1" applyFont="1" applyFill="1" applyBorder="1" applyAlignment="1" applyProtection="1">
      <alignment horizontal="center" vertical="center" wrapText="1"/>
      <protection hidden="1"/>
    </xf>
    <xf numFmtId="165" fontId="5" fillId="6" borderId="5" xfId="2" applyNumberFormat="1" applyFont="1" applyFill="1" applyBorder="1" applyAlignment="1" applyProtection="1">
      <alignment horizontal="center" vertical="center" wrapText="1"/>
      <protection hidden="1"/>
    </xf>
    <xf numFmtId="10" fontId="5" fillId="6" borderId="5" xfId="2" applyNumberFormat="1" applyFont="1" applyFill="1" applyBorder="1" applyAlignment="1" applyProtection="1">
      <alignment horizontal="center" vertical="center" wrapText="1"/>
      <protection hidden="1"/>
    </xf>
    <xf numFmtId="165" fontId="5" fillId="3" borderId="5" xfId="2" applyNumberFormat="1" applyFont="1" applyFill="1" applyBorder="1" applyAlignment="1" applyProtection="1">
      <alignment horizontal="center" vertical="center" wrapText="1"/>
      <protection hidden="1"/>
    </xf>
    <xf numFmtId="165" fontId="6" fillId="6" borderId="5" xfId="2" applyNumberFormat="1" applyFont="1" applyFill="1" applyBorder="1" applyAlignment="1" applyProtection="1">
      <alignment horizontal="center" vertical="center" wrapText="1"/>
      <protection hidden="1"/>
    </xf>
    <xf numFmtId="165" fontId="5" fillId="0" borderId="0" xfId="2" applyNumberFormat="1" applyFont="1" applyAlignment="1" applyProtection="1">
      <alignment horizontal="center" vertical="center" wrapText="1"/>
      <protection hidden="1"/>
    </xf>
    <xf numFmtId="165" fontId="5" fillId="9" borderId="5" xfId="2" applyNumberFormat="1" applyFont="1" applyFill="1" applyBorder="1" applyAlignment="1" applyProtection="1">
      <alignment horizontal="center" vertical="center" wrapText="1"/>
      <protection hidden="1"/>
    </xf>
    <xf numFmtId="0" fontId="19" fillId="0" borderId="0" xfId="0" applyFont="1" applyAlignment="1" applyProtection="1">
      <alignment horizontal="left" wrapText="1"/>
      <protection hidden="1"/>
    </xf>
    <xf numFmtId="0" fontId="14" fillId="0" borderId="0" xfId="0" applyFont="1" applyAlignment="1" applyProtection="1">
      <alignment wrapText="1"/>
      <protection hidden="1"/>
    </xf>
    <xf numFmtId="0" fontId="22" fillId="0" borderId="0" xfId="2" applyFont="1" applyAlignment="1" applyProtection="1">
      <alignment wrapText="1"/>
      <protection hidden="1"/>
    </xf>
    <xf numFmtId="164" fontId="5" fillId="0" borderId="0" xfId="2" applyNumberFormat="1" applyFont="1" applyAlignment="1" applyProtection="1">
      <alignment horizontal="left" vertical="center" wrapText="1"/>
      <protection hidden="1"/>
    </xf>
    <xf numFmtId="164" fontId="5" fillId="0" borderId="0" xfId="2" applyNumberFormat="1" applyFont="1" applyAlignment="1" applyProtection="1">
      <alignment horizontal="center" vertical="center" wrapText="1"/>
      <protection hidden="1"/>
    </xf>
    <xf numFmtId="4" fontId="5" fillId="0" borderId="0" xfId="2" applyNumberFormat="1" applyFont="1" applyAlignment="1" applyProtection="1">
      <alignment horizontal="center" vertical="center" wrapText="1"/>
      <protection hidden="1"/>
    </xf>
    <xf numFmtId="0" fontId="26" fillId="0" borderId="0" xfId="0" applyFont="1" applyAlignment="1" applyProtection="1">
      <alignment wrapText="1"/>
      <protection hidden="1"/>
    </xf>
    <xf numFmtId="49" fontId="5" fillId="4" borderId="5" xfId="2" applyNumberFormat="1" applyFont="1" applyFill="1" applyBorder="1" applyAlignment="1" applyProtection="1">
      <alignment horizontal="center" vertical="center" wrapText="1"/>
      <protection locked="0" hidden="1"/>
    </xf>
    <xf numFmtId="1" fontId="0" fillId="0" borderId="0" xfId="0" applyNumberFormat="1" applyAlignment="1">
      <alignment horizontal="left"/>
    </xf>
    <xf numFmtId="49" fontId="35" fillId="4" borderId="5" xfId="2" applyNumberFormat="1" applyFont="1" applyFill="1" applyBorder="1" applyAlignment="1" applyProtection="1">
      <alignment horizontal="center" vertical="center" wrapText="1"/>
      <protection locked="0" hidden="1"/>
    </xf>
    <xf numFmtId="164" fontId="5" fillId="4" borderId="5" xfId="2" applyNumberFormat="1" applyFont="1" applyFill="1" applyBorder="1" applyAlignment="1" applyProtection="1">
      <alignment horizontal="center" vertical="center" wrapText="1"/>
      <protection locked="0"/>
    </xf>
    <xf numFmtId="9" fontId="5" fillId="4" borderId="5" xfId="2" applyNumberFormat="1" applyFont="1" applyFill="1" applyBorder="1" applyAlignment="1" applyProtection="1">
      <alignment horizontal="center" vertical="center" wrapText="1"/>
      <protection locked="0"/>
    </xf>
    <xf numFmtId="167" fontId="26" fillId="4" borderId="5" xfId="0" applyNumberFormat="1" applyFont="1" applyFill="1" applyBorder="1" applyAlignment="1" applyProtection="1">
      <alignment horizontal="center" vertical="center" wrapText="1"/>
      <protection locked="0"/>
    </xf>
    <xf numFmtId="0" fontId="37" fillId="0" borderId="0" xfId="5" applyFont="1" applyAlignment="1">
      <alignment horizontal="left" vertical="center" wrapText="1"/>
    </xf>
    <xf numFmtId="2" fontId="5" fillId="4" borderId="5" xfId="2" applyNumberFormat="1" applyFont="1" applyFill="1" applyBorder="1" applyAlignment="1" applyProtection="1">
      <alignment horizontal="center" vertical="center"/>
      <protection locked="0"/>
    </xf>
    <xf numFmtId="2" fontId="5" fillId="4" borderId="5" xfId="2" applyNumberFormat="1" applyFont="1" applyFill="1" applyBorder="1" applyAlignment="1" applyProtection="1">
      <alignment horizontal="center" vertical="center" wrapText="1"/>
      <protection locked="0"/>
    </xf>
    <xf numFmtId="167" fontId="5" fillId="4" borderId="5" xfId="2" applyNumberFormat="1" applyFont="1" applyFill="1" applyBorder="1" applyAlignment="1" applyProtection="1">
      <alignment horizontal="center" vertical="center"/>
      <protection locked="0"/>
    </xf>
    <xf numFmtId="0" fontId="38" fillId="0" borderId="0" xfId="7" applyAlignment="1" applyProtection="1">
      <alignment wrapText="1"/>
      <protection hidden="1"/>
    </xf>
    <xf numFmtId="0" fontId="2" fillId="13" borderId="0" xfId="0" applyFont="1" applyFill="1"/>
    <xf numFmtId="0" fontId="0" fillId="0" borderId="0" xfId="0" applyAlignment="1">
      <alignment wrapText="1"/>
    </xf>
    <xf numFmtId="49" fontId="0" fillId="0" borderId="0" xfId="0" applyNumberFormat="1" applyAlignment="1">
      <alignment horizontal="left" wrapText="1"/>
    </xf>
    <xf numFmtId="49" fontId="0" fillId="0" borderId="0" xfId="0" applyNumberFormat="1" applyAlignment="1">
      <alignment wrapText="1"/>
    </xf>
    <xf numFmtId="49" fontId="5" fillId="0" borderId="1" xfId="0" applyNumberFormat="1" applyFont="1" applyBorder="1" applyAlignment="1" applyProtection="1">
      <alignment vertical="top" wrapText="1" shrinkToFit="1"/>
      <protection locked="0"/>
    </xf>
    <xf numFmtId="49" fontId="5" fillId="0" borderId="10" xfId="0" applyNumberFormat="1" applyFont="1" applyBorder="1" applyAlignment="1" applyProtection="1">
      <alignment vertical="top" wrapText="1" shrinkToFit="1"/>
      <protection locked="0"/>
    </xf>
    <xf numFmtId="49" fontId="5" fillId="0" borderId="4" xfId="0" applyNumberFormat="1" applyFont="1" applyBorder="1" applyAlignment="1" applyProtection="1">
      <alignment vertical="top" wrapText="1" shrinkToFit="1"/>
      <protection locked="0"/>
    </xf>
    <xf numFmtId="49" fontId="5" fillId="0" borderId="16" xfId="0" applyNumberFormat="1" applyFont="1" applyBorder="1" applyAlignment="1" applyProtection="1">
      <alignment vertical="top" wrapText="1" shrinkToFit="1"/>
      <protection locked="0"/>
    </xf>
    <xf numFmtId="49" fontId="5" fillId="0" borderId="2" xfId="0" applyNumberFormat="1" applyFont="1" applyBorder="1" applyAlignment="1" applyProtection="1">
      <alignment vertical="top" wrapText="1" shrinkToFit="1"/>
      <protection locked="0"/>
    </xf>
    <xf numFmtId="49" fontId="5" fillId="0" borderId="0" xfId="0" applyNumberFormat="1" applyFont="1" applyAlignment="1" applyProtection="1">
      <alignment vertical="top" wrapText="1" shrinkToFit="1"/>
      <protection locked="0"/>
    </xf>
    <xf numFmtId="49" fontId="5" fillId="0" borderId="13" xfId="0" applyNumberFormat="1" applyFont="1" applyBorder="1" applyAlignment="1" applyProtection="1">
      <alignment vertical="top" wrapText="1" shrinkToFit="1"/>
      <protection locked="0"/>
    </xf>
    <xf numFmtId="49" fontId="5" fillId="0" borderId="11" xfId="0" applyNumberFormat="1" applyFont="1" applyBorder="1" applyAlignment="1" applyProtection="1">
      <alignment vertical="top" wrapText="1" shrinkToFit="1"/>
      <protection locked="0"/>
    </xf>
    <xf numFmtId="0" fontId="10" fillId="3" borderId="5" xfId="2" applyFont="1" applyFill="1" applyBorder="1" applyAlignment="1">
      <alignment horizontal="center" vertical="center" wrapText="1"/>
    </xf>
    <xf numFmtId="0" fontId="6" fillId="3" borderId="5" xfId="2" applyFont="1" applyFill="1" applyBorder="1" applyAlignment="1">
      <alignment horizontal="center" vertical="center" wrapText="1"/>
    </xf>
    <xf numFmtId="0" fontId="6" fillId="2" borderId="5" xfId="2" applyFont="1" applyFill="1" applyBorder="1" applyAlignment="1" applyProtection="1">
      <alignment horizontal="center" vertical="center" wrapText="1"/>
      <protection hidden="1"/>
    </xf>
    <xf numFmtId="0" fontId="20" fillId="0" borderId="0" xfId="0" applyFont="1" applyAlignment="1">
      <alignment vertical="top"/>
    </xf>
    <xf numFmtId="0" fontId="17" fillId="0" borderId="0" xfId="0" applyFont="1" applyAlignment="1">
      <alignment vertical="top"/>
    </xf>
    <xf numFmtId="0" fontId="2" fillId="0" borderId="0" xfId="0" applyFont="1" applyAlignment="1">
      <alignment vertical="top"/>
    </xf>
    <xf numFmtId="0" fontId="14" fillId="0" borderId="0" xfId="2" applyFont="1" applyAlignment="1">
      <alignment horizontal="left" vertical="center" wrapText="1"/>
    </xf>
    <xf numFmtId="0" fontId="41" fillId="0" borderId="0" xfId="0" applyFont="1"/>
    <xf numFmtId="0" fontId="42" fillId="0" borderId="0" xfId="0" applyFont="1"/>
    <xf numFmtId="0" fontId="44" fillId="0" borderId="0" xfId="0" applyFont="1"/>
    <xf numFmtId="164" fontId="5" fillId="4" borderId="5" xfId="2" applyNumberFormat="1" applyFont="1" applyFill="1" applyBorder="1" applyAlignment="1" applyProtection="1">
      <alignment horizontal="center" vertical="center"/>
      <protection locked="0"/>
    </xf>
    <xf numFmtId="165" fontId="31" fillId="3" borderId="5" xfId="0" applyNumberFormat="1" applyFont="1" applyFill="1" applyBorder="1" applyAlignment="1">
      <alignment horizontal="center" vertical="center" wrapText="1"/>
    </xf>
    <xf numFmtId="165" fontId="29" fillId="3" borderId="5" xfId="0" applyNumberFormat="1" applyFont="1" applyFill="1" applyBorder="1" applyAlignment="1">
      <alignment horizontal="center" vertical="center" wrapText="1"/>
    </xf>
    <xf numFmtId="164" fontId="5" fillId="3" borderId="5" xfId="2" applyNumberFormat="1" applyFont="1" applyFill="1" applyBorder="1" applyAlignment="1">
      <alignment horizontal="center" vertical="center" wrapText="1"/>
    </xf>
    <xf numFmtId="4" fontId="5" fillId="3" borderId="5" xfId="2" applyNumberFormat="1" applyFont="1" applyFill="1" applyBorder="1" applyAlignment="1">
      <alignment horizontal="center" vertical="center" wrapText="1"/>
    </xf>
    <xf numFmtId="0" fontId="38" fillId="0" borderId="0" xfId="7" applyProtection="1">
      <protection locked="0"/>
    </xf>
    <xf numFmtId="165" fontId="6" fillId="6" borderId="5" xfId="2" applyNumberFormat="1" applyFont="1" applyFill="1" applyBorder="1" applyAlignment="1">
      <alignment horizontal="center" vertical="center" wrapText="1"/>
    </xf>
    <xf numFmtId="165" fontId="5" fillId="3" borderId="5" xfId="2" applyNumberFormat="1" applyFont="1" applyFill="1" applyBorder="1" applyAlignment="1">
      <alignment horizontal="center" vertical="center" wrapText="1"/>
    </xf>
    <xf numFmtId="165" fontId="5" fillId="4" borderId="5" xfId="2" applyNumberFormat="1" applyFont="1" applyFill="1" applyBorder="1" applyAlignment="1" applyProtection="1">
      <alignment horizontal="center" vertical="center" wrapText="1"/>
      <protection locked="0"/>
    </xf>
    <xf numFmtId="10" fontId="6" fillId="6" borderId="5" xfId="2" applyNumberFormat="1" applyFont="1" applyFill="1" applyBorder="1" applyAlignment="1">
      <alignment horizontal="center" vertical="center" wrapText="1"/>
    </xf>
    <xf numFmtId="165" fontId="5" fillId="4" borderId="5" xfId="2" applyNumberFormat="1" applyFont="1" applyFill="1" applyBorder="1" applyAlignment="1" applyProtection="1">
      <alignment horizontal="center" vertical="center" wrapText="1"/>
      <protection locked="0" hidden="1"/>
    </xf>
    <xf numFmtId="0" fontId="14" fillId="3" borderId="0" xfId="2" applyFont="1" applyFill="1" applyAlignment="1" applyProtection="1">
      <alignment wrapText="1"/>
      <protection hidden="1"/>
    </xf>
    <xf numFmtId="0" fontId="28" fillId="6" borderId="5" xfId="0" applyFont="1" applyFill="1" applyBorder="1" applyAlignment="1" applyProtection="1">
      <alignment horizontal="center" vertical="center" wrapText="1"/>
      <protection hidden="1"/>
    </xf>
    <xf numFmtId="0" fontId="26" fillId="0" borderId="0" xfId="2" applyFont="1"/>
    <xf numFmtId="0" fontId="6" fillId="0" borderId="0" xfId="0" applyFont="1" applyAlignment="1">
      <alignment horizontal="right" vertical="center" wrapText="1"/>
    </xf>
    <xf numFmtId="0" fontId="14" fillId="0" borderId="0" xfId="2" applyFont="1"/>
    <xf numFmtId="0" fontId="26" fillId="0" borderId="0" xfId="0" applyFont="1"/>
    <xf numFmtId="165" fontId="26" fillId="0" borderId="5" xfId="2" applyNumberFormat="1" applyFont="1" applyBorder="1" applyAlignment="1">
      <alignment horizontal="center" vertical="center" wrapText="1"/>
    </xf>
    <xf numFmtId="10" fontId="10" fillId="6" borderId="5" xfId="0" applyNumberFormat="1" applyFont="1" applyFill="1" applyBorder="1" applyAlignment="1">
      <alignment horizontal="center" vertical="center"/>
    </xf>
    <xf numFmtId="0" fontId="10" fillId="17" borderId="5" xfId="0" applyFont="1" applyFill="1" applyBorder="1" applyAlignment="1">
      <alignment horizontal="center" vertical="center" wrapText="1"/>
    </xf>
    <xf numFmtId="169" fontId="26" fillId="0" borderId="0" xfId="0" applyNumberFormat="1" applyFont="1" applyAlignment="1">
      <alignment horizontal="center" vertical="center"/>
    </xf>
    <xf numFmtId="0" fontId="6" fillId="0" borderId="0" xfId="0" applyFont="1" applyAlignment="1">
      <alignment horizontal="center" vertical="center" wrapText="1"/>
    </xf>
    <xf numFmtId="0" fontId="26" fillId="0" borderId="0" xfId="2" applyFont="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5" xfId="0" applyFont="1" applyBorder="1" applyAlignment="1">
      <alignment horizontal="right" vertical="center"/>
    </xf>
    <xf numFmtId="169" fontId="2" fillId="3" borderId="5" xfId="0" applyNumberFormat="1" applyFont="1" applyFill="1" applyBorder="1" applyAlignment="1">
      <alignment horizontal="center" vertical="center"/>
    </xf>
    <xf numFmtId="44" fontId="0" fillId="0" borderId="5" xfId="1" applyFont="1" applyBorder="1"/>
    <xf numFmtId="44" fontId="47" fillId="0" borderId="0" xfId="1" applyFont="1" applyFill="1" applyBorder="1"/>
    <xf numFmtId="44" fontId="2" fillId="6" borderId="5" xfId="1" applyFont="1" applyFill="1" applyBorder="1"/>
    <xf numFmtId="44" fontId="46" fillId="0" borderId="0" xfId="1" applyFont="1" applyFill="1" applyBorder="1"/>
    <xf numFmtId="0" fontId="47" fillId="0" borderId="0" xfId="0" applyFont="1"/>
    <xf numFmtId="0" fontId="47" fillId="2" borderId="0" xfId="0" applyFont="1" applyFill="1"/>
    <xf numFmtId="0" fontId="2" fillId="15" borderId="5" xfId="0" applyFont="1" applyFill="1" applyBorder="1" applyAlignment="1">
      <alignment horizontal="center" vertical="center"/>
    </xf>
    <xf numFmtId="44" fontId="0" fillId="15" borderId="5" xfId="1" applyFont="1" applyFill="1" applyBorder="1"/>
    <xf numFmtId="44" fontId="0" fillId="15" borderId="5" xfId="0" applyNumberFormat="1" applyFill="1" applyBorder="1" applyAlignment="1">
      <alignment horizontal="center" vertical="center"/>
    </xf>
    <xf numFmtId="44" fontId="2" fillId="6" borderId="5" xfId="0" applyNumberFormat="1" applyFont="1" applyFill="1" applyBorder="1" applyAlignment="1">
      <alignment horizontal="center" vertical="center"/>
    </xf>
    <xf numFmtId="44" fontId="50" fillId="0" borderId="0" xfId="1" applyFont="1" applyFill="1" applyBorder="1"/>
    <xf numFmtId="10" fontId="2" fillId="6" borderId="5" xfId="9" applyNumberFormat="1" applyFont="1" applyFill="1" applyBorder="1" applyAlignment="1">
      <alignment horizontal="center" vertical="center"/>
    </xf>
    <xf numFmtId="10" fontId="47" fillId="6" borderId="5" xfId="9" applyNumberFormat="1" applyFont="1" applyFill="1" applyBorder="1"/>
    <xf numFmtId="10" fontId="50" fillId="0" borderId="0" xfId="1" applyNumberFormat="1" applyFont="1" applyFill="1" applyBorder="1"/>
    <xf numFmtId="10" fontId="0" fillId="15" borderId="5" xfId="0" applyNumberFormat="1" applyFill="1" applyBorder="1" applyAlignment="1">
      <alignment horizontal="center" vertical="center"/>
    </xf>
    <xf numFmtId="0" fontId="0" fillId="6" borderId="5" xfId="0" applyFill="1" applyBorder="1" applyAlignment="1">
      <alignment horizontal="center" vertical="center"/>
    </xf>
    <xf numFmtId="44" fontId="0" fillId="6" borderId="5" xfId="0" applyNumberFormat="1" applyFill="1" applyBorder="1" applyAlignment="1">
      <alignment horizontal="center" vertical="center"/>
    </xf>
    <xf numFmtId="0" fontId="0" fillId="6" borderId="5" xfId="0" applyFill="1" applyBorder="1"/>
    <xf numFmtId="10" fontId="2" fillId="6" borderId="5" xfId="0" applyNumberFormat="1" applyFont="1" applyFill="1" applyBorder="1" applyAlignment="1">
      <alignment horizontal="center" vertical="center"/>
    </xf>
    <xf numFmtId="165" fontId="5" fillId="6" borderId="10" xfId="2" applyNumberFormat="1" applyFont="1" applyFill="1" applyBorder="1" applyAlignment="1" applyProtection="1">
      <alignment horizontal="center" vertical="center" wrapText="1"/>
      <protection hidden="1"/>
    </xf>
    <xf numFmtId="9" fontId="26" fillId="6" borderId="10" xfId="2" applyNumberFormat="1" applyFont="1" applyFill="1" applyBorder="1" applyAlignment="1" applyProtection="1">
      <alignment horizontal="center" vertical="center" wrapText="1"/>
      <protection hidden="1"/>
    </xf>
    <xf numFmtId="0" fontId="18" fillId="3" borderId="0" xfId="2" applyFont="1" applyFill="1" applyAlignment="1" applyProtection="1">
      <alignment wrapText="1"/>
      <protection hidden="1"/>
    </xf>
    <xf numFmtId="0" fontId="5" fillId="9" borderId="11" xfId="2" applyFont="1" applyFill="1" applyBorder="1" applyAlignment="1" applyProtection="1">
      <alignment horizontal="center" vertical="center" wrapText="1"/>
      <protection hidden="1"/>
    </xf>
    <xf numFmtId="0" fontId="6" fillId="14" borderId="42" xfId="0" applyFont="1" applyFill="1" applyBorder="1" applyAlignment="1">
      <alignment horizontal="center" vertical="center" wrapText="1"/>
    </xf>
    <xf numFmtId="0" fontId="6" fillId="0" borderId="43" xfId="0" applyFont="1" applyBorder="1" applyAlignment="1">
      <alignment horizontal="left" vertical="center" wrapText="1"/>
    </xf>
    <xf numFmtId="0" fontId="6" fillId="0" borderId="44" xfId="0" applyFont="1" applyBorder="1" applyAlignment="1">
      <alignment horizontal="left" vertical="center" wrapText="1"/>
    </xf>
    <xf numFmtId="0" fontId="6" fillId="25" borderId="42" xfId="0" applyFont="1" applyFill="1" applyBorder="1" applyAlignment="1">
      <alignment horizontal="center" vertical="center" wrapText="1"/>
    </xf>
    <xf numFmtId="44" fontId="0" fillId="6" borderId="5" xfId="1" applyFont="1" applyFill="1" applyBorder="1" applyAlignment="1">
      <alignment horizontal="center"/>
    </xf>
    <xf numFmtId="0" fontId="26" fillId="15" borderId="47" xfId="2" applyFont="1" applyFill="1" applyBorder="1" applyAlignment="1">
      <alignment horizontal="center" vertical="center" wrapText="1"/>
    </xf>
    <xf numFmtId="0" fontId="26" fillId="15" borderId="48" xfId="2" applyFont="1" applyFill="1" applyBorder="1" applyAlignment="1">
      <alignment horizontal="center" vertical="center" wrapText="1"/>
    </xf>
    <xf numFmtId="0" fontId="26" fillId="15" borderId="49" xfId="2" applyFont="1" applyFill="1" applyBorder="1" applyAlignment="1">
      <alignment horizontal="center" vertical="center"/>
    </xf>
    <xf numFmtId="0" fontId="19" fillId="0" borderId="0" xfId="0" applyFont="1" applyAlignment="1">
      <alignment vertical="center"/>
    </xf>
    <xf numFmtId="9" fontId="14" fillId="0" borderId="0" xfId="0" applyNumberFormat="1" applyFont="1" applyAlignment="1">
      <alignment vertical="center"/>
    </xf>
    <xf numFmtId="0" fontId="4" fillId="3" borderId="0" xfId="2" applyFill="1" applyAlignment="1">
      <alignment vertical="center"/>
    </xf>
    <xf numFmtId="0" fontId="0" fillId="0" borderId="0" xfId="0" applyAlignment="1">
      <alignment horizontal="center" vertical="center"/>
    </xf>
    <xf numFmtId="164" fontId="5" fillId="4" borderId="11" xfId="2" applyNumberFormat="1" applyFont="1" applyFill="1" applyBorder="1" applyAlignment="1" applyProtection="1">
      <alignment horizontal="center" vertical="center" wrapText="1"/>
      <protection locked="0"/>
    </xf>
    <xf numFmtId="164" fontId="5" fillId="4" borderId="55" xfId="2" applyNumberFormat="1" applyFont="1" applyFill="1" applyBorder="1" applyAlignment="1" applyProtection="1">
      <alignment horizontal="center" vertical="center" wrapText="1"/>
      <protection locked="0"/>
    </xf>
    <xf numFmtId="164" fontId="5" fillId="4" borderId="56" xfId="2" applyNumberFormat="1" applyFont="1" applyFill="1" applyBorder="1" applyAlignment="1" applyProtection="1">
      <alignment horizontal="center" vertical="center" wrapText="1"/>
      <protection locked="0"/>
    </xf>
    <xf numFmtId="0" fontId="10" fillId="3" borderId="54" xfId="0" applyFont="1" applyFill="1" applyBorder="1" applyAlignment="1">
      <alignment horizontal="center" vertical="center" wrapText="1"/>
    </xf>
    <xf numFmtId="0" fontId="10" fillId="3" borderId="58" xfId="0" applyFont="1" applyFill="1" applyBorder="1" applyAlignment="1">
      <alignment horizontal="center" vertical="center" wrapText="1"/>
    </xf>
    <xf numFmtId="0" fontId="10" fillId="3" borderId="59" xfId="0" applyFont="1" applyFill="1" applyBorder="1" applyAlignment="1">
      <alignment horizontal="center" vertical="center" wrapText="1"/>
    </xf>
    <xf numFmtId="164" fontId="0" fillId="0" borderId="0" xfId="0" applyNumberFormat="1"/>
    <xf numFmtId="0" fontId="54" fillId="0" borderId="0" xfId="0" applyFont="1"/>
    <xf numFmtId="0" fontId="10"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right"/>
    </xf>
    <xf numFmtId="0" fontId="0" fillId="0" borderId="0" xfId="0" applyAlignment="1">
      <alignment horizontal="center"/>
    </xf>
    <xf numFmtId="9" fontId="0" fillId="0" borderId="0" xfId="0" applyNumberFormat="1" applyAlignment="1">
      <alignment horizontal="center"/>
    </xf>
    <xf numFmtId="0" fontId="2" fillId="0" borderId="0" xfId="0" applyFont="1" applyAlignment="1">
      <alignment horizontal="center"/>
    </xf>
    <xf numFmtId="164" fontId="0" fillId="0" borderId="36" xfId="0" applyNumberFormat="1" applyBorder="1" applyAlignment="1">
      <alignment horizontal="center"/>
    </xf>
    <xf numFmtId="164" fontId="0" fillId="0" borderId="37" xfId="0" applyNumberFormat="1" applyBorder="1" applyAlignment="1">
      <alignment horizontal="center"/>
    </xf>
    <xf numFmtId="164" fontId="2" fillId="0" borderId="38" xfId="0" applyNumberFormat="1" applyFont="1" applyBorder="1" applyAlignment="1">
      <alignment horizontal="center"/>
    </xf>
    <xf numFmtId="164" fontId="40" fillId="0" borderId="37" xfId="0" applyNumberFormat="1" applyFont="1" applyBorder="1" applyAlignment="1">
      <alignment horizontal="center"/>
    </xf>
    <xf numFmtId="9" fontId="2" fillId="0" borderId="0" xfId="0" applyNumberFormat="1" applyFont="1" applyAlignment="1">
      <alignment horizontal="center"/>
    </xf>
    <xf numFmtId="0" fontId="56" fillId="0" borderId="0" xfId="0" applyFont="1" applyAlignment="1">
      <alignment vertical="top"/>
    </xf>
    <xf numFmtId="0" fontId="6" fillId="0" borderId="0" xfId="2" applyFont="1" applyAlignment="1" applyProtection="1">
      <alignment horizontal="center" vertical="center" wrapText="1"/>
      <protection hidden="1"/>
    </xf>
    <xf numFmtId="0" fontId="6" fillId="3" borderId="5" xfId="2" applyFont="1" applyFill="1" applyBorder="1" applyAlignment="1" applyProtection="1">
      <alignment horizontal="right" vertical="center" wrapText="1"/>
      <protection hidden="1"/>
    </xf>
    <xf numFmtId="165" fontId="5" fillId="4" borderId="5" xfId="2" applyNumberFormat="1" applyFont="1" applyFill="1" applyBorder="1" applyAlignment="1" applyProtection="1">
      <alignment horizontal="center" vertical="center"/>
      <protection locked="0"/>
    </xf>
    <xf numFmtId="165" fontId="5" fillId="4" borderId="6" xfId="2" applyNumberFormat="1" applyFont="1" applyFill="1" applyBorder="1" applyAlignment="1" applyProtection="1">
      <alignment horizontal="center" vertical="center"/>
      <protection locked="0"/>
    </xf>
    <xf numFmtId="165" fontId="5" fillId="3" borderId="5" xfId="2" applyNumberFormat="1" applyFont="1" applyFill="1" applyBorder="1" applyAlignment="1">
      <alignment horizontal="center" vertical="center"/>
    </xf>
    <xf numFmtId="165" fontId="6" fillId="6" borderId="5" xfId="2" applyNumberFormat="1" applyFont="1" applyFill="1" applyBorder="1" applyAlignment="1">
      <alignment horizontal="center" vertical="center"/>
    </xf>
    <xf numFmtId="165" fontId="5" fillId="3" borderId="5" xfId="2" applyNumberFormat="1" applyFont="1" applyFill="1" applyBorder="1" applyAlignment="1" applyProtection="1">
      <alignment horizontal="center" vertical="center"/>
      <protection hidden="1"/>
    </xf>
    <xf numFmtId="0" fontId="0" fillId="0" borderId="0" xfId="0" applyAlignment="1">
      <alignment vertical="top"/>
    </xf>
    <xf numFmtId="0" fontId="5" fillId="0" borderId="0" xfId="2" applyFont="1" applyAlignment="1" applyProtection="1">
      <alignment horizontal="center" vertical="center"/>
      <protection hidden="1"/>
    </xf>
    <xf numFmtId="9" fontId="5" fillId="0" borderId="0" xfId="2" applyNumberFormat="1" applyFont="1" applyAlignment="1" applyProtection="1">
      <alignment horizontal="center" vertical="center"/>
      <protection hidden="1"/>
    </xf>
    <xf numFmtId="165" fontId="5" fillId="0" borderId="0" xfId="2" applyNumberFormat="1" applyFont="1" applyAlignment="1" applyProtection="1">
      <alignment horizontal="center" vertical="center"/>
      <protection hidden="1"/>
    </xf>
    <xf numFmtId="0" fontId="6" fillId="3" borderId="0" xfId="2" applyFont="1" applyFill="1" applyAlignment="1" applyProtection="1">
      <alignment horizontal="right" vertical="center" wrapText="1"/>
      <protection hidden="1"/>
    </xf>
    <xf numFmtId="165" fontId="31" fillId="6" borderId="5" xfId="8" applyNumberFormat="1" applyFont="1" applyFill="1" applyBorder="1" applyAlignment="1">
      <alignment horizontal="center" vertical="center"/>
    </xf>
    <xf numFmtId="165" fontId="11" fillId="6" borderId="5" xfId="2" applyNumberFormat="1" applyFont="1" applyFill="1" applyBorder="1" applyAlignment="1">
      <alignment horizontal="center" vertical="center"/>
    </xf>
    <xf numFmtId="10" fontId="11" fillId="6" borderId="5" xfId="2" applyNumberFormat="1" applyFont="1" applyFill="1" applyBorder="1" applyAlignment="1">
      <alignment horizontal="center" vertical="center"/>
    </xf>
    <xf numFmtId="0" fontId="26" fillId="0" borderId="5" xfId="0" applyFont="1" applyBorder="1" applyAlignment="1">
      <alignment horizontal="center" vertical="center" wrapText="1"/>
    </xf>
    <xf numFmtId="0" fontId="52" fillId="20" borderId="5" xfId="0" applyFont="1" applyFill="1" applyBorder="1" applyAlignment="1">
      <alignment vertical="center" wrapText="1"/>
    </xf>
    <xf numFmtId="0" fontId="10" fillId="20" borderId="5" xfId="0" applyFont="1" applyFill="1" applyBorder="1" applyAlignment="1">
      <alignment horizontal="center" vertical="center" wrapText="1"/>
    </xf>
    <xf numFmtId="0" fontId="52" fillId="20" borderId="5" xfId="0" applyFont="1" applyFill="1" applyBorder="1" applyAlignment="1">
      <alignment horizontal="center" vertical="center" wrapText="1"/>
    </xf>
    <xf numFmtId="6" fontId="52" fillId="20" borderId="5" xfId="0" applyNumberFormat="1" applyFont="1" applyFill="1" applyBorder="1" applyAlignment="1">
      <alignment horizontal="center" vertical="center" wrapText="1"/>
    </xf>
    <xf numFmtId="0" fontId="52" fillId="20" borderId="60" xfId="0" applyFont="1" applyFill="1" applyBorder="1" applyAlignment="1">
      <alignment horizontal="center" vertical="center" wrapText="1"/>
    </xf>
    <xf numFmtId="165" fontId="26" fillId="0" borderId="60" xfId="0" applyNumberFormat="1" applyFont="1" applyBorder="1" applyAlignment="1">
      <alignment horizontal="center" vertical="center" wrapText="1"/>
    </xf>
    <xf numFmtId="0" fontId="10" fillId="20" borderId="60" xfId="0" applyFont="1" applyFill="1" applyBorder="1" applyAlignment="1">
      <alignment horizontal="center" vertical="center" wrapText="1"/>
    </xf>
    <xf numFmtId="0" fontId="59" fillId="0" borderId="0" xfId="2" applyFont="1" applyAlignment="1">
      <alignment vertical="center"/>
    </xf>
    <xf numFmtId="44" fontId="9" fillId="0" borderId="0" xfId="1" applyFont="1" applyFill="1" applyBorder="1" applyAlignment="1" applyProtection="1">
      <alignment horizontal="left" vertical="center" wrapText="1"/>
      <protection hidden="1"/>
    </xf>
    <xf numFmtId="49" fontId="5" fillId="4" borderId="33" xfId="2" applyNumberFormat="1" applyFont="1" applyFill="1" applyBorder="1" applyAlignment="1" applyProtection="1">
      <alignment horizontal="center" vertical="center" wrapText="1"/>
      <protection locked="0"/>
    </xf>
    <xf numFmtId="49" fontId="5" fillId="4" borderId="34" xfId="2" applyNumberFormat="1" applyFont="1" applyFill="1" applyBorder="1" applyAlignment="1" applyProtection="1">
      <alignment horizontal="center" vertical="center" wrapText="1"/>
      <protection locked="0"/>
    </xf>
    <xf numFmtId="49" fontId="5" fillId="4" borderId="35" xfId="2" applyNumberFormat="1" applyFont="1" applyFill="1" applyBorder="1" applyAlignment="1" applyProtection="1">
      <alignment horizontal="center" vertical="center" wrapText="1"/>
      <protection locked="0"/>
    </xf>
    <xf numFmtId="49" fontId="5" fillId="4" borderId="57" xfId="2" applyNumberFormat="1" applyFont="1" applyFill="1" applyBorder="1" applyAlignment="1" applyProtection="1">
      <alignment horizontal="center" vertical="center" wrapText="1"/>
      <protection locked="0"/>
    </xf>
    <xf numFmtId="49" fontId="10" fillId="3" borderId="58" xfId="0" applyNumberFormat="1" applyFont="1" applyFill="1" applyBorder="1" applyAlignment="1">
      <alignment horizontal="center" vertical="center" wrapText="1"/>
    </xf>
    <xf numFmtId="49" fontId="0" fillId="0" borderId="0" xfId="0" applyNumberFormat="1"/>
    <xf numFmtId="9" fontId="6" fillId="6" borderId="5" xfId="2" applyNumberFormat="1" applyFont="1" applyFill="1" applyBorder="1" applyAlignment="1">
      <alignment horizontal="center" vertical="center" wrapText="1"/>
    </xf>
    <xf numFmtId="49" fontId="14" fillId="0" borderId="0" xfId="0" applyNumberFormat="1" applyFont="1" applyAlignment="1" applyProtection="1">
      <alignment horizontal="center" vertical="center" wrapText="1"/>
      <protection hidden="1"/>
    </xf>
    <xf numFmtId="49" fontId="17" fillId="0" borderId="0" xfId="0" applyNumberFormat="1" applyFont="1" applyAlignment="1" applyProtection="1">
      <alignment horizontal="center" vertical="center" wrapText="1"/>
      <protection hidden="1"/>
    </xf>
    <xf numFmtId="49" fontId="14" fillId="0" borderId="0" xfId="2" applyNumberFormat="1" applyFont="1" applyAlignment="1" applyProtection="1">
      <alignment horizontal="center" vertical="center" wrapText="1"/>
      <protection hidden="1"/>
    </xf>
    <xf numFmtId="49" fontId="26" fillId="0" borderId="0" xfId="0" applyNumberFormat="1" applyFont="1" applyAlignment="1" applyProtection="1">
      <alignment horizontal="center" vertical="center" wrapText="1"/>
      <protection hidden="1"/>
    </xf>
    <xf numFmtId="49" fontId="22" fillId="6" borderId="5" xfId="2" applyNumberFormat="1" applyFont="1" applyFill="1" applyBorder="1" applyAlignment="1" applyProtection="1">
      <alignment horizontal="center" vertical="center" wrapText="1"/>
      <protection hidden="1"/>
    </xf>
    <xf numFmtId="164" fontId="6" fillId="6" borderId="5" xfId="2" applyNumberFormat="1" applyFont="1" applyFill="1" applyBorder="1" applyAlignment="1">
      <alignment horizontal="center" vertical="center" wrapText="1"/>
    </xf>
    <xf numFmtId="164" fontId="31" fillId="3" borderId="5" xfId="0" applyNumberFormat="1" applyFont="1" applyFill="1" applyBorder="1" applyAlignment="1">
      <alignment horizontal="center" vertical="center" wrapText="1"/>
    </xf>
    <xf numFmtId="164" fontId="29" fillId="3" borderId="5" xfId="0" applyNumberFormat="1" applyFont="1" applyFill="1" applyBorder="1" applyAlignment="1">
      <alignment horizontal="center" vertical="center" wrapText="1"/>
    </xf>
    <xf numFmtId="164" fontId="5" fillId="0" borderId="6" xfId="2" applyNumberFormat="1" applyFont="1" applyBorder="1" applyAlignment="1">
      <alignment horizontal="center" vertical="center"/>
    </xf>
    <xf numFmtId="164" fontId="5" fillId="0" borderId="5" xfId="0" applyNumberFormat="1" applyFont="1" applyBorder="1" applyAlignment="1">
      <alignment horizontal="center" vertical="center"/>
    </xf>
    <xf numFmtId="164" fontId="26" fillId="0" borderId="5" xfId="0" applyNumberFormat="1" applyFont="1" applyBorder="1" applyAlignment="1">
      <alignment horizontal="center" vertical="center"/>
    </xf>
    <xf numFmtId="164" fontId="26" fillId="0" borderId="11" xfId="2" applyNumberFormat="1" applyFont="1" applyBorder="1" applyAlignment="1">
      <alignment horizontal="center" vertical="center" wrapText="1"/>
    </xf>
    <xf numFmtId="164" fontId="26" fillId="0" borderId="5" xfId="2" applyNumberFormat="1" applyFont="1" applyBorder="1" applyAlignment="1">
      <alignment horizontal="center" vertical="center" wrapText="1"/>
    </xf>
    <xf numFmtId="164" fontId="26" fillId="0" borderId="5" xfId="2" applyNumberFormat="1" applyFont="1" applyBorder="1" applyAlignment="1">
      <alignment horizontal="center" vertical="center"/>
    </xf>
    <xf numFmtId="164" fontId="26" fillId="18" borderId="5" xfId="0" applyNumberFormat="1" applyFont="1" applyFill="1" applyBorder="1" applyAlignment="1">
      <alignment horizontal="center" vertical="center"/>
    </xf>
    <xf numFmtId="164" fontId="5" fillId="0" borderId="5" xfId="2" applyNumberFormat="1" applyFont="1" applyBorder="1" applyAlignment="1">
      <alignment horizontal="center" vertical="center"/>
    </xf>
    <xf numFmtId="164" fontId="5" fillId="4" borderId="6" xfId="2" applyNumberFormat="1" applyFont="1" applyFill="1" applyBorder="1" applyAlignment="1" applyProtection="1">
      <alignment horizontal="center" vertical="center"/>
      <protection locked="0"/>
    </xf>
    <xf numFmtId="164" fontId="6" fillId="6" borderId="5" xfId="2" applyNumberFormat="1" applyFont="1" applyFill="1" applyBorder="1" applyAlignment="1">
      <alignment horizontal="center" vertical="center"/>
    </xf>
    <xf numFmtId="164" fontId="31" fillId="6" borderId="5" xfId="8" applyNumberFormat="1" applyFont="1" applyFill="1" applyBorder="1" applyAlignment="1">
      <alignment horizontal="center" vertical="center"/>
    </xf>
    <xf numFmtId="164" fontId="11" fillId="6" borderId="5" xfId="2" applyNumberFormat="1" applyFont="1" applyFill="1" applyBorder="1" applyAlignment="1">
      <alignment horizontal="center" vertical="center"/>
    </xf>
    <xf numFmtId="164" fontId="31" fillId="3" borderId="5" xfId="0" applyNumberFormat="1" applyFont="1" applyFill="1" applyBorder="1" applyAlignment="1">
      <alignment horizontal="center" vertical="center"/>
    </xf>
    <xf numFmtId="164" fontId="29" fillId="3" borderId="5" xfId="0" applyNumberFormat="1" applyFont="1" applyFill="1" applyBorder="1" applyAlignment="1">
      <alignment horizontal="center" vertical="center"/>
    </xf>
    <xf numFmtId="164" fontId="10" fillId="6" borderId="5" xfId="0" applyNumberFormat="1" applyFont="1" applyFill="1" applyBorder="1" applyAlignment="1">
      <alignment horizontal="center" vertical="center"/>
    </xf>
    <xf numFmtId="0" fontId="60" fillId="0" borderId="0" xfId="2" applyFont="1" applyAlignment="1">
      <alignment vertical="center"/>
    </xf>
    <xf numFmtId="49" fontId="5" fillId="6" borderId="5" xfId="2" applyNumberFormat="1" applyFont="1" applyFill="1" applyBorder="1" applyAlignment="1" applyProtection="1">
      <alignment horizontal="center" vertical="center" wrapText="1"/>
      <protection hidden="1"/>
    </xf>
    <xf numFmtId="14" fontId="26" fillId="0" borderId="0" xfId="0" applyNumberFormat="1" applyFont="1"/>
    <xf numFmtId="0" fontId="6" fillId="3" borderId="11" xfId="2" applyFont="1" applyFill="1" applyBorder="1" applyAlignment="1" applyProtection="1">
      <alignment horizontal="right" vertical="center" wrapText="1"/>
      <protection hidden="1"/>
    </xf>
    <xf numFmtId="44" fontId="9" fillId="2" borderId="0" xfId="1" applyFont="1" applyFill="1" applyBorder="1" applyAlignment="1" applyProtection="1">
      <alignment horizontal="left" vertical="center" wrapText="1"/>
      <protection hidden="1"/>
    </xf>
    <xf numFmtId="0" fontId="0" fillId="2" borderId="0" xfId="0" applyFill="1" applyAlignment="1">
      <alignment vertical="center"/>
    </xf>
    <xf numFmtId="0" fontId="5" fillId="6" borderId="5" xfId="2" applyFont="1" applyFill="1" applyBorder="1" applyAlignment="1" applyProtection="1">
      <alignment horizontal="center" vertical="center" wrapText="1"/>
      <protection hidden="1"/>
    </xf>
    <xf numFmtId="166" fontId="5" fillId="6" borderId="5" xfId="2" applyNumberFormat="1" applyFont="1" applyFill="1" applyBorder="1" applyAlignment="1" applyProtection="1">
      <alignment horizontal="center" vertical="center" wrapText="1"/>
      <protection hidden="1"/>
    </xf>
    <xf numFmtId="14" fontId="26" fillId="18" borderId="5" xfId="0" applyNumberFormat="1" applyFont="1" applyFill="1" applyBorder="1" applyAlignment="1">
      <alignment horizontal="center" vertical="center"/>
    </xf>
    <xf numFmtId="164" fontId="26" fillId="6" borderId="5" xfId="0" applyNumberFormat="1" applyFont="1" applyFill="1" applyBorder="1" applyAlignment="1">
      <alignment horizontal="center" vertical="center"/>
    </xf>
    <xf numFmtId="164" fontId="5" fillId="9" borderId="11" xfId="2" applyNumberFormat="1" applyFont="1" applyFill="1" applyBorder="1" applyAlignment="1" applyProtection="1">
      <alignment horizontal="center" vertical="center" wrapText="1"/>
      <protection hidden="1"/>
    </xf>
    <xf numFmtId="49" fontId="26" fillId="4" borderId="5" xfId="2" applyNumberFormat="1" applyFont="1" applyFill="1" applyBorder="1" applyAlignment="1" applyProtection="1">
      <alignment horizontal="center" vertical="center" wrapText="1"/>
      <protection locked="0" hidden="1"/>
    </xf>
    <xf numFmtId="1" fontId="38" fillId="3" borderId="5" xfId="7" applyNumberFormat="1" applyFill="1" applyBorder="1" applyAlignment="1" applyProtection="1">
      <alignment horizontal="center" vertical="center"/>
      <protection hidden="1"/>
    </xf>
    <xf numFmtId="1" fontId="38" fillId="3" borderId="5" xfId="7" applyNumberFormat="1" applyFill="1" applyBorder="1" applyAlignment="1" applyProtection="1">
      <alignment horizontal="center" vertical="center" wrapText="1"/>
      <protection hidden="1"/>
    </xf>
    <xf numFmtId="0" fontId="14" fillId="6" borderId="5" xfId="2" applyFont="1" applyFill="1" applyBorder="1" applyAlignment="1">
      <alignment vertical="center"/>
    </xf>
    <xf numFmtId="10" fontId="26" fillId="0" borderId="5" xfId="8" applyNumberFormat="1" applyFont="1" applyBorder="1" applyAlignment="1">
      <alignment horizontal="center" vertical="center"/>
    </xf>
    <xf numFmtId="10" fontId="26" fillId="0" borderId="5" xfId="8" applyNumberFormat="1" applyFont="1" applyBorder="1" applyAlignment="1">
      <alignment horizontal="center" vertical="center" wrapText="1"/>
    </xf>
    <xf numFmtId="10" fontId="52" fillId="20" borderId="5" xfId="8" applyNumberFormat="1" applyFont="1" applyFill="1" applyBorder="1" applyAlignment="1">
      <alignment horizontal="center" vertical="center" wrapText="1"/>
    </xf>
    <xf numFmtId="6" fontId="26" fillId="0" borderId="5" xfId="0" applyNumberFormat="1" applyFont="1" applyBorder="1" applyAlignment="1">
      <alignment horizontal="center" vertical="center"/>
    </xf>
    <xf numFmtId="6" fontId="52" fillId="20" borderId="6" xfId="0" applyNumberFormat="1" applyFont="1" applyFill="1" applyBorder="1" applyAlignment="1">
      <alignment horizontal="center" vertical="center" wrapText="1"/>
    </xf>
    <xf numFmtId="6" fontId="26" fillId="0" borderId="5" xfId="0" applyNumberFormat="1" applyFont="1" applyBorder="1" applyAlignment="1">
      <alignment horizontal="center" vertical="center" wrapText="1"/>
    </xf>
    <xf numFmtId="164" fontId="5" fillId="6" borderId="11" xfId="2" applyNumberFormat="1" applyFont="1" applyFill="1" applyBorder="1" applyAlignment="1" applyProtection="1">
      <alignment horizontal="center" vertical="center"/>
      <protection hidden="1"/>
    </xf>
    <xf numFmtId="10" fontId="2" fillId="6" borderId="5" xfId="8" applyNumberFormat="1" applyFont="1" applyFill="1" applyBorder="1"/>
    <xf numFmtId="0" fontId="5" fillId="6" borderId="11" xfId="2" applyFont="1" applyFill="1" applyBorder="1" applyAlignment="1" applyProtection="1">
      <alignment horizontal="center" vertical="center"/>
      <protection hidden="1"/>
    </xf>
    <xf numFmtId="0" fontId="6" fillId="0" borderId="0" xfId="2" applyFont="1" applyAlignment="1" applyProtection="1">
      <alignment horizontal="right" vertical="center" wrapText="1"/>
      <protection hidden="1"/>
    </xf>
    <xf numFmtId="0" fontId="5" fillId="0" borderId="0" xfId="2" applyFont="1" applyAlignment="1" applyProtection="1">
      <alignment horizontal="center" vertical="center" wrapText="1"/>
      <protection hidden="1"/>
    </xf>
    <xf numFmtId="10" fontId="5" fillId="0" borderId="0" xfId="2" applyNumberFormat="1" applyFont="1" applyAlignment="1" applyProtection="1">
      <alignment horizontal="center" vertical="center" wrapText="1"/>
      <protection hidden="1"/>
    </xf>
    <xf numFmtId="9" fontId="26" fillId="0" borderId="0" xfId="2" applyNumberFormat="1" applyFont="1" applyAlignment="1" applyProtection="1">
      <alignment horizontal="center" vertical="center" wrapText="1"/>
      <protection hidden="1"/>
    </xf>
    <xf numFmtId="164" fontId="5" fillId="0" borderId="0" xfId="2" applyNumberFormat="1" applyFont="1" applyAlignment="1" applyProtection="1">
      <alignment horizontal="center" vertical="center"/>
      <protection hidden="1"/>
    </xf>
    <xf numFmtId="10" fontId="5" fillId="0" borderId="0" xfId="2" applyNumberFormat="1" applyFont="1" applyAlignment="1" applyProtection="1">
      <alignment horizontal="center" vertical="center"/>
      <protection hidden="1"/>
    </xf>
    <xf numFmtId="164" fontId="6" fillId="0" borderId="0" xfId="2" applyNumberFormat="1" applyFont="1" applyAlignment="1" applyProtection="1">
      <alignment horizontal="center" vertical="center"/>
      <protection hidden="1"/>
    </xf>
    <xf numFmtId="10" fontId="5" fillId="4" borderId="5" xfId="2" applyNumberFormat="1" applyFont="1" applyFill="1" applyBorder="1" applyAlignment="1" applyProtection="1">
      <alignment horizontal="center" vertical="center" wrapText="1"/>
      <protection locked="0"/>
    </xf>
    <xf numFmtId="10" fontId="5" fillId="4" borderId="5" xfId="2" applyNumberFormat="1" applyFont="1" applyFill="1" applyBorder="1" applyAlignment="1" applyProtection="1">
      <alignment horizontal="center" vertical="center"/>
      <protection locked="0"/>
    </xf>
    <xf numFmtId="0" fontId="24" fillId="0" borderId="0" xfId="0" applyFont="1" applyAlignment="1">
      <alignment vertical="top"/>
    </xf>
    <xf numFmtId="49" fontId="10" fillId="3" borderId="10" xfId="2" applyNumberFormat="1" applyFont="1" applyFill="1" applyBorder="1" applyAlignment="1" applyProtection="1">
      <alignment horizontal="center" vertical="center" wrapText="1"/>
      <protection hidden="1"/>
    </xf>
    <xf numFmtId="49" fontId="10" fillId="3" borderId="16" xfId="2" applyNumberFormat="1" applyFont="1" applyFill="1" applyBorder="1" applyAlignment="1" applyProtection="1">
      <alignment horizontal="center" vertical="center" wrapText="1"/>
      <protection hidden="1"/>
    </xf>
    <xf numFmtId="49" fontId="10" fillId="3" borderId="11" xfId="2" applyNumberFormat="1" applyFont="1" applyFill="1" applyBorder="1" applyAlignment="1" applyProtection="1">
      <alignment horizontal="center" vertical="center" wrapText="1"/>
      <protection hidden="1"/>
    </xf>
    <xf numFmtId="0" fontId="19" fillId="0" borderId="4" xfId="0" applyFont="1" applyBorder="1" applyAlignment="1">
      <alignment horizontal="center" vertical="center" wrapText="1"/>
    </xf>
    <xf numFmtId="0" fontId="19" fillId="0" borderId="0" xfId="0" applyFont="1" applyAlignment="1">
      <alignment horizontal="center" vertical="center" wrapText="1"/>
    </xf>
    <xf numFmtId="14" fontId="26" fillId="9" borderId="5" xfId="0" applyNumberFormat="1" applyFont="1" applyFill="1" applyBorder="1" applyAlignment="1">
      <alignment horizontal="center" vertical="center"/>
    </xf>
    <xf numFmtId="0" fontId="16" fillId="0" borderId="5" xfId="0" applyFont="1" applyBorder="1" applyAlignment="1">
      <alignment horizontal="center" vertical="center"/>
    </xf>
    <xf numFmtId="0" fontId="10" fillId="0" borderId="0" xfId="0" applyFont="1" applyAlignment="1">
      <alignment horizontal="center" vertical="center" wrapText="1"/>
    </xf>
    <xf numFmtId="164" fontId="10" fillId="9" borderId="5" xfId="0" applyNumberFormat="1" applyFont="1" applyFill="1" applyBorder="1" applyAlignment="1">
      <alignment horizontal="center" vertical="center"/>
    </xf>
    <xf numFmtId="0" fontId="2" fillId="4" borderId="5" xfId="0" applyFont="1" applyFill="1" applyBorder="1" applyAlignment="1">
      <alignment horizontal="center" vertical="center" wrapText="1"/>
    </xf>
    <xf numFmtId="0" fontId="0" fillId="9" borderId="5" xfId="0" applyFill="1" applyBorder="1" applyAlignment="1" applyProtection="1">
      <alignment horizontal="center" vertical="center"/>
      <protection locked="0"/>
    </xf>
    <xf numFmtId="0" fontId="10" fillId="16" borderId="1" xfId="0" applyFont="1" applyFill="1" applyBorder="1" applyAlignment="1">
      <alignment horizontal="center" vertical="center" wrapText="1"/>
    </xf>
    <xf numFmtId="0" fontId="10" fillId="16" borderId="3" xfId="0" applyFont="1" applyFill="1" applyBorder="1" applyAlignment="1">
      <alignment horizontal="center" vertical="center" wrapText="1"/>
    </xf>
    <xf numFmtId="0" fontId="10" fillId="16" borderId="4" xfId="0" applyFont="1" applyFill="1" applyBorder="1" applyAlignment="1">
      <alignment horizontal="center" vertical="center" wrapText="1"/>
    </xf>
    <xf numFmtId="0" fontId="10" fillId="16" borderId="7" xfId="0" applyFont="1" applyFill="1" applyBorder="1" applyAlignment="1">
      <alignment horizontal="center" vertical="center" wrapText="1"/>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49" fontId="26" fillId="9" borderId="10" xfId="0" applyNumberFormat="1" applyFont="1" applyFill="1" applyBorder="1" applyAlignment="1">
      <alignment horizontal="center" vertical="center" wrapText="1"/>
    </xf>
    <xf numFmtId="49" fontId="26" fillId="9" borderId="16" xfId="0" applyNumberFormat="1" applyFont="1" applyFill="1" applyBorder="1" applyAlignment="1">
      <alignment horizontal="center" vertical="center" wrapText="1"/>
    </xf>
    <xf numFmtId="49" fontId="26" fillId="9" borderId="11" xfId="0" applyNumberFormat="1" applyFont="1" applyFill="1" applyBorder="1" applyAlignment="1">
      <alignment horizontal="center" vertical="center" wrapText="1"/>
    </xf>
    <xf numFmtId="0" fontId="0" fillId="4" borderId="5" xfId="0" applyFill="1" applyBorder="1" applyAlignment="1">
      <alignment horizontal="center" vertical="center"/>
    </xf>
    <xf numFmtId="0" fontId="10" fillId="16" borderId="5" xfId="0" applyFont="1" applyFill="1" applyBorder="1" applyAlignment="1">
      <alignment horizontal="center" vertical="center" wrapText="1"/>
    </xf>
    <xf numFmtId="164" fontId="26" fillId="6" borderId="10" xfId="0" applyNumberFormat="1" applyFont="1" applyFill="1" applyBorder="1" applyAlignment="1">
      <alignment horizontal="center" vertical="center"/>
    </xf>
    <xf numFmtId="164" fontId="26" fillId="6" borderId="16" xfId="0" applyNumberFormat="1" applyFont="1" applyFill="1" applyBorder="1" applyAlignment="1">
      <alignment horizontal="center" vertical="center"/>
    </xf>
    <xf numFmtId="164" fontId="26" fillId="6" borderId="11" xfId="0" applyNumberFormat="1" applyFont="1" applyFill="1" applyBorder="1" applyAlignment="1">
      <alignment horizontal="center" vertical="center"/>
    </xf>
    <xf numFmtId="0" fontId="26" fillId="15" borderId="1" xfId="0" applyFont="1" applyFill="1" applyBorder="1" applyAlignment="1">
      <alignment horizontal="center" vertical="center" wrapText="1"/>
    </xf>
    <xf numFmtId="0" fontId="26" fillId="15" borderId="3" xfId="0" applyFont="1" applyFill="1" applyBorder="1" applyAlignment="1">
      <alignment horizontal="center" vertical="center" wrapText="1"/>
    </xf>
    <xf numFmtId="0" fontId="26" fillId="15" borderId="4" xfId="0" applyFont="1" applyFill="1" applyBorder="1" applyAlignment="1">
      <alignment horizontal="center" vertical="center" wrapText="1"/>
    </xf>
    <xf numFmtId="0" fontId="26" fillId="15" borderId="7" xfId="0" applyFont="1" applyFill="1" applyBorder="1" applyAlignment="1">
      <alignment horizontal="center" vertical="center" wrapText="1"/>
    </xf>
    <xf numFmtId="0" fontId="26" fillId="15" borderId="14" xfId="0" applyFont="1" applyFill="1" applyBorder="1" applyAlignment="1">
      <alignment horizontal="center" vertical="center" wrapText="1"/>
    </xf>
    <xf numFmtId="0" fontId="26" fillId="15" borderId="15" xfId="0" applyFont="1" applyFill="1" applyBorder="1" applyAlignment="1">
      <alignment horizontal="center" vertical="center" wrapText="1"/>
    </xf>
    <xf numFmtId="0" fontId="26" fillId="9" borderId="10" xfId="0" applyFont="1" applyFill="1" applyBorder="1" applyAlignment="1">
      <alignment horizontal="center" vertical="center"/>
    </xf>
    <xf numFmtId="0" fontId="26" fillId="9" borderId="16" xfId="0" applyFont="1" applyFill="1" applyBorder="1" applyAlignment="1">
      <alignment horizontal="center" vertical="center"/>
    </xf>
    <xf numFmtId="0" fontId="26" fillId="9" borderId="11" xfId="0" applyFont="1" applyFill="1" applyBorder="1" applyAlignment="1">
      <alignment horizontal="center" vertical="center"/>
    </xf>
    <xf numFmtId="164" fontId="26" fillId="9" borderId="5" xfId="0" applyNumberFormat="1" applyFont="1" applyFill="1" applyBorder="1" applyAlignment="1">
      <alignment horizontal="center" vertical="center"/>
    </xf>
    <xf numFmtId="0" fontId="31" fillId="4" borderId="6" xfId="0" applyFont="1" applyFill="1" applyBorder="1" applyAlignment="1">
      <alignment horizontal="right" vertical="center"/>
    </xf>
    <xf numFmtId="0" fontId="31" fillId="4" borderId="8" xfId="0" applyFont="1" applyFill="1" applyBorder="1" applyAlignment="1">
      <alignment horizontal="right" vertical="center"/>
    </xf>
    <xf numFmtId="0" fontId="31" fillId="4" borderId="9" xfId="0" applyFont="1" applyFill="1" applyBorder="1" applyAlignment="1">
      <alignment horizontal="right" vertical="center"/>
    </xf>
    <xf numFmtId="164" fontId="26" fillId="6" borderId="5" xfId="0" applyNumberFormat="1" applyFont="1" applyFill="1" applyBorder="1" applyAlignment="1">
      <alignment horizontal="center" vertical="center"/>
    </xf>
    <xf numFmtId="164" fontId="5" fillId="4" borderId="5" xfId="2" applyNumberFormat="1" applyFont="1" applyFill="1" applyBorder="1" applyAlignment="1" applyProtection="1">
      <alignment horizontal="center" vertical="center"/>
      <protection locked="0"/>
    </xf>
    <xf numFmtId="0" fontId="26" fillId="0" borderId="6" xfId="0" applyFont="1" applyBorder="1" applyAlignment="1">
      <alignment horizontal="left" vertical="center" wrapText="1"/>
    </xf>
    <xf numFmtId="0" fontId="26" fillId="0" borderId="9" xfId="0" applyFont="1" applyBorder="1" applyAlignment="1">
      <alignment horizontal="left" vertical="center" wrapText="1"/>
    </xf>
    <xf numFmtId="49" fontId="5" fillId="4" borderId="5" xfId="2" applyNumberFormat="1" applyFont="1" applyFill="1" applyBorder="1" applyAlignment="1" applyProtection="1">
      <alignment horizontal="left" vertical="center" wrapText="1"/>
      <protection locked="0"/>
    </xf>
    <xf numFmtId="0" fontId="2" fillId="0" borderId="5" xfId="0" applyFont="1" applyBorder="1" applyAlignment="1">
      <alignment horizontal="left" vertical="center" wrapText="1"/>
    </xf>
    <xf numFmtId="0" fontId="2" fillId="4" borderId="5" xfId="0" applyFont="1" applyFill="1" applyBorder="1" applyAlignment="1">
      <alignment horizontal="center" vertical="center"/>
    </xf>
    <xf numFmtId="0" fontId="19" fillId="0" borderId="8" xfId="0" applyFont="1" applyBorder="1" applyAlignment="1">
      <alignment horizontal="center" vertical="center" wrapText="1"/>
    </xf>
    <xf numFmtId="0" fontId="6" fillId="0" borderId="0" xfId="2" applyFont="1" applyAlignment="1" applyProtection="1">
      <alignment horizontal="center" vertical="center" wrapText="1"/>
      <protection hidden="1"/>
    </xf>
    <xf numFmtId="0" fontId="10" fillId="17" borderId="5" xfId="0" applyFont="1" applyFill="1" applyBorder="1" applyAlignment="1">
      <alignment horizontal="center" vertical="center" wrapText="1"/>
    </xf>
    <xf numFmtId="0" fontId="26" fillId="9" borderId="5" xfId="0" applyFont="1" applyFill="1" applyBorder="1" applyAlignment="1">
      <alignment horizontal="center" vertical="center"/>
    </xf>
    <xf numFmtId="0" fontId="10" fillId="4" borderId="5" xfId="0" applyFont="1" applyFill="1" applyBorder="1" applyAlignment="1">
      <alignment horizontal="center" vertical="center" wrapText="1"/>
    </xf>
    <xf numFmtId="0" fontId="24" fillId="6" borderId="5" xfId="0" applyFont="1" applyFill="1" applyBorder="1" applyAlignment="1">
      <alignment horizontal="center" vertical="center"/>
    </xf>
    <xf numFmtId="0" fontId="10" fillId="4" borderId="5" xfId="0" applyFont="1" applyFill="1" applyBorder="1" applyAlignment="1">
      <alignment horizontal="center" vertical="center"/>
    </xf>
    <xf numFmtId="14" fontId="26" fillId="6" borderId="10" xfId="0" applyNumberFormat="1" applyFont="1" applyFill="1" applyBorder="1" applyAlignment="1">
      <alignment horizontal="center" vertical="center"/>
    </xf>
    <xf numFmtId="14" fontId="26" fillId="6" borderId="16" xfId="0" applyNumberFormat="1" applyFont="1" applyFill="1" applyBorder="1" applyAlignment="1">
      <alignment horizontal="center" vertical="center"/>
    </xf>
    <xf numFmtId="14" fontId="26" fillId="6" borderId="11" xfId="0" applyNumberFormat="1" applyFont="1" applyFill="1" applyBorder="1" applyAlignment="1">
      <alignment horizontal="center" vertical="center"/>
    </xf>
    <xf numFmtId="0" fontId="26" fillId="9" borderId="5" xfId="0" applyFont="1" applyFill="1" applyBorder="1" applyAlignment="1">
      <alignment horizontal="left" vertical="top" wrapText="1"/>
    </xf>
    <xf numFmtId="0" fontId="0" fillId="6" borderId="5" xfId="0" applyFill="1" applyBorder="1" applyAlignment="1" applyProtection="1">
      <alignment horizontal="center" vertical="center"/>
      <protection hidden="1"/>
    </xf>
    <xf numFmtId="0" fontId="26" fillId="6" borderId="1" xfId="2" applyFont="1" applyFill="1" applyBorder="1" applyAlignment="1">
      <alignment horizontal="center" vertical="center"/>
    </xf>
    <xf numFmtId="0" fontId="26" fillId="6" borderId="3" xfId="2" applyFont="1" applyFill="1" applyBorder="1" applyAlignment="1">
      <alignment horizontal="center" vertical="center"/>
    </xf>
    <xf numFmtId="0" fontId="26" fillId="6" borderId="14" xfId="2" applyFont="1" applyFill="1" applyBorder="1" applyAlignment="1">
      <alignment horizontal="center" vertical="center"/>
    </xf>
    <xf numFmtId="0" fontId="26" fillId="6" borderId="15" xfId="2" applyFont="1" applyFill="1" applyBorder="1" applyAlignment="1">
      <alignment horizontal="center" vertical="center"/>
    </xf>
    <xf numFmtId="164" fontId="6" fillId="3" borderId="6" xfId="2" applyNumberFormat="1" applyFont="1" applyFill="1" applyBorder="1" applyAlignment="1">
      <alignment horizontal="right" vertical="center"/>
    </xf>
    <xf numFmtId="164" fontId="6" fillId="3" borderId="8" xfId="2" applyNumberFormat="1" applyFont="1" applyFill="1" applyBorder="1" applyAlignment="1">
      <alignment horizontal="right" vertical="center"/>
    </xf>
    <xf numFmtId="164" fontId="6" fillId="3" borderId="9" xfId="2" applyNumberFormat="1" applyFont="1" applyFill="1" applyBorder="1" applyAlignment="1">
      <alignment horizontal="right" vertical="center"/>
    </xf>
    <xf numFmtId="164" fontId="11" fillId="6" borderId="6" xfId="2" applyNumberFormat="1" applyFont="1" applyFill="1" applyBorder="1" applyAlignment="1">
      <alignment horizontal="center" vertical="center"/>
    </xf>
    <xf numFmtId="164" fontId="11" fillId="6" borderId="9" xfId="2" applyNumberFormat="1" applyFont="1" applyFill="1" applyBorder="1" applyAlignment="1">
      <alignment horizontal="center" vertical="center"/>
    </xf>
    <xf numFmtId="164" fontId="11" fillId="6" borderId="5" xfId="2" applyNumberFormat="1" applyFont="1" applyFill="1" applyBorder="1" applyAlignment="1">
      <alignment horizontal="center" vertical="center"/>
    </xf>
    <xf numFmtId="0" fontId="10" fillId="6" borderId="6" xfId="0" applyFont="1" applyFill="1" applyBorder="1" applyAlignment="1">
      <alignment horizontal="left" vertical="center"/>
    </xf>
    <xf numFmtId="0" fontId="10" fillId="6" borderId="9" xfId="0" applyFont="1" applyFill="1" applyBorder="1" applyAlignment="1">
      <alignment horizontal="left" vertical="center"/>
    </xf>
    <xf numFmtId="10" fontId="11" fillId="6" borderId="6" xfId="2" applyNumberFormat="1" applyFont="1" applyFill="1" applyBorder="1" applyAlignment="1">
      <alignment horizontal="center" vertical="center"/>
    </xf>
    <xf numFmtId="10" fontId="11" fillId="6" borderId="9" xfId="2" applyNumberFormat="1" applyFont="1" applyFill="1" applyBorder="1" applyAlignment="1">
      <alignment horizontal="center" vertical="center"/>
    </xf>
    <xf numFmtId="9" fontId="11" fillId="6" borderId="5" xfId="2" applyNumberFormat="1" applyFont="1" applyFill="1" applyBorder="1" applyAlignment="1">
      <alignment horizontal="center" vertical="center"/>
    </xf>
    <xf numFmtId="0" fontId="10" fillId="6" borderId="5" xfId="0" applyFont="1" applyFill="1" applyBorder="1" applyAlignment="1">
      <alignment horizontal="right" vertical="center"/>
    </xf>
    <xf numFmtId="164" fontId="6" fillId="6" borderId="6" xfId="2" applyNumberFormat="1" applyFont="1" applyFill="1" applyBorder="1" applyAlignment="1">
      <alignment horizontal="center" vertical="center"/>
    </xf>
    <xf numFmtId="164" fontId="6" fillId="6" borderId="9" xfId="2" applyNumberFormat="1" applyFont="1" applyFill="1" applyBorder="1" applyAlignment="1">
      <alignment horizontal="center" vertical="center"/>
    </xf>
    <xf numFmtId="164" fontId="6" fillId="6" borderId="5" xfId="2" applyNumberFormat="1" applyFont="1" applyFill="1" applyBorder="1" applyAlignment="1">
      <alignment horizontal="center" vertical="center"/>
    </xf>
    <xf numFmtId="164" fontId="26" fillId="6" borderId="10" xfId="2" applyNumberFormat="1" applyFont="1" applyFill="1" applyBorder="1" applyAlignment="1">
      <alignment horizontal="center" vertical="center" wrapText="1"/>
    </xf>
    <xf numFmtId="164" fontId="26" fillId="6" borderId="11" xfId="2" applyNumberFormat="1" applyFont="1" applyFill="1" applyBorder="1" applyAlignment="1">
      <alignment horizontal="center" vertical="center" wrapText="1"/>
    </xf>
    <xf numFmtId="0" fontId="26" fillId="6" borderId="10" xfId="2" applyFont="1" applyFill="1" applyBorder="1" applyAlignment="1">
      <alignment horizontal="center" vertical="center" wrapText="1"/>
    </xf>
    <xf numFmtId="0" fontId="26" fillId="6" borderId="11" xfId="2" applyFont="1" applyFill="1" applyBorder="1" applyAlignment="1">
      <alignment horizontal="center" vertical="center" wrapText="1"/>
    </xf>
    <xf numFmtId="49" fontId="26" fillId="9" borderId="1" xfId="0" applyNumberFormat="1" applyFont="1" applyFill="1" applyBorder="1" applyAlignment="1">
      <alignment horizontal="left" vertical="top" wrapText="1"/>
    </xf>
    <xf numFmtId="49" fontId="26" fillId="9" borderId="2" xfId="0" applyNumberFormat="1" applyFont="1" applyFill="1" applyBorder="1" applyAlignment="1">
      <alignment horizontal="left" vertical="top" wrapText="1"/>
    </xf>
    <xf numFmtId="49" fontId="26" fillId="9" borderId="3" xfId="0" applyNumberFormat="1" applyFont="1" applyFill="1" applyBorder="1" applyAlignment="1">
      <alignment horizontal="left" vertical="top" wrapText="1"/>
    </xf>
    <xf numFmtId="49" fontId="26" fillId="9" borderId="4" xfId="0" applyNumberFormat="1" applyFont="1" applyFill="1" applyBorder="1" applyAlignment="1">
      <alignment horizontal="left" vertical="top" wrapText="1"/>
    </xf>
    <xf numFmtId="49" fontId="26" fillId="9" borderId="0" xfId="0" applyNumberFormat="1" applyFont="1" applyFill="1" applyAlignment="1">
      <alignment horizontal="left" vertical="top" wrapText="1"/>
    </xf>
    <xf numFmtId="49" fontId="26" fillId="9" borderId="7" xfId="0" applyNumberFormat="1" applyFont="1" applyFill="1" applyBorder="1" applyAlignment="1">
      <alignment horizontal="left" vertical="top" wrapText="1"/>
    </xf>
    <xf numFmtId="49" fontId="26" fillId="9" borderId="14" xfId="0" applyNumberFormat="1" applyFont="1" applyFill="1" applyBorder="1" applyAlignment="1">
      <alignment horizontal="left" vertical="top" wrapText="1"/>
    </xf>
    <xf numFmtId="49" fontId="26" fillId="9" borderId="13" xfId="0" applyNumberFormat="1" applyFont="1" applyFill="1" applyBorder="1" applyAlignment="1">
      <alignment horizontal="left" vertical="top" wrapText="1"/>
    </xf>
    <xf numFmtId="49" fontId="26" fillId="9" borderId="15" xfId="0" applyNumberFormat="1" applyFont="1" applyFill="1" applyBorder="1" applyAlignment="1">
      <alignment horizontal="left" vertical="top" wrapText="1"/>
    </xf>
    <xf numFmtId="49" fontId="5" fillId="4" borderId="6" xfId="2" applyNumberFormat="1" applyFont="1" applyFill="1" applyBorder="1" applyAlignment="1" applyProtection="1">
      <alignment horizontal="left" vertical="center" wrapText="1"/>
      <protection locked="0"/>
    </xf>
    <xf numFmtId="49" fontId="5" fillId="4" borderId="9" xfId="2" applyNumberFormat="1" applyFont="1" applyFill="1" applyBorder="1" applyAlignment="1" applyProtection="1">
      <alignment horizontal="left" vertical="center" wrapText="1"/>
      <protection locked="0"/>
    </xf>
    <xf numFmtId="49" fontId="5" fillId="4" borderId="8" xfId="2" applyNumberFormat="1" applyFont="1" applyFill="1" applyBorder="1" applyAlignment="1" applyProtection="1">
      <alignment horizontal="left" vertical="center" wrapText="1"/>
      <protection locked="0"/>
    </xf>
    <xf numFmtId="164" fontId="5" fillId="4" borderId="6" xfId="2" applyNumberFormat="1" applyFont="1" applyFill="1" applyBorder="1" applyAlignment="1" applyProtection="1">
      <alignment horizontal="center" vertical="center"/>
      <protection locked="0"/>
    </xf>
    <xf numFmtId="164" fontId="5" fillId="4" borderId="9" xfId="2" applyNumberFormat="1" applyFont="1" applyFill="1" applyBorder="1" applyAlignment="1" applyProtection="1">
      <alignment horizontal="center" vertical="center"/>
      <protection locked="0"/>
    </xf>
    <xf numFmtId="164" fontId="5" fillId="4" borderId="8" xfId="2" applyNumberFormat="1" applyFont="1" applyFill="1" applyBorder="1" applyAlignment="1" applyProtection="1">
      <alignment horizontal="center" vertical="center"/>
      <protection locked="0"/>
    </xf>
    <xf numFmtId="0" fontId="6" fillId="3" borderId="1" xfId="2" applyFont="1" applyFill="1" applyBorder="1" applyAlignment="1">
      <alignment horizontal="center" vertical="center"/>
    </xf>
    <xf numFmtId="0" fontId="6" fillId="3" borderId="2" xfId="2" applyFont="1" applyFill="1" applyBorder="1" applyAlignment="1">
      <alignment horizontal="center" vertical="center"/>
    </xf>
    <xf numFmtId="0" fontId="6" fillId="3" borderId="3" xfId="2" applyFont="1" applyFill="1" applyBorder="1" applyAlignment="1">
      <alignment horizontal="center" vertical="center"/>
    </xf>
    <xf numFmtId="0" fontId="6" fillId="3" borderId="14" xfId="2" applyFont="1" applyFill="1" applyBorder="1" applyAlignment="1">
      <alignment horizontal="center" vertical="center"/>
    </xf>
    <xf numFmtId="0" fontId="6" fillId="3" borderId="13" xfId="2" applyFont="1" applyFill="1" applyBorder="1" applyAlignment="1">
      <alignment horizontal="center" vertical="center"/>
    </xf>
    <xf numFmtId="0" fontId="6" fillId="3" borderId="15" xfId="2" applyFont="1" applyFill="1" applyBorder="1" applyAlignment="1">
      <alignment horizontal="center" vertical="center"/>
    </xf>
    <xf numFmtId="165" fontId="10" fillId="6" borderId="10" xfId="0" applyNumberFormat="1" applyFont="1" applyFill="1" applyBorder="1" applyAlignment="1">
      <alignment horizontal="center" vertical="center"/>
    </xf>
    <xf numFmtId="165" fontId="10" fillId="6" borderId="16" xfId="0" applyNumberFormat="1" applyFont="1" applyFill="1" applyBorder="1" applyAlignment="1">
      <alignment horizontal="center" vertical="center"/>
    </xf>
    <xf numFmtId="165" fontId="10" fillId="6" borderId="11" xfId="0" applyNumberFormat="1" applyFont="1" applyFill="1" applyBorder="1" applyAlignment="1">
      <alignment horizontal="center" vertical="center"/>
    </xf>
    <xf numFmtId="0" fontId="26" fillId="6" borderId="10" xfId="0" applyFont="1" applyFill="1" applyBorder="1" applyAlignment="1">
      <alignment horizontal="center" vertical="center"/>
    </xf>
    <xf numFmtId="0" fontId="26" fillId="6" borderId="16" xfId="0" applyFont="1" applyFill="1" applyBorder="1" applyAlignment="1">
      <alignment horizontal="center" vertical="center"/>
    </xf>
    <xf numFmtId="0" fontId="26" fillId="6" borderId="11" xfId="0" applyFont="1" applyFill="1" applyBorder="1" applyAlignment="1">
      <alignment horizontal="center" vertical="center"/>
    </xf>
    <xf numFmtId="164" fontId="6" fillId="3" borderId="5" xfId="2" applyNumberFormat="1" applyFont="1" applyFill="1" applyBorder="1" applyAlignment="1">
      <alignment horizontal="right" vertical="center"/>
    </xf>
    <xf numFmtId="164" fontId="6" fillId="6" borderId="8" xfId="2" applyNumberFormat="1" applyFont="1" applyFill="1" applyBorder="1" applyAlignment="1">
      <alignment horizontal="center" vertical="center"/>
    </xf>
    <xf numFmtId="0" fontId="10" fillId="15" borderId="1" xfId="2" applyFont="1" applyFill="1" applyBorder="1" applyAlignment="1">
      <alignment horizontal="center" vertical="center"/>
    </xf>
    <xf numFmtId="0" fontId="10" fillId="15" borderId="2" xfId="2" applyFont="1" applyFill="1" applyBorder="1" applyAlignment="1">
      <alignment horizontal="center" vertical="center"/>
    </xf>
    <xf numFmtId="0" fontId="10" fillId="15" borderId="3" xfId="2" applyFont="1" applyFill="1" applyBorder="1" applyAlignment="1">
      <alignment horizontal="center" vertical="center"/>
    </xf>
    <xf numFmtId="0" fontId="10" fillId="15" borderId="4" xfId="2" applyFont="1" applyFill="1" applyBorder="1" applyAlignment="1">
      <alignment horizontal="center" vertical="center"/>
    </xf>
    <xf numFmtId="0" fontId="10" fillId="15" borderId="0" xfId="2" applyFont="1" applyFill="1" applyAlignment="1">
      <alignment horizontal="center" vertical="center"/>
    </xf>
    <xf numFmtId="0" fontId="10" fillId="15" borderId="7" xfId="2" applyFont="1" applyFill="1" applyBorder="1" applyAlignment="1">
      <alignment horizontal="center" vertical="center"/>
    </xf>
    <xf numFmtId="0" fontId="10" fillId="15" borderId="14" xfId="2" applyFont="1" applyFill="1" applyBorder="1" applyAlignment="1">
      <alignment horizontal="center" vertical="center"/>
    </xf>
    <xf numFmtId="0" fontId="10" fillId="15" borderId="13" xfId="2" applyFont="1" applyFill="1" applyBorder="1" applyAlignment="1">
      <alignment horizontal="center" vertical="center"/>
    </xf>
    <xf numFmtId="0" fontId="10" fillId="15" borderId="15" xfId="2" applyFont="1" applyFill="1" applyBorder="1" applyAlignment="1">
      <alignment horizontal="center" vertical="center"/>
    </xf>
    <xf numFmtId="0" fontId="11" fillId="3" borderId="5" xfId="2" applyFont="1" applyFill="1" applyBorder="1" applyAlignment="1" applyProtection="1">
      <alignment horizontal="center" vertical="center" wrapText="1"/>
      <protection hidden="1"/>
    </xf>
    <xf numFmtId="0" fontId="10" fillId="3" borderId="1" xfId="2" applyFont="1" applyFill="1" applyBorder="1" applyAlignment="1">
      <alignment horizontal="center" vertical="center"/>
    </xf>
    <xf numFmtId="0" fontId="10" fillId="3" borderId="2" xfId="2" applyFont="1" applyFill="1" applyBorder="1" applyAlignment="1">
      <alignment horizontal="center" vertical="center"/>
    </xf>
    <xf numFmtId="0" fontId="10" fillId="3" borderId="14" xfId="2" applyFont="1" applyFill="1" applyBorder="1" applyAlignment="1">
      <alignment horizontal="center" vertical="center"/>
    </xf>
    <xf numFmtId="0" fontId="10" fillId="3" borderId="13" xfId="2" applyFont="1" applyFill="1" applyBorder="1" applyAlignment="1">
      <alignment horizontal="center" vertical="center"/>
    </xf>
    <xf numFmtId="4" fontId="6" fillId="3" borderId="5" xfId="2" applyNumberFormat="1" applyFont="1" applyFill="1" applyBorder="1" applyAlignment="1">
      <alignment horizontal="center" vertical="center"/>
    </xf>
    <xf numFmtId="0" fontId="10" fillId="3" borderId="2" xfId="2" applyFont="1" applyFill="1" applyBorder="1" applyAlignment="1">
      <alignment horizontal="center" vertical="center" wrapText="1"/>
    </xf>
    <xf numFmtId="0" fontId="10" fillId="3" borderId="3" xfId="2" applyFont="1" applyFill="1" applyBorder="1" applyAlignment="1">
      <alignment horizontal="center" vertical="center" wrapText="1"/>
    </xf>
    <xf numFmtId="0" fontId="10" fillId="3" borderId="13" xfId="2" applyFont="1" applyFill="1" applyBorder="1" applyAlignment="1">
      <alignment horizontal="center" vertical="center" wrapText="1"/>
    </xf>
    <xf numFmtId="0" fontId="10" fillId="3" borderId="15" xfId="2" applyFont="1" applyFill="1" applyBorder="1" applyAlignment="1">
      <alignment horizontal="center" vertical="center" wrapText="1"/>
    </xf>
    <xf numFmtId="0" fontId="6" fillId="3" borderId="10" xfId="2" applyFont="1" applyFill="1" applyBorder="1" applyAlignment="1">
      <alignment horizontal="center" vertical="center" wrapText="1"/>
    </xf>
    <xf numFmtId="0" fontId="6" fillId="3" borderId="11" xfId="2" applyFont="1" applyFill="1" applyBorder="1" applyAlignment="1">
      <alignment horizontal="center" vertical="center" wrapText="1"/>
    </xf>
    <xf numFmtId="164" fontId="6" fillId="3" borderId="6" xfId="2" applyNumberFormat="1" applyFont="1" applyFill="1" applyBorder="1" applyAlignment="1">
      <alignment horizontal="center" vertical="center"/>
    </xf>
    <xf numFmtId="164" fontId="6" fillId="3" borderId="9" xfId="2" applyNumberFormat="1" applyFont="1" applyFill="1" applyBorder="1" applyAlignment="1">
      <alignment horizontal="center" vertical="center"/>
    </xf>
    <xf numFmtId="164" fontId="6" fillId="3" borderId="8" xfId="2" applyNumberFormat="1" applyFont="1" applyFill="1" applyBorder="1" applyAlignment="1">
      <alignment horizontal="center" vertical="center"/>
    </xf>
    <xf numFmtId="164" fontId="10" fillId="4" borderId="1" xfId="0" applyNumberFormat="1" applyFont="1" applyFill="1" applyBorder="1" applyAlignment="1">
      <alignment horizontal="center" vertical="center"/>
    </xf>
    <xf numFmtId="164" fontId="10" fillId="4" borderId="2" xfId="0" applyNumberFormat="1" applyFont="1" applyFill="1" applyBorder="1" applyAlignment="1">
      <alignment horizontal="center" vertical="center"/>
    </xf>
    <xf numFmtId="164" fontId="10" fillId="4" borderId="3" xfId="0" applyNumberFormat="1" applyFont="1" applyFill="1" applyBorder="1" applyAlignment="1">
      <alignment horizontal="center" vertical="center"/>
    </xf>
    <xf numFmtId="164" fontId="10" fillId="4" borderId="4" xfId="0" applyNumberFormat="1" applyFont="1" applyFill="1" applyBorder="1" applyAlignment="1">
      <alignment horizontal="center" vertical="center"/>
    </xf>
    <xf numFmtId="164" fontId="10" fillId="4" borderId="0" xfId="0" applyNumberFormat="1" applyFont="1" applyFill="1" applyAlignment="1">
      <alignment horizontal="center" vertical="center"/>
    </xf>
    <xf numFmtId="164" fontId="10" fillId="4" borderId="7" xfId="0" applyNumberFormat="1" applyFont="1" applyFill="1" applyBorder="1" applyAlignment="1">
      <alignment horizontal="center" vertical="center"/>
    </xf>
    <xf numFmtId="164" fontId="10" fillId="4" borderId="14" xfId="0" applyNumberFormat="1" applyFont="1" applyFill="1" applyBorder="1" applyAlignment="1">
      <alignment horizontal="center" vertical="center"/>
    </xf>
    <xf numFmtId="164" fontId="10" fillId="4" borderId="13" xfId="0" applyNumberFormat="1" applyFont="1" applyFill="1" applyBorder="1" applyAlignment="1">
      <alignment horizontal="center" vertical="center"/>
    </xf>
    <xf numFmtId="164" fontId="10" fillId="4" borderId="15" xfId="0" applyNumberFormat="1" applyFont="1" applyFill="1" applyBorder="1" applyAlignment="1">
      <alignment horizontal="center" vertical="center"/>
    </xf>
    <xf numFmtId="0" fontId="6" fillId="0" borderId="5" xfId="2" applyFont="1" applyBorder="1" applyAlignment="1" applyProtection="1">
      <alignment horizontal="center" vertical="center" wrapText="1"/>
      <protection hidden="1"/>
    </xf>
    <xf numFmtId="0" fontId="6" fillId="0" borderId="6" xfId="2" applyFont="1" applyBorder="1" applyAlignment="1" applyProtection="1">
      <alignment horizontal="center" vertical="center" wrapText="1"/>
      <protection hidden="1"/>
    </xf>
    <xf numFmtId="49" fontId="10" fillId="3" borderId="5" xfId="2" applyNumberFormat="1" applyFont="1" applyFill="1" applyBorder="1" applyAlignment="1" applyProtection="1">
      <alignment horizontal="center" vertical="center" wrapText="1"/>
      <protection hidden="1"/>
    </xf>
    <xf numFmtId="164" fontId="6" fillId="3" borderId="6" xfId="2" applyNumberFormat="1" applyFont="1" applyFill="1" applyBorder="1" applyAlignment="1">
      <alignment horizontal="center" vertical="center" wrapText="1"/>
    </xf>
    <xf numFmtId="164" fontId="6" fillId="3" borderId="8" xfId="2" applyNumberFormat="1" applyFont="1" applyFill="1" applyBorder="1" applyAlignment="1">
      <alignment horizontal="center" vertical="center" wrapText="1"/>
    </xf>
    <xf numFmtId="164" fontId="6" fillId="3" borderId="9" xfId="2" applyNumberFormat="1" applyFont="1" applyFill="1" applyBorder="1" applyAlignment="1">
      <alignment horizontal="center" vertical="center" wrapText="1"/>
    </xf>
    <xf numFmtId="164" fontId="6" fillId="3" borderId="5" xfId="2" applyNumberFormat="1" applyFont="1" applyFill="1" applyBorder="1" applyAlignment="1">
      <alignment horizontal="center" vertical="center" wrapText="1"/>
    </xf>
    <xf numFmtId="0" fontId="31" fillId="3" borderId="6" xfId="0" applyFont="1" applyFill="1" applyBorder="1" applyAlignment="1">
      <alignment horizontal="center" vertical="center"/>
    </xf>
    <xf numFmtId="0" fontId="31" fillId="3" borderId="8" xfId="0" applyFont="1" applyFill="1" applyBorder="1" applyAlignment="1">
      <alignment horizontal="center" vertical="center"/>
    </xf>
    <xf numFmtId="0" fontId="31" fillId="3" borderId="9" xfId="0" applyFont="1" applyFill="1" applyBorder="1" applyAlignment="1">
      <alignment horizontal="center" vertical="center"/>
    </xf>
    <xf numFmtId="164" fontId="6" fillId="3" borderId="6" xfId="2" applyNumberFormat="1" applyFont="1" applyFill="1" applyBorder="1" applyAlignment="1">
      <alignment horizontal="center" wrapText="1"/>
    </xf>
    <xf numFmtId="164" fontId="6" fillId="3" borderId="8" xfId="2" applyNumberFormat="1" applyFont="1" applyFill="1" applyBorder="1" applyAlignment="1">
      <alignment horizontal="center" wrapText="1"/>
    </xf>
    <xf numFmtId="164" fontId="6" fillId="3" borderId="9" xfId="2" applyNumberFormat="1" applyFont="1" applyFill="1" applyBorder="1" applyAlignment="1">
      <alignment horizontal="center" wrapText="1"/>
    </xf>
    <xf numFmtId="164" fontId="5" fillId="3" borderId="6" xfId="2" applyNumberFormat="1" applyFont="1" applyFill="1" applyBorder="1" applyAlignment="1">
      <alignment horizontal="center" vertical="center"/>
    </xf>
    <xf numFmtId="164" fontId="5" fillId="3" borderId="8" xfId="2" applyNumberFormat="1" applyFont="1" applyFill="1" applyBorder="1" applyAlignment="1">
      <alignment horizontal="center" vertical="center"/>
    </xf>
    <xf numFmtId="164" fontId="5" fillId="3" borderId="9" xfId="2" applyNumberFormat="1" applyFont="1" applyFill="1" applyBorder="1" applyAlignment="1">
      <alignment horizontal="center" vertical="center"/>
    </xf>
    <xf numFmtId="164" fontId="11" fillId="3" borderId="6" xfId="2" applyNumberFormat="1" applyFont="1" applyFill="1" applyBorder="1" applyAlignment="1">
      <alignment horizontal="center" vertical="center"/>
    </xf>
    <xf numFmtId="164" fontId="11" fillId="3" borderId="8" xfId="2" applyNumberFormat="1" applyFont="1" applyFill="1" applyBorder="1" applyAlignment="1">
      <alignment horizontal="center" vertical="center"/>
    </xf>
    <xf numFmtId="164" fontId="11" fillId="3" borderId="9" xfId="2" applyNumberFormat="1" applyFont="1" applyFill="1" applyBorder="1" applyAlignment="1">
      <alignment horizontal="center" vertical="center"/>
    </xf>
    <xf numFmtId="164" fontId="10" fillId="4" borderId="6" xfId="2" applyNumberFormat="1" applyFont="1" applyFill="1" applyBorder="1" applyAlignment="1">
      <alignment horizontal="center" vertical="center"/>
    </xf>
    <xf numFmtId="164" fontId="10" fillId="4" borderId="8" xfId="2" applyNumberFormat="1" applyFont="1" applyFill="1" applyBorder="1" applyAlignment="1">
      <alignment horizontal="center" vertical="center"/>
    </xf>
    <xf numFmtId="164" fontId="10" fillId="4" borderId="9" xfId="2" applyNumberFormat="1" applyFont="1" applyFill="1" applyBorder="1" applyAlignment="1">
      <alignment horizontal="center" vertical="center"/>
    </xf>
    <xf numFmtId="164" fontId="5" fillId="3" borderId="5" xfId="2" applyNumberFormat="1" applyFont="1" applyFill="1" applyBorder="1" applyAlignment="1">
      <alignment horizontal="center" vertical="center"/>
    </xf>
    <xf numFmtId="0" fontId="10" fillId="3" borderId="10" xfId="2" applyFont="1" applyFill="1" applyBorder="1" applyAlignment="1" applyProtection="1">
      <alignment horizontal="center" vertical="center" wrapText="1"/>
      <protection hidden="1"/>
    </xf>
    <xf numFmtId="0" fontId="10" fillId="3" borderId="11" xfId="2" applyFont="1" applyFill="1" applyBorder="1" applyAlignment="1" applyProtection="1">
      <alignment horizontal="center" vertical="center" wrapText="1"/>
      <protection hidden="1"/>
    </xf>
    <xf numFmtId="164" fontId="6" fillId="4" borderId="1" xfId="2" applyNumberFormat="1" applyFont="1" applyFill="1" applyBorder="1" applyAlignment="1">
      <alignment horizontal="center" vertical="center"/>
    </xf>
    <xf numFmtId="164" fontId="6" fillId="4" borderId="2" xfId="2" applyNumberFormat="1" applyFont="1" applyFill="1" applyBorder="1" applyAlignment="1">
      <alignment horizontal="center" vertical="center"/>
    </xf>
    <xf numFmtId="164" fontId="6" fillId="4" borderId="3" xfId="2" applyNumberFormat="1" applyFont="1" applyFill="1" applyBorder="1" applyAlignment="1">
      <alignment horizontal="center" vertical="center"/>
    </xf>
    <xf numFmtId="164" fontId="6" fillId="4" borderId="14" xfId="2" applyNumberFormat="1" applyFont="1" applyFill="1" applyBorder="1" applyAlignment="1">
      <alignment horizontal="center" vertical="center"/>
    </xf>
    <xf numFmtId="164" fontId="6" fillId="4" borderId="13" xfId="2" applyNumberFormat="1" applyFont="1" applyFill="1" applyBorder="1" applyAlignment="1">
      <alignment horizontal="center" vertical="center"/>
    </xf>
    <xf numFmtId="164" fontId="6" fillId="4" borderId="15" xfId="2" applyNumberFormat="1" applyFont="1" applyFill="1" applyBorder="1" applyAlignment="1">
      <alignment horizontal="center" vertical="center"/>
    </xf>
    <xf numFmtId="0" fontId="10" fillId="3" borderId="3" xfId="2" applyFont="1" applyFill="1" applyBorder="1" applyAlignment="1">
      <alignment horizontal="center" vertical="center"/>
    </xf>
    <xf numFmtId="0" fontId="10" fillId="3" borderId="15" xfId="2" applyFont="1" applyFill="1" applyBorder="1" applyAlignment="1">
      <alignment horizontal="center" vertical="center"/>
    </xf>
    <xf numFmtId="0" fontId="10" fillId="3" borderId="10" xfId="2" applyFont="1" applyFill="1" applyBorder="1" applyAlignment="1">
      <alignment horizontal="center" vertical="center"/>
    </xf>
    <xf numFmtId="0" fontId="10" fillId="3" borderId="11" xfId="2" applyFont="1" applyFill="1" applyBorder="1" applyAlignment="1">
      <alignment horizontal="center" vertical="center"/>
    </xf>
    <xf numFmtId="0" fontId="10" fillId="3" borderId="10" xfId="2" applyFont="1" applyFill="1" applyBorder="1" applyAlignment="1">
      <alignment horizontal="center" vertical="center" wrapText="1"/>
    </xf>
    <xf numFmtId="0" fontId="10" fillId="3" borderId="11" xfId="2" applyFont="1" applyFill="1" applyBorder="1" applyAlignment="1">
      <alignment horizontal="center" vertical="center" wrapText="1"/>
    </xf>
    <xf numFmtId="0" fontId="6" fillId="3" borderId="5" xfId="2" applyFont="1" applyFill="1" applyBorder="1" applyAlignment="1" applyProtection="1">
      <alignment horizontal="right" vertical="center" wrapText="1"/>
      <protection hidden="1"/>
    </xf>
    <xf numFmtId="164" fontId="6" fillId="3" borderId="5" xfId="2" applyNumberFormat="1" applyFont="1" applyFill="1" applyBorder="1" applyAlignment="1">
      <alignment horizontal="center" vertical="center"/>
    </xf>
    <xf numFmtId="0" fontId="31" fillId="6" borderId="5" xfId="0" applyFont="1" applyFill="1" applyBorder="1" applyAlignment="1">
      <alignment horizontal="center" vertical="center"/>
    </xf>
    <xf numFmtId="0" fontId="17" fillId="6" borderId="1" xfId="0" applyFont="1" applyFill="1" applyBorder="1" applyAlignment="1">
      <alignment horizontal="center" vertical="center"/>
    </xf>
    <xf numFmtId="0" fontId="17" fillId="6" borderId="2" xfId="0" applyFont="1" applyFill="1" applyBorder="1" applyAlignment="1">
      <alignment horizontal="center" vertical="center"/>
    </xf>
    <xf numFmtId="0" fontId="17" fillId="6" borderId="3" xfId="0" applyFont="1" applyFill="1" applyBorder="1" applyAlignment="1">
      <alignment horizontal="center" vertical="center"/>
    </xf>
    <xf numFmtId="0" fontId="17" fillId="6" borderId="14" xfId="0" applyFont="1" applyFill="1" applyBorder="1" applyAlignment="1">
      <alignment horizontal="center" vertical="center"/>
    </xf>
    <xf numFmtId="0" fontId="17" fillId="6" borderId="13" xfId="0" applyFont="1" applyFill="1" applyBorder="1" applyAlignment="1">
      <alignment horizontal="center" vertical="center"/>
    </xf>
    <xf numFmtId="0" fontId="17" fillId="6" borderId="15" xfId="0" applyFont="1" applyFill="1" applyBorder="1" applyAlignment="1">
      <alignment horizontal="center" vertical="center"/>
    </xf>
    <xf numFmtId="0" fontId="11" fillId="3" borderId="11" xfId="2" applyFont="1" applyFill="1" applyBorder="1" applyAlignment="1" applyProtection="1">
      <alignment horizontal="center" vertical="center" wrapText="1"/>
      <protection hidden="1"/>
    </xf>
    <xf numFmtId="49" fontId="5" fillId="4" borderId="6" xfId="2" applyNumberFormat="1" applyFont="1" applyFill="1" applyBorder="1" applyAlignment="1" applyProtection="1">
      <alignment horizontal="center" vertical="center" wrapText="1"/>
      <protection locked="0" hidden="1"/>
    </xf>
    <xf numFmtId="49" fontId="5" fillId="4" borderId="8" xfId="2" applyNumberFormat="1" applyFont="1" applyFill="1" applyBorder="1" applyAlignment="1" applyProtection="1">
      <alignment horizontal="center" vertical="center" wrapText="1"/>
      <protection locked="0" hidden="1"/>
    </xf>
    <xf numFmtId="49" fontId="5" fillId="4" borderId="9" xfId="2" applyNumberFormat="1" applyFont="1" applyFill="1" applyBorder="1" applyAlignment="1" applyProtection="1">
      <alignment horizontal="center" vertical="center" wrapText="1"/>
      <protection locked="0" hidden="1"/>
    </xf>
    <xf numFmtId="49" fontId="5" fillId="4" borderId="6" xfId="2" applyNumberFormat="1" applyFont="1" applyFill="1" applyBorder="1" applyAlignment="1" applyProtection="1">
      <alignment horizontal="center" vertical="center" wrapText="1"/>
      <protection locked="0"/>
    </xf>
    <xf numFmtId="49" fontId="5" fillId="4" borderId="8" xfId="2" applyNumberFormat="1" applyFont="1" applyFill="1" applyBorder="1" applyAlignment="1" applyProtection="1">
      <alignment horizontal="center" vertical="center" wrapText="1"/>
      <protection locked="0"/>
    </xf>
    <xf numFmtId="49" fontId="5" fillId="4" borderId="9" xfId="2" applyNumberFormat="1" applyFont="1" applyFill="1" applyBorder="1" applyAlignment="1" applyProtection="1">
      <alignment horizontal="center" vertical="center" wrapText="1"/>
      <protection locked="0"/>
    </xf>
    <xf numFmtId="0" fontId="23" fillId="0" borderId="13" xfId="2" applyFont="1" applyBorder="1" applyAlignment="1">
      <alignment horizontal="center" vertical="center"/>
    </xf>
    <xf numFmtId="0" fontId="10" fillId="24" borderId="42" xfId="0" applyFont="1" applyFill="1" applyBorder="1" applyAlignment="1">
      <alignment horizontal="center" vertical="center" wrapText="1"/>
    </xf>
    <xf numFmtId="0" fontId="10" fillId="24" borderId="44" xfId="0" applyFont="1" applyFill="1" applyBorder="1" applyAlignment="1">
      <alignment horizontal="center" vertical="center" wrapText="1"/>
    </xf>
    <xf numFmtId="0" fontId="26" fillId="9" borderId="35" xfId="2" applyFont="1" applyFill="1" applyBorder="1" applyAlignment="1">
      <alignment horizontal="center" vertical="center"/>
    </xf>
    <xf numFmtId="0" fontId="26" fillId="9" borderId="52" xfId="2" applyFont="1" applyFill="1" applyBorder="1" applyAlignment="1">
      <alignment horizontal="center" vertical="center"/>
    </xf>
    <xf numFmtId="0" fontId="48" fillId="6" borderId="34" xfId="2" applyFont="1" applyFill="1" applyBorder="1" applyAlignment="1">
      <alignment horizontal="center" vertical="center" wrapText="1"/>
    </xf>
    <xf numFmtId="0" fontId="48" fillId="6" borderId="51" xfId="2" applyFont="1" applyFill="1" applyBorder="1" applyAlignment="1">
      <alignment horizontal="center" vertical="center" wrapText="1"/>
    </xf>
    <xf numFmtId="169" fontId="61" fillId="18" borderId="33" xfId="2" applyNumberFormat="1" applyFont="1" applyFill="1" applyBorder="1" applyAlignment="1">
      <alignment horizontal="center" vertical="center"/>
    </xf>
    <xf numFmtId="169" fontId="61" fillId="18" borderId="50" xfId="2" applyNumberFormat="1" applyFont="1" applyFill="1" applyBorder="1" applyAlignment="1">
      <alignment horizontal="center" vertical="center"/>
    </xf>
    <xf numFmtId="169" fontId="61" fillId="18" borderId="34" xfId="2" applyNumberFormat="1" applyFont="1" applyFill="1" applyBorder="1" applyAlignment="1">
      <alignment horizontal="center" vertical="center"/>
    </xf>
    <xf numFmtId="169" fontId="61" fillId="18" borderId="51" xfId="2" applyNumberFormat="1" applyFont="1" applyFill="1" applyBorder="1" applyAlignment="1">
      <alignment horizontal="center" vertical="center"/>
    </xf>
    <xf numFmtId="0" fontId="6" fillId="3" borderId="17" xfId="2" applyFont="1" applyFill="1" applyBorder="1" applyAlignment="1" applyProtection="1">
      <alignment horizontal="right" vertical="center" wrapText="1"/>
      <protection hidden="1"/>
    </xf>
    <xf numFmtId="0" fontId="6" fillId="3" borderId="18" xfId="2" applyFont="1" applyFill="1" applyBorder="1" applyAlignment="1" applyProtection="1">
      <alignment horizontal="right" vertical="center" wrapText="1"/>
      <protection hidden="1"/>
    </xf>
    <xf numFmtId="164" fontId="6" fillId="3" borderId="18" xfId="2" applyNumberFormat="1" applyFont="1" applyFill="1" applyBorder="1" applyAlignment="1">
      <alignment horizontal="center" vertical="center"/>
    </xf>
    <xf numFmtId="164" fontId="6" fillId="3" borderId="19" xfId="2" applyNumberFormat="1" applyFont="1" applyFill="1" applyBorder="1" applyAlignment="1">
      <alignment horizontal="center" vertical="center"/>
    </xf>
    <xf numFmtId="0" fontId="5" fillId="3" borderId="14" xfId="2" applyFont="1" applyFill="1" applyBorder="1" applyAlignment="1" applyProtection="1">
      <alignment horizontal="center" vertical="center" wrapText="1"/>
      <protection hidden="1"/>
    </xf>
    <xf numFmtId="0" fontId="5" fillId="3" borderId="13" xfId="2" applyFont="1" applyFill="1" applyBorder="1" applyAlignment="1" applyProtection="1">
      <alignment horizontal="center" vertical="center" wrapText="1"/>
      <protection hidden="1"/>
    </xf>
    <xf numFmtId="0" fontId="5" fillId="3" borderId="15" xfId="2" applyFont="1" applyFill="1" applyBorder="1" applyAlignment="1" applyProtection="1">
      <alignment horizontal="center" vertical="center" wrapText="1"/>
      <protection hidden="1"/>
    </xf>
    <xf numFmtId="0" fontId="6" fillId="3" borderId="14" xfId="2" applyFont="1" applyFill="1" applyBorder="1" applyAlignment="1" applyProtection="1">
      <alignment horizontal="right" vertical="center" wrapText="1"/>
      <protection hidden="1"/>
    </xf>
    <xf numFmtId="0" fontId="6" fillId="3" borderId="13" xfId="2" applyFont="1" applyFill="1" applyBorder="1" applyAlignment="1" applyProtection="1">
      <alignment horizontal="right" vertical="center" wrapText="1"/>
      <protection hidden="1"/>
    </xf>
    <xf numFmtId="0" fontId="6" fillId="3" borderId="15" xfId="2" applyFont="1" applyFill="1" applyBorder="1" applyAlignment="1" applyProtection="1">
      <alignment horizontal="right" vertical="center" wrapText="1"/>
      <protection hidden="1"/>
    </xf>
    <xf numFmtId="164" fontId="6" fillId="3" borderId="11" xfId="2" applyNumberFormat="1" applyFont="1" applyFill="1" applyBorder="1" applyAlignment="1">
      <alignment horizontal="center" vertical="center"/>
    </xf>
    <xf numFmtId="0" fontId="6" fillId="3" borderId="6" xfId="2" applyFont="1" applyFill="1" applyBorder="1" applyAlignment="1" applyProtection="1">
      <alignment horizontal="center" vertical="center" wrapText="1"/>
      <protection hidden="1"/>
    </xf>
    <xf numFmtId="0" fontId="6" fillId="3" borderId="8" xfId="2" applyFont="1" applyFill="1" applyBorder="1" applyAlignment="1" applyProtection="1">
      <alignment horizontal="center" vertical="center" wrapText="1"/>
      <protection hidden="1"/>
    </xf>
    <xf numFmtId="0" fontId="6" fillId="3" borderId="9" xfId="2" applyFont="1" applyFill="1" applyBorder="1" applyAlignment="1" applyProtection="1">
      <alignment horizontal="center" vertical="center" wrapText="1"/>
      <protection hidden="1"/>
    </xf>
    <xf numFmtId="165" fontId="6" fillId="3" borderId="5" xfId="2" applyNumberFormat="1" applyFont="1" applyFill="1" applyBorder="1" applyAlignment="1">
      <alignment horizontal="center" vertical="center"/>
    </xf>
    <xf numFmtId="49" fontId="26" fillId="10" borderId="6" xfId="0" applyNumberFormat="1" applyFont="1" applyFill="1" applyBorder="1" applyAlignment="1" applyProtection="1">
      <alignment horizontal="center" vertical="center"/>
      <protection locked="0"/>
    </xf>
    <xf numFmtId="49" fontId="26" fillId="10" borderId="8" xfId="0" applyNumberFormat="1" applyFont="1" applyFill="1" applyBorder="1" applyAlignment="1" applyProtection="1">
      <alignment horizontal="center" vertical="center"/>
      <protection locked="0"/>
    </xf>
    <xf numFmtId="49" fontId="26" fillId="10" borderId="9" xfId="0" applyNumberFormat="1" applyFont="1" applyFill="1" applyBorder="1" applyAlignment="1" applyProtection="1">
      <alignment horizontal="center" vertical="center"/>
      <protection locked="0"/>
    </xf>
    <xf numFmtId="164" fontId="6" fillId="4" borderId="5" xfId="2" applyNumberFormat="1" applyFont="1" applyFill="1" applyBorder="1" applyAlignment="1" applyProtection="1">
      <alignment horizontal="center" vertical="center"/>
      <protection locked="0"/>
    </xf>
    <xf numFmtId="0" fontId="6" fillId="0" borderId="0" xfId="0" applyFont="1" applyAlignment="1">
      <alignment horizontal="center" vertical="center" wrapText="1"/>
    </xf>
    <xf numFmtId="0" fontId="6" fillId="3" borderId="1" xfId="2" applyFont="1" applyFill="1" applyBorder="1" applyAlignment="1" applyProtection="1">
      <alignment horizontal="center" vertical="center" wrapText="1"/>
      <protection hidden="1"/>
    </xf>
    <xf numFmtId="0" fontId="6" fillId="3" borderId="2" xfId="2" applyFont="1" applyFill="1" applyBorder="1" applyAlignment="1" applyProtection="1">
      <alignment horizontal="center" vertical="center" wrapText="1"/>
      <protection hidden="1"/>
    </xf>
    <xf numFmtId="0" fontId="6" fillId="3" borderId="3" xfId="2" applyFont="1" applyFill="1" applyBorder="1" applyAlignment="1" applyProtection="1">
      <alignment horizontal="center" vertical="center" wrapText="1"/>
      <protection hidden="1"/>
    </xf>
    <xf numFmtId="49" fontId="26" fillId="10" borderId="1" xfId="0" applyNumberFormat="1" applyFont="1" applyFill="1" applyBorder="1" applyAlignment="1" applyProtection="1">
      <alignment horizontal="center" vertical="center"/>
      <protection locked="0"/>
    </xf>
    <xf numFmtId="49" fontId="26" fillId="10" borderId="2" xfId="0" applyNumberFormat="1" applyFont="1" applyFill="1" applyBorder="1" applyAlignment="1" applyProtection="1">
      <alignment horizontal="center" vertical="center"/>
      <protection locked="0"/>
    </xf>
    <xf numFmtId="49" fontId="26" fillId="10" borderId="3" xfId="0" applyNumberFormat="1" applyFont="1" applyFill="1" applyBorder="1" applyAlignment="1" applyProtection="1">
      <alignment horizontal="center" vertical="center"/>
      <protection locked="0"/>
    </xf>
    <xf numFmtId="164" fontId="6" fillId="4" borderId="10" xfId="2" applyNumberFormat="1" applyFont="1" applyFill="1" applyBorder="1" applyAlignment="1" applyProtection="1">
      <alignment horizontal="center" vertical="center"/>
      <protection locked="0"/>
    </xf>
    <xf numFmtId="0" fontId="48" fillId="6" borderId="5" xfId="0" applyFont="1" applyFill="1" applyBorder="1" applyAlignment="1">
      <alignment horizontal="center" vertical="center" wrapText="1"/>
    </xf>
    <xf numFmtId="0" fontId="28" fillId="3" borderId="6" xfId="2" applyFont="1" applyFill="1" applyBorder="1" applyAlignment="1" applyProtection="1">
      <alignment horizontal="right" vertical="center" wrapText="1"/>
      <protection hidden="1"/>
    </xf>
    <xf numFmtId="0" fontId="28" fillId="3" borderId="8" xfId="2" applyFont="1" applyFill="1" applyBorder="1" applyAlignment="1" applyProtection="1">
      <alignment horizontal="right" vertical="center" wrapText="1"/>
      <protection hidden="1"/>
    </xf>
    <xf numFmtId="0" fontId="28" fillId="3" borderId="61" xfId="2" applyFont="1" applyFill="1" applyBorder="1" applyAlignment="1" applyProtection="1">
      <alignment horizontal="right" vertical="center" wrapText="1"/>
      <protection hidden="1"/>
    </xf>
    <xf numFmtId="0" fontId="9" fillId="14" borderId="5" xfId="0" applyFont="1" applyFill="1" applyBorder="1" applyAlignment="1">
      <alignment horizontal="center" vertical="center" wrapText="1"/>
    </xf>
    <xf numFmtId="0" fontId="6" fillId="0" borderId="45" xfId="0" applyFont="1" applyBorder="1" applyAlignment="1">
      <alignment horizontal="left" vertical="center" wrapText="1"/>
    </xf>
    <xf numFmtId="0" fontId="6" fillId="0" borderId="46" xfId="0" applyFont="1" applyBorder="1" applyAlignment="1">
      <alignment horizontal="left" vertical="center" wrapText="1"/>
    </xf>
    <xf numFmtId="0" fontId="9" fillId="22" borderId="5" xfId="0" applyFont="1" applyFill="1" applyBorder="1" applyAlignment="1">
      <alignment horizontal="center" vertical="center" wrapText="1"/>
    </xf>
    <xf numFmtId="0" fontId="9" fillId="22" borderId="6" xfId="0" applyFont="1" applyFill="1" applyBorder="1" applyAlignment="1">
      <alignment horizontal="center" vertical="center" wrapText="1"/>
    </xf>
    <xf numFmtId="0" fontId="9" fillId="22" borderId="9" xfId="0" applyFont="1" applyFill="1" applyBorder="1" applyAlignment="1">
      <alignment horizontal="center" vertical="center" wrapText="1"/>
    </xf>
    <xf numFmtId="0" fontId="9" fillId="23" borderId="5" xfId="0" applyFont="1" applyFill="1" applyBorder="1" applyAlignment="1">
      <alignment horizontal="center" vertical="center" wrapText="1"/>
    </xf>
    <xf numFmtId="0" fontId="17" fillId="3" borderId="15" xfId="0" applyFont="1" applyFill="1" applyBorder="1" applyAlignment="1" applyProtection="1">
      <alignment horizontal="center" vertical="center" wrapText="1"/>
      <protection hidden="1"/>
    </xf>
    <xf numFmtId="0" fontId="17" fillId="3" borderId="11" xfId="0" applyFont="1" applyFill="1" applyBorder="1" applyAlignment="1" applyProtection="1">
      <alignment horizontal="center" vertical="center" wrapText="1"/>
      <protection hidden="1"/>
    </xf>
    <xf numFmtId="42" fontId="6" fillId="3" borderId="11" xfId="2" applyNumberFormat="1" applyFont="1" applyFill="1" applyBorder="1" applyAlignment="1" applyProtection="1">
      <alignment horizontal="center" vertical="center"/>
      <protection hidden="1"/>
    </xf>
    <xf numFmtId="0" fontId="5" fillId="6" borderId="6" xfId="2" applyFont="1" applyFill="1" applyBorder="1" applyAlignment="1" applyProtection="1">
      <alignment horizontal="center" vertical="center" wrapText="1"/>
      <protection hidden="1"/>
    </xf>
    <xf numFmtId="0" fontId="5" fillId="6" borderId="8" xfId="2" applyFont="1" applyFill="1" applyBorder="1" applyAlignment="1" applyProtection="1">
      <alignment horizontal="center" vertical="center" wrapText="1"/>
      <protection hidden="1"/>
    </xf>
    <xf numFmtId="0" fontId="5" fillId="6" borderId="9" xfId="2" applyFont="1" applyFill="1" applyBorder="1" applyAlignment="1" applyProtection="1">
      <alignment horizontal="center" vertical="center" wrapText="1"/>
      <protection hidden="1"/>
    </xf>
    <xf numFmtId="0" fontId="6" fillId="2" borderId="1" xfId="2" applyFont="1" applyFill="1" applyBorder="1" applyAlignment="1" applyProtection="1">
      <alignment horizontal="center" vertical="center" wrapText="1"/>
      <protection hidden="1"/>
    </xf>
    <xf numFmtId="0" fontId="6" fillId="2" borderId="3" xfId="2" applyFont="1" applyFill="1" applyBorder="1" applyAlignment="1" applyProtection="1">
      <alignment horizontal="center" vertical="center" wrapText="1"/>
      <protection hidden="1"/>
    </xf>
    <xf numFmtId="0" fontId="6" fillId="2" borderId="14" xfId="2" applyFont="1" applyFill="1" applyBorder="1" applyAlignment="1" applyProtection="1">
      <alignment horizontal="center" vertical="center" wrapText="1"/>
      <protection hidden="1"/>
    </xf>
    <xf numFmtId="0" fontId="6" fillId="2" borderId="15" xfId="2" applyFont="1" applyFill="1" applyBorder="1" applyAlignment="1" applyProtection="1">
      <alignment horizontal="center" vertical="center" wrapText="1"/>
      <protection hidden="1"/>
    </xf>
    <xf numFmtId="9" fontId="5" fillId="3" borderId="5" xfId="2" applyNumberFormat="1" applyFont="1" applyFill="1" applyBorder="1" applyAlignment="1" applyProtection="1">
      <alignment horizontal="center" vertical="center"/>
      <protection hidden="1"/>
    </xf>
    <xf numFmtId="165" fontId="5" fillId="3" borderId="5" xfId="2" applyNumberFormat="1" applyFont="1" applyFill="1" applyBorder="1" applyAlignment="1" applyProtection="1">
      <alignment horizontal="center" vertical="center"/>
      <protection hidden="1"/>
    </xf>
    <xf numFmtId="0" fontId="3" fillId="0" borderId="0" xfId="0" applyFont="1" applyAlignment="1" applyProtection="1">
      <alignment horizontal="center" vertical="center" wrapText="1"/>
      <protection hidden="1"/>
    </xf>
    <xf numFmtId="0" fontId="6" fillId="2" borderId="10" xfId="2" applyFont="1" applyFill="1" applyBorder="1" applyAlignment="1" applyProtection="1">
      <alignment horizontal="center" vertical="center" wrapText="1"/>
      <protection hidden="1"/>
    </xf>
    <xf numFmtId="0" fontId="6" fillId="2" borderId="11" xfId="2" applyFont="1" applyFill="1" applyBorder="1" applyAlignment="1" applyProtection="1">
      <alignment horizontal="center" vertical="center" wrapText="1"/>
      <protection hidden="1"/>
    </xf>
    <xf numFmtId="0" fontId="5" fillId="6" borderId="1" xfId="2" applyFont="1" applyFill="1" applyBorder="1" applyAlignment="1" applyProtection="1">
      <alignment horizontal="center" vertical="center" wrapText="1"/>
      <protection hidden="1"/>
    </xf>
    <xf numFmtId="0" fontId="5" fillId="6" borderId="2" xfId="2" applyFont="1" applyFill="1" applyBorder="1" applyAlignment="1" applyProtection="1">
      <alignment horizontal="center" vertical="center" wrapText="1"/>
      <protection hidden="1"/>
    </xf>
    <xf numFmtId="0" fontId="5" fillId="6" borderId="3" xfId="2" applyFont="1" applyFill="1" applyBorder="1" applyAlignment="1" applyProtection="1">
      <alignment horizontal="center" vertical="center" wrapText="1"/>
      <protection hidden="1"/>
    </xf>
    <xf numFmtId="0" fontId="5" fillId="6" borderId="14" xfId="2" applyFont="1" applyFill="1" applyBorder="1" applyAlignment="1" applyProtection="1">
      <alignment horizontal="center" vertical="center" wrapText="1"/>
      <protection hidden="1"/>
    </xf>
    <xf numFmtId="0" fontId="5" fillId="6" borderId="13" xfId="2" applyFont="1" applyFill="1" applyBorder="1" applyAlignment="1" applyProtection="1">
      <alignment horizontal="center" vertical="center" wrapText="1"/>
      <protection hidden="1"/>
    </xf>
    <xf numFmtId="0" fontId="5" fillId="6" borderId="15" xfId="2" applyFont="1" applyFill="1" applyBorder="1" applyAlignment="1" applyProtection="1">
      <alignment horizontal="center" vertical="center" wrapText="1"/>
      <protection hidden="1"/>
    </xf>
    <xf numFmtId="0" fontId="6" fillId="2" borderId="5" xfId="2" applyFont="1" applyFill="1" applyBorder="1" applyAlignment="1" applyProtection="1">
      <alignment horizontal="center" vertical="center" wrapText="1"/>
      <protection hidden="1"/>
    </xf>
    <xf numFmtId="0" fontId="5" fillId="3" borderId="5" xfId="2" applyFont="1" applyFill="1" applyBorder="1" applyAlignment="1" applyProtection="1">
      <alignment horizontal="center" vertical="center"/>
      <protection hidden="1"/>
    </xf>
    <xf numFmtId="0" fontId="17" fillId="0" borderId="0" xfId="0" applyFont="1" applyAlignment="1" applyProtection="1">
      <alignment horizontal="center" vertical="center" wrapText="1"/>
      <protection hidden="1"/>
    </xf>
    <xf numFmtId="0" fontId="6" fillId="6" borderId="5" xfId="0" applyFont="1" applyFill="1" applyBorder="1" applyAlignment="1">
      <alignment horizontal="center" vertical="center" wrapText="1"/>
    </xf>
    <xf numFmtId="7" fontId="6" fillId="4" borderId="17" xfId="2" applyNumberFormat="1" applyFont="1" applyFill="1" applyBorder="1" applyAlignment="1" applyProtection="1">
      <alignment horizontal="center" vertical="center"/>
      <protection locked="0"/>
    </xf>
    <xf numFmtId="7" fontId="6" fillId="4" borderId="18" xfId="2" applyNumberFormat="1" applyFont="1" applyFill="1" applyBorder="1" applyAlignment="1" applyProtection="1">
      <alignment horizontal="center" vertical="center"/>
      <protection locked="0"/>
    </xf>
    <xf numFmtId="7" fontId="6" fillId="4" borderId="19" xfId="2" applyNumberFormat="1" applyFont="1" applyFill="1" applyBorder="1" applyAlignment="1" applyProtection="1">
      <alignment horizontal="center" vertical="center"/>
      <protection locked="0"/>
    </xf>
    <xf numFmtId="0" fontId="17" fillId="6" borderId="5" xfId="2" applyFont="1" applyFill="1" applyBorder="1" applyAlignment="1" applyProtection="1">
      <alignment horizontal="right" vertical="center" wrapText="1"/>
      <protection hidden="1"/>
    </xf>
    <xf numFmtId="168" fontId="17" fillId="9" borderId="5" xfId="2" applyNumberFormat="1" applyFont="1" applyFill="1" applyBorder="1" applyAlignment="1" applyProtection="1">
      <alignment horizontal="center" vertical="center" wrapText="1"/>
      <protection locked="0"/>
    </xf>
    <xf numFmtId="166" fontId="26" fillId="0" borderId="0" xfId="2" applyNumberFormat="1" applyFont="1" applyAlignment="1">
      <alignment horizontal="center" vertical="center"/>
    </xf>
    <xf numFmtId="44" fontId="6" fillId="0" borderId="0" xfId="1" applyFont="1" applyFill="1" applyBorder="1" applyAlignment="1" applyProtection="1">
      <alignment horizontal="center" vertical="center" wrapText="1"/>
      <protection hidden="1"/>
    </xf>
    <xf numFmtId="0" fontId="23" fillId="3" borderId="6" xfId="2" applyFont="1" applyFill="1" applyBorder="1" applyAlignment="1" applyProtection="1">
      <alignment horizontal="right" vertical="center" wrapText="1"/>
      <protection hidden="1"/>
    </xf>
    <xf numFmtId="0" fontId="23" fillId="3" borderId="8" xfId="2" applyFont="1" applyFill="1" applyBorder="1" applyAlignment="1" applyProtection="1">
      <alignment horizontal="right" vertical="center" wrapText="1"/>
      <protection hidden="1"/>
    </xf>
    <xf numFmtId="165" fontId="23" fillId="3" borderId="8" xfId="2" applyNumberFormat="1" applyFont="1" applyFill="1" applyBorder="1" applyAlignment="1">
      <alignment horizontal="left" vertical="center" wrapText="1"/>
    </xf>
    <xf numFmtId="165" fontId="23" fillId="3" borderId="9" xfId="2" applyNumberFormat="1" applyFont="1" applyFill="1" applyBorder="1" applyAlignment="1">
      <alignment horizontal="left" vertical="center" wrapText="1"/>
    </xf>
    <xf numFmtId="0" fontId="6" fillId="3" borderId="16" xfId="2" applyFont="1" applyFill="1" applyBorder="1" applyAlignment="1" applyProtection="1">
      <alignment horizontal="center" vertical="center" wrapText="1"/>
      <protection hidden="1"/>
    </xf>
    <xf numFmtId="0" fontId="5" fillId="6" borderId="5" xfId="0" applyFont="1" applyFill="1" applyBorder="1" applyAlignment="1" applyProtection="1">
      <alignment horizontal="center" vertical="center" wrapText="1"/>
      <protection hidden="1"/>
    </xf>
    <xf numFmtId="0" fontId="6" fillId="2" borderId="6" xfId="2" applyFont="1" applyFill="1" applyBorder="1" applyAlignment="1" applyProtection="1">
      <alignment horizontal="center" vertical="center" wrapText="1"/>
      <protection hidden="1"/>
    </xf>
    <xf numFmtId="0" fontId="6" fillId="2" borderId="9" xfId="2" applyFont="1" applyFill="1" applyBorder="1" applyAlignment="1" applyProtection="1">
      <alignment horizontal="center" vertical="center" wrapText="1"/>
      <protection hidden="1"/>
    </xf>
    <xf numFmtId="0" fontId="6" fillId="0" borderId="0" xfId="2" applyFont="1" applyAlignment="1" applyProtection="1">
      <alignment horizontal="right" vertical="center" wrapText="1"/>
      <protection hidden="1"/>
    </xf>
    <xf numFmtId="164" fontId="5" fillId="0" borderId="0" xfId="2" applyNumberFormat="1" applyFont="1" applyAlignment="1" applyProtection="1">
      <alignment horizontal="center" vertical="center"/>
      <protection hidden="1"/>
    </xf>
    <xf numFmtId="0" fontId="10" fillId="0" borderId="0" xfId="2" applyFont="1" applyAlignment="1">
      <alignment horizontal="right" vertical="center" wrapText="1"/>
    </xf>
    <xf numFmtId="0" fontId="6" fillId="3" borderId="14" xfId="2" applyFont="1" applyFill="1" applyBorder="1" applyAlignment="1" applyProtection="1">
      <alignment horizontal="center" vertical="center" wrapText="1"/>
      <protection hidden="1"/>
    </xf>
    <xf numFmtId="0" fontId="6" fillId="3" borderId="13" xfId="2" applyFont="1" applyFill="1" applyBorder="1" applyAlignment="1" applyProtection="1">
      <alignment horizontal="center" vertical="center" wrapText="1"/>
      <protection hidden="1"/>
    </xf>
    <xf numFmtId="0" fontId="6" fillId="3" borderId="15" xfId="2" applyFont="1" applyFill="1" applyBorder="1" applyAlignment="1" applyProtection="1">
      <alignment horizontal="center" vertical="center" wrapText="1"/>
      <protection hidden="1"/>
    </xf>
    <xf numFmtId="0" fontId="0" fillId="3" borderId="8" xfId="0" applyFill="1" applyBorder="1" applyAlignment="1">
      <alignment horizontal="center" vertical="center"/>
    </xf>
    <xf numFmtId="0" fontId="0" fillId="3" borderId="9" xfId="0" applyFill="1" applyBorder="1" applyAlignment="1">
      <alignment horizontal="center" vertical="center"/>
    </xf>
    <xf numFmtId="49" fontId="0" fillId="0" borderId="0" xfId="0" applyNumberFormat="1" applyAlignment="1">
      <alignment horizontal="left" vertical="top" wrapText="1"/>
    </xf>
    <xf numFmtId="49" fontId="25" fillId="0" borderId="0" xfId="0" applyNumberFormat="1" applyFont="1" applyAlignment="1">
      <alignment horizontal="center" vertical="center" wrapText="1"/>
    </xf>
    <xf numFmtId="49" fontId="0" fillId="0" borderId="0" xfId="0" applyNumberFormat="1" applyAlignment="1">
      <alignment horizontal="left" wrapText="1"/>
    </xf>
    <xf numFmtId="49" fontId="2" fillId="0" borderId="0" xfId="0" applyNumberFormat="1" applyFont="1" applyAlignment="1">
      <alignment horizontal="left" wrapText="1"/>
    </xf>
    <xf numFmtId="49" fontId="2" fillId="12" borderId="0" xfId="0" applyNumberFormat="1" applyFont="1" applyFill="1" applyAlignment="1">
      <alignment horizontal="center" wrapText="1"/>
    </xf>
    <xf numFmtId="49" fontId="16" fillId="0" borderId="0" xfId="0" applyNumberFormat="1" applyFont="1" applyAlignment="1">
      <alignment horizontal="left" wrapText="1"/>
    </xf>
    <xf numFmtId="0" fontId="57" fillId="0" borderId="0" xfId="5" applyFont="1" applyAlignment="1">
      <alignment horizontal="left" vertical="center" wrapText="1"/>
    </xf>
    <xf numFmtId="0" fontId="58" fillId="0" borderId="0" xfId="5" applyFont="1" applyAlignment="1">
      <alignment horizontal="left" vertical="center" wrapText="1"/>
    </xf>
    <xf numFmtId="49" fontId="5" fillId="0" borderId="22" xfId="0" applyNumberFormat="1" applyFont="1" applyBorder="1" applyAlignment="1" applyProtection="1">
      <alignment horizontal="center" vertical="center" wrapText="1" shrinkToFit="1"/>
      <protection locked="0"/>
    </xf>
    <xf numFmtId="49" fontId="5" fillId="0" borderId="23" xfId="0" applyNumberFormat="1" applyFont="1" applyBorder="1" applyAlignment="1" applyProtection="1">
      <alignment horizontal="center" vertical="center" wrapText="1" shrinkToFit="1"/>
      <protection locked="0"/>
    </xf>
    <xf numFmtId="49" fontId="5" fillId="0" borderId="20" xfId="0" applyNumberFormat="1" applyFont="1" applyBorder="1" applyAlignment="1" applyProtection="1">
      <alignment horizontal="center" vertical="center" wrapText="1" shrinkToFit="1"/>
      <protection locked="0"/>
    </xf>
    <xf numFmtId="0" fontId="6" fillId="0" borderId="1" xfId="0" applyFont="1" applyBorder="1" applyAlignment="1" applyProtection="1">
      <alignment horizontal="left" vertical="top" wrapText="1"/>
      <protection locked="0"/>
    </xf>
    <xf numFmtId="0" fontId="6" fillId="0" borderId="32" xfId="0" applyFont="1" applyBorder="1" applyAlignment="1" applyProtection="1">
      <alignment horizontal="left" vertical="top" wrapText="1"/>
      <protection locked="0"/>
    </xf>
    <xf numFmtId="0" fontId="6" fillId="2" borderId="0" xfId="2" applyFont="1" applyFill="1" applyAlignment="1" applyProtection="1">
      <alignment horizontal="left" vertical="center" wrapText="1"/>
      <protection hidden="1"/>
    </xf>
    <xf numFmtId="0" fontId="6" fillId="0" borderId="10" xfId="0" applyFont="1" applyBorder="1" applyAlignment="1">
      <alignment horizontal="center" vertical="center" wrapText="1"/>
    </xf>
    <xf numFmtId="0" fontId="0" fillId="3" borderId="5" xfId="0" applyFill="1" applyBorder="1" applyAlignment="1">
      <alignment horizontal="center" vertical="center" wrapText="1"/>
    </xf>
    <xf numFmtId="49" fontId="5" fillId="0" borderId="26" xfId="0" applyNumberFormat="1" applyFont="1" applyBorder="1" applyAlignment="1" applyProtection="1">
      <alignment horizontal="center" vertical="center" wrapText="1" shrinkToFit="1"/>
      <protection locked="0"/>
    </xf>
    <xf numFmtId="49" fontId="5" fillId="0" borderId="24" xfId="0" applyNumberFormat="1" applyFont="1" applyBorder="1" applyAlignment="1" applyProtection="1">
      <alignment horizontal="center" vertical="center" wrapText="1" shrinkToFit="1"/>
      <protection locked="0"/>
    </xf>
    <xf numFmtId="49" fontId="5" fillId="0" borderId="25" xfId="0" applyNumberFormat="1" applyFont="1" applyBorder="1" applyAlignment="1" applyProtection="1">
      <alignment horizontal="center" vertical="center" wrapText="1" shrinkToFit="1"/>
      <protection locked="0"/>
    </xf>
    <xf numFmtId="49" fontId="5" fillId="0" borderId="27" xfId="0" applyNumberFormat="1" applyFont="1" applyBorder="1" applyAlignment="1" applyProtection="1">
      <alignment horizontal="center" vertical="center" wrapText="1" shrinkToFit="1"/>
      <protection locked="0"/>
    </xf>
    <xf numFmtId="49" fontId="5" fillId="0" borderId="28" xfId="0" applyNumberFormat="1" applyFont="1" applyBorder="1" applyAlignment="1" applyProtection="1">
      <alignment horizontal="center" vertical="center" wrapText="1" shrinkToFit="1"/>
      <protection locked="0"/>
    </xf>
    <xf numFmtId="49" fontId="5" fillId="0" borderId="29" xfId="0" applyNumberFormat="1" applyFont="1" applyBorder="1" applyAlignment="1" applyProtection="1">
      <alignment horizontal="center" vertical="center" wrapText="1" shrinkToFit="1"/>
      <protection locked="0"/>
    </xf>
    <xf numFmtId="49" fontId="5" fillId="0" borderId="31" xfId="0" applyNumberFormat="1" applyFont="1" applyBorder="1" applyAlignment="1" applyProtection="1">
      <alignment horizontal="center" vertical="center" wrapText="1" shrinkToFit="1"/>
      <protection locked="0"/>
    </xf>
    <xf numFmtId="49" fontId="5" fillId="0" borderId="21" xfId="0" applyNumberFormat="1" applyFont="1" applyBorder="1" applyAlignment="1" applyProtection="1">
      <alignment horizontal="center" vertical="center" wrapText="1" shrinkToFit="1"/>
      <protection locked="0"/>
    </xf>
    <xf numFmtId="0" fontId="6" fillId="0" borderId="32" xfId="0" applyFont="1" applyBorder="1" applyAlignment="1">
      <alignment horizontal="center" vertical="center" wrapText="1"/>
    </xf>
    <xf numFmtId="49" fontId="5" fillId="0" borderId="30" xfId="0" applyNumberFormat="1" applyFont="1" applyBorder="1" applyAlignment="1" applyProtection="1">
      <alignment horizontal="center" vertical="center" wrapText="1" shrinkToFit="1"/>
      <protection locked="0"/>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0" fillId="3" borderId="5" xfId="0" applyFill="1" applyBorder="1" applyAlignment="1">
      <alignment horizontal="left" vertical="center"/>
    </xf>
    <xf numFmtId="0" fontId="6" fillId="4" borderId="1"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0" xfId="0" applyFont="1" applyFill="1" applyAlignment="1">
      <alignment horizontal="center" vertical="center" wrapText="1"/>
    </xf>
    <xf numFmtId="0" fontId="6" fillId="4" borderId="7" xfId="0" applyFont="1" applyFill="1" applyBorder="1" applyAlignment="1">
      <alignment horizontal="center" vertical="center" wrapText="1"/>
    </xf>
    <xf numFmtId="0" fontId="24" fillId="0" borderId="0" xfId="0" applyFont="1" applyAlignment="1">
      <alignment horizontal="center" vertical="center"/>
    </xf>
    <xf numFmtId="0" fontId="0" fillId="3" borderId="5" xfId="0" applyFill="1" applyBorder="1" applyAlignment="1">
      <alignment horizontal="left" vertical="center" wrapText="1"/>
    </xf>
    <xf numFmtId="0" fontId="0" fillId="3" borderId="6" xfId="0" applyFill="1" applyBorder="1" applyAlignment="1">
      <alignment horizontal="center" vertical="center"/>
    </xf>
    <xf numFmtId="0" fontId="6" fillId="2" borderId="0" xfId="2" applyFont="1" applyFill="1" applyAlignment="1" applyProtection="1">
      <alignment horizontal="center" vertical="center" wrapText="1"/>
      <protection hidden="1"/>
    </xf>
    <xf numFmtId="0" fontId="6" fillId="2" borderId="7" xfId="2" applyFont="1" applyFill="1" applyBorder="1" applyAlignment="1" applyProtection="1">
      <alignment horizontal="center" vertical="center" wrapText="1"/>
      <protection hidden="1"/>
    </xf>
    <xf numFmtId="0" fontId="10" fillId="0" borderId="0" xfId="0" applyFont="1" applyAlignment="1">
      <alignment horizontal="center" vertical="center"/>
    </xf>
    <xf numFmtId="0" fontId="10" fillId="0" borderId="7" xfId="0" applyFont="1" applyBorder="1" applyAlignment="1">
      <alignment horizontal="center" vertical="center"/>
    </xf>
    <xf numFmtId="0" fontId="43" fillId="0" borderId="0" xfId="0" applyFont="1" applyAlignment="1">
      <alignment horizontal="center" vertical="center"/>
    </xf>
    <xf numFmtId="0" fontId="16" fillId="0" borderId="13" xfId="0" applyFont="1" applyBorder="1" applyAlignment="1">
      <alignment horizontal="left" vertical="center" wrapText="1"/>
    </xf>
    <xf numFmtId="0" fontId="16" fillId="0" borderId="13" xfId="0" applyFont="1" applyBorder="1" applyAlignment="1">
      <alignment horizontal="left" vertical="center"/>
    </xf>
    <xf numFmtId="5" fontId="5" fillId="4" borderId="5" xfId="2" applyNumberFormat="1" applyFont="1" applyFill="1" applyBorder="1" applyAlignment="1" applyProtection="1">
      <alignment horizontal="center" vertical="center" wrapText="1"/>
      <protection locked="0"/>
    </xf>
    <xf numFmtId="165" fontId="23" fillId="0" borderId="0" xfId="2" applyNumberFormat="1" applyFont="1" applyAlignment="1" applyProtection="1">
      <alignment horizontal="center" vertical="center" wrapText="1"/>
      <protection hidden="1"/>
    </xf>
    <xf numFmtId="0" fontId="23" fillId="0" borderId="0" xfId="2" applyFont="1" applyAlignment="1" applyProtection="1">
      <alignment horizontal="center" vertical="center" wrapText="1"/>
      <protection hidden="1"/>
    </xf>
    <xf numFmtId="49" fontId="26" fillId="10" borderId="5" xfId="0" applyNumberFormat="1" applyFont="1" applyFill="1" applyBorder="1" applyAlignment="1" applyProtection="1">
      <alignment horizontal="center" vertical="center"/>
      <protection locked="0"/>
    </xf>
    <xf numFmtId="49" fontId="26" fillId="10" borderId="10" xfId="0" applyNumberFormat="1" applyFont="1" applyFill="1" applyBorder="1" applyAlignment="1" applyProtection="1">
      <alignment horizontal="center" vertical="center"/>
      <protection locked="0"/>
    </xf>
    <xf numFmtId="164" fontId="20" fillId="3" borderId="7" xfId="0" applyNumberFormat="1" applyFont="1" applyFill="1" applyBorder="1" applyAlignment="1" applyProtection="1">
      <alignment horizontal="left" vertical="center" wrapText="1"/>
      <protection hidden="1"/>
    </xf>
    <xf numFmtId="164" fontId="20" fillId="3" borderId="16" xfId="0" applyNumberFormat="1" applyFont="1" applyFill="1" applyBorder="1" applyAlignment="1" applyProtection="1">
      <alignment horizontal="left" vertical="center" wrapText="1"/>
      <protection hidden="1"/>
    </xf>
    <xf numFmtId="0" fontId="20" fillId="3" borderId="0" xfId="0" applyFont="1" applyFill="1" applyAlignment="1" applyProtection="1">
      <alignment horizontal="right" vertical="center" wrapText="1"/>
      <protection hidden="1"/>
    </xf>
    <xf numFmtId="49" fontId="5" fillId="3" borderId="11" xfId="2" applyNumberFormat="1" applyFont="1" applyFill="1" applyBorder="1" applyAlignment="1" applyProtection="1">
      <alignment horizontal="center" vertical="center" wrapText="1"/>
      <protection hidden="1"/>
    </xf>
    <xf numFmtId="0" fontId="17" fillId="6" borderId="5" xfId="0" applyFont="1" applyFill="1" applyBorder="1" applyAlignment="1" applyProtection="1">
      <alignment horizontal="center" vertical="center" wrapText="1"/>
      <protection hidden="1"/>
    </xf>
    <xf numFmtId="0" fontId="11" fillId="3" borderId="6" xfId="2" applyFont="1" applyFill="1" applyBorder="1" applyAlignment="1" applyProtection="1">
      <alignment horizontal="center" vertical="center" wrapText="1"/>
      <protection hidden="1"/>
    </xf>
    <xf numFmtId="0" fontId="17" fillId="3" borderId="5" xfId="0" applyFont="1" applyFill="1" applyBorder="1" applyAlignment="1" applyProtection="1">
      <alignment horizontal="right" vertical="center" wrapText="1"/>
      <protection hidden="1"/>
    </xf>
    <xf numFmtId="0" fontId="17" fillId="3" borderId="6" xfId="0" applyFont="1" applyFill="1" applyBorder="1" applyAlignment="1" applyProtection="1">
      <alignment horizontal="right" vertical="center" wrapText="1"/>
      <protection hidden="1"/>
    </xf>
    <xf numFmtId="0" fontId="23" fillId="6" borderId="5" xfId="2" applyFont="1" applyFill="1" applyBorder="1" applyAlignment="1">
      <alignment horizontal="center" vertical="center" wrapText="1"/>
    </xf>
    <xf numFmtId="165" fontId="6" fillId="21" borderId="5" xfId="2" applyNumberFormat="1" applyFont="1" applyFill="1" applyBorder="1" applyAlignment="1">
      <alignment horizontal="center" vertical="center" wrapText="1"/>
    </xf>
    <xf numFmtId="0" fontId="31" fillId="10" borderId="6" xfId="0" applyFont="1" applyFill="1" applyBorder="1" applyAlignment="1" applyProtection="1">
      <alignment horizontal="right" vertical="center" wrapText="1"/>
      <protection hidden="1"/>
    </xf>
    <xf numFmtId="0" fontId="31" fillId="10" borderId="8" xfId="0" applyFont="1" applyFill="1" applyBorder="1" applyAlignment="1" applyProtection="1">
      <alignment horizontal="right" vertical="center" wrapText="1"/>
      <protection hidden="1"/>
    </xf>
    <xf numFmtId="0" fontId="31" fillId="10" borderId="9" xfId="0" applyFont="1" applyFill="1" applyBorder="1" applyAlignment="1" applyProtection="1">
      <alignment horizontal="right" vertical="center" wrapText="1"/>
      <protection hidden="1"/>
    </xf>
    <xf numFmtId="0" fontId="10" fillId="3" borderId="5" xfId="0" applyFont="1" applyFill="1" applyBorder="1" applyAlignment="1" applyProtection="1">
      <alignment horizontal="left" vertical="center" wrapText="1"/>
      <protection hidden="1"/>
    </xf>
    <xf numFmtId="0" fontId="10" fillId="3" borderId="5" xfId="0" applyFont="1" applyFill="1" applyBorder="1" applyAlignment="1" applyProtection="1">
      <alignment horizontal="center" vertical="center" wrapText="1"/>
      <protection hidden="1"/>
    </xf>
    <xf numFmtId="49" fontId="26" fillId="4" borderId="5" xfId="0" applyNumberFormat="1" applyFont="1" applyFill="1" applyBorder="1" applyAlignment="1" applyProtection="1">
      <alignment horizontal="left" vertical="center" wrapText="1"/>
      <protection locked="0"/>
    </xf>
    <xf numFmtId="164" fontId="26" fillId="4" borderId="5" xfId="0" applyNumberFormat="1" applyFont="1" applyFill="1" applyBorder="1" applyAlignment="1" applyProtection="1">
      <alignment horizontal="left" vertical="center" wrapText="1"/>
      <protection locked="0"/>
    </xf>
    <xf numFmtId="165" fontId="5" fillId="4" borderId="5" xfId="2" applyNumberFormat="1" applyFont="1" applyFill="1" applyBorder="1" applyAlignment="1" applyProtection="1">
      <alignment horizontal="center" vertical="center" wrapText="1"/>
      <protection locked="0"/>
    </xf>
    <xf numFmtId="10" fontId="6" fillId="6" borderId="6" xfId="2" applyNumberFormat="1" applyFont="1" applyFill="1" applyBorder="1" applyAlignment="1">
      <alignment horizontal="center" vertical="center" wrapText="1"/>
    </xf>
    <xf numFmtId="10" fontId="6" fillId="6" borderId="9" xfId="2" applyNumberFormat="1" applyFont="1" applyFill="1" applyBorder="1" applyAlignment="1">
      <alignment horizontal="center" vertical="center" wrapText="1"/>
    </xf>
    <xf numFmtId="164" fontId="23" fillId="3" borderId="6" xfId="2" applyNumberFormat="1" applyFont="1" applyFill="1" applyBorder="1" applyAlignment="1" applyProtection="1">
      <alignment horizontal="right" vertical="center" wrapText="1"/>
      <protection hidden="1"/>
    </xf>
    <xf numFmtId="164" fontId="23" fillId="3" borderId="8" xfId="2" applyNumberFormat="1" applyFont="1" applyFill="1" applyBorder="1" applyAlignment="1" applyProtection="1">
      <alignment horizontal="right" vertical="center" wrapText="1"/>
      <protection hidden="1"/>
    </xf>
    <xf numFmtId="164" fontId="23" fillId="3" borderId="9" xfId="2" applyNumberFormat="1" applyFont="1" applyFill="1" applyBorder="1" applyAlignment="1" applyProtection="1">
      <alignment horizontal="right" vertical="center" wrapText="1"/>
      <protection hidden="1"/>
    </xf>
    <xf numFmtId="0" fontId="10" fillId="3" borderId="5" xfId="2" applyFont="1" applyFill="1" applyBorder="1" applyAlignment="1">
      <alignment horizontal="center" vertical="center" wrapText="1"/>
    </xf>
    <xf numFmtId="0" fontId="26" fillId="4" borderId="5" xfId="0" applyFont="1" applyFill="1" applyBorder="1" applyAlignment="1" applyProtection="1">
      <alignment horizontal="left" vertical="center" wrapText="1"/>
      <protection locked="0"/>
    </xf>
    <xf numFmtId="0" fontId="51" fillId="0" borderId="2" xfId="0" applyFont="1" applyBorder="1" applyAlignment="1" applyProtection="1">
      <alignment horizontal="left" vertical="center" wrapText="1"/>
      <protection hidden="1"/>
    </xf>
    <xf numFmtId="0" fontId="51" fillId="0" borderId="0" xfId="0" applyFont="1" applyAlignment="1" applyProtection="1">
      <alignment horizontal="left" vertical="center" wrapText="1"/>
      <protection hidden="1"/>
    </xf>
    <xf numFmtId="0" fontId="55" fillId="0" borderId="0" xfId="0" applyFont="1" applyAlignment="1" applyProtection="1">
      <alignment horizontal="center" vertical="center" wrapText="1"/>
      <protection hidden="1"/>
    </xf>
    <xf numFmtId="0" fontId="6" fillId="3" borderId="5" xfId="2" applyFont="1" applyFill="1" applyBorder="1" applyAlignment="1" applyProtection="1">
      <alignment horizontal="center" vertical="center" wrapText="1"/>
      <protection hidden="1"/>
    </xf>
    <xf numFmtId="0" fontId="6" fillId="3" borderId="10" xfId="2" applyFont="1" applyFill="1" applyBorder="1" applyAlignment="1" applyProtection="1">
      <alignment horizontal="center" vertical="center" wrapText="1"/>
      <protection hidden="1"/>
    </xf>
    <xf numFmtId="0" fontId="5" fillId="4" borderId="6" xfId="2" applyFont="1" applyFill="1" applyBorder="1" applyAlignment="1" applyProtection="1">
      <alignment horizontal="center" vertical="center" wrapText="1"/>
      <protection locked="0" hidden="1"/>
    </xf>
    <xf numFmtId="0" fontId="5" fillId="4" borderId="8" xfId="2" applyFont="1" applyFill="1" applyBorder="1" applyAlignment="1" applyProtection="1">
      <alignment horizontal="center" vertical="center" wrapText="1"/>
      <protection locked="0" hidden="1"/>
    </xf>
    <xf numFmtId="0" fontId="5" fillId="4" borderId="9" xfId="2" applyFont="1" applyFill="1" applyBorder="1" applyAlignment="1" applyProtection="1">
      <alignment horizontal="center" vertical="center" wrapText="1"/>
      <protection locked="0" hidden="1"/>
    </xf>
    <xf numFmtId="0" fontId="5" fillId="4" borderId="6" xfId="0" applyFont="1" applyFill="1" applyBorder="1" applyAlignment="1" applyProtection="1">
      <alignment horizontal="center" vertical="center" wrapText="1"/>
      <protection locked="0"/>
    </xf>
    <xf numFmtId="0" fontId="5" fillId="4" borderId="8" xfId="0" applyFont="1" applyFill="1" applyBorder="1" applyAlignment="1" applyProtection="1">
      <alignment horizontal="center" vertical="center" wrapText="1"/>
      <protection locked="0"/>
    </xf>
    <xf numFmtId="0" fontId="5" fillId="4" borderId="9" xfId="0" applyFont="1" applyFill="1" applyBorder="1" applyAlignment="1" applyProtection="1">
      <alignment horizontal="center" vertical="center" wrapText="1"/>
      <protection locked="0"/>
    </xf>
    <xf numFmtId="165" fontId="5" fillId="3" borderId="5" xfId="2" applyNumberFormat="1" applyFont="1" applyFill="1" applyBorder="1" applyAlignment="1">
      <alignment horizontal="center" vertical="center" wrapText="1"/>
    </xf>
    <xf numFmtId="9" fontId="6" fillId="6" borderId="5" xfId="2" applyNumberFormat="1" applyFont="1" applyFill="1" applyBorder="1" applyAlignment="1">
      <alignment horizontal="center" vertical="center" wrapText="1"/>
    </xf>
    <xf numFmtId="0" fontId="23" fillId="0" borderId="2" xfId="0" applyFont="1" applyBorder="1" applyAlignment="1" applyProtection="1">
      <alignment horizontal="center" vertical="center" wrapText="1"/>
      <protection hidden="1"/>
    </xf>
    <xf numFmtId="0" fontId="23" fillId="0" borderId="13" xfId="0" applyFont="1" applyBorder="1" applyAlignment="1" applyProtection="1">
      <alignment horizontal="center" vertical="center" wrapText="1"/>
      <protection hidden="1"/>
    </xf>
    <xf numFmtId="165" fontId="6" fillId="6" borderId="5" xfId="2" applyNumberFormat="1" applyFont="1" applyFill="1" applyBorder="1" applyAlignment="1">
      <alignment horizontal="center" vertical="center" wrapText="1"/>
    </xf>
    <xf numFmtId="165" fontId="5" fillId="4" borderId="6" xfId="2" applyNumberFormat="1" applyFont="1" applyFill="1" applyBorder="1" applyAlignment="1" applyProtection="1">
      <alignment horizontal="center" vertical="center" wrapText="1"/>
      <protection locked="0"/>
    </xf>
    <xf numFmtId="165" fontId="5" fillId="4" borderId="9" xfId="2" applyNumberFormat="1" applyFont="1" applyFill="1" applyBorder="1" applyAlignment="1" applyProtection="1">
      <alignment horizontal="center" vertical="center" wrapText="1"/>
      <protection locked="0"/>
    </xf>
    <xf numFmtId="0" fontId="10" fillId="3" borderId="5" xfId="2" applyFont="1" applyFill="1" applyBorder="1" applyAlignment="1" applyProtection="1">
      <alignment horizontal="center" vertical="center" wrapText="1"/>
      <protection hidden="1"/>
    </xf>
    <xf numFmtId="0" fontId="34" fillId="0" borderId="0" xfId="2" applyFont="1" applyAlignment="1" applyProtection="1">
      <alignment horizontal="center" vertical="center" wrapText="1"/>
      <protection hidden="1"/>
    </xf>
    <xf numFmtId="164" fontId="6" fillId="3" borderId="6" xfId="2" applyNumberFormat="1" applyFont="1" applyFill="1" applyBorder="1" applyAlignment="1" applyProtection="1">
      <alignment horizontal="right" vertical="center" wrapText="1"/>
      <protection hidden="1"/>
    </xf>
    <xf numFmtId="164" fontId="6" fillId="3" borderId="8" xfId="2" applyNumberFormat="1" applyFont="1" applyFill="1" applyBorder="1" applyAlignment="1" applyProtection="1">
      <alignment horizontal="right" vertical="center" wrapText="1"/>
      <protection hidden="1"/>
    </xf>
    <xf numFmtId="164" fontId="6" fillId="3" borderId="9" xfId="2" applyNumberFormat="1" applyFont="1" applyFill="1" applyBorder="1" applyAlignment="1" applyProtection="1">
      <alignment horizontal="right" vertical="center" wrapText="1"/>
      <protection hidden="1"/>
    </xf>
    <xf numFmtId="165" fontId="6" fillId="6" borderId="6" xfId="2" applyNumberFormat="1" applyFont="1" applyFill="1" applyBorder="1" applyAlignment="1">
      <alignment horizontal="center" vertical="center" wrapText="1"/>
    </xf>
    <xf numFmtId="165" fontId="6" fillId="6" borderId="9" xfId="2" applyNumberFormat="1" applyFont="1" applyFill="1" applyBorder="1" applyAlignment="1">
      <alignment horizontal="center" vertical="center" wrapText="1"/>
    </xf>
    <xf numFmtId="0" fontId="55" fillId="0" borderId="0" xfId="0" applyFont="1" applyAlignment="1" applyProtection="1">
      <alignment horizontal="center" vertical="top" wrapText="1"/>
      <protection hidden="1"/>
    </xf>
    <xf numFmtId="0" fontId="6" fillId="11" borderId="6" xfId="2" applyFont="1" applyFill="1" applyBorder="1" applyAlignment="1" applyProtection="1">
      <alignment horizontal="center" vertical="center" wrapText="1"/>
      <protection hidden="1"/>
    </xf>
    <xf numFmtId="0" fontId="6" fillId="11" borderId="8" xfId="2" applyFont="1" applyFill="1" applyBorder="1" applyAlignment="1" applyProtection="1">
      <alignment horizontal="center" vertical="center" wrapText="1"/>
      <protection hidden="1"/>
    </xf>
    <xf numFmtId="0" fontId="6" fillId="11" borderId="9" xfId="2" applyFont="1" applyFill="1" applyBorder="1" applyAlignment="1" applyProtection="1">
      <alignment horizontal="center" vertical="center" wrapText="1"/>
      <protection hidden="1"/>
    </xf>
    <xf numFmtId="0" fontId="6" fillId="11" borderId="5" xfId="2" applyFont="1" applyFill="1" applyBorder="1" applyAlignment="1" applyProtection="1">
      <alignment horizontal="center" vertical="center" wrapText="1"/>
      <protection hidden="1"/>
    </xf>
    <xf numFmtId="49" fontId="5" fillId="4" borderId="5" xfId="2" applyNumberFormat="1" applyFont="1" applyFill="1" applyBorder="1" applyAlignment="1" applyProtection="1">
      <alignment horizontal="center" vertical="center" wrapText="1"/>
      <protection locked="0"/>
    </xf>
    <xf numFmtId="0" fontId="38" fillId="3" borderId="5" xfId="7" applyFill="1" applyBorder="1" applyAlignment="1" applyProtection="1">
      <alignment horizontal="center" vertical="center" wrapText="1"/>
      <protection hidden="1"/>
    </xf>
    <xf numFmtId="164" fontId="5" fillId="4" borderId="6" xfId="2" applyNumberFormat="1" applyFont="1" applyFill="1" applyBorder="1" applyAlignment="1" applyProtection="1">
      <alignment horizontal="left" vertical="center" wrapText="1"/>
      <protection locked="0"/>
    </xf>
    <xf numFmtId="164" fontId="5" fillId="4" borderId="8" xfId="2" applyNumberFormat="1" applyFont="1" applyFill="1" applyBorder="1" applyAlignment="1" applyProtection="1">
      <alignment horizontal="left" vertical="center" wrapText="1"/>
      <protection locked="0"/>
    </xf>
    <xf numFmtId="164" fontId="5" fillId="4" borderId="9" xfId="2" applyNumberFormat="1" applyFont="1" applyFill="1" applyBorder="1" applyAlignment="1" applyProtection="1">
      <alignment horizontal="left" vertical="center" wrapText="1"/>
      <protection locked="0"/>
    </xf>
    <xf numFmtId="164" fontId="6" fillId="3" borderId="5" xfId="2" applyNumberFormat="1" applyFont="1" applyFill="1" applyBorder="1" applyAlignment="1" applyProtection="1">
      <alignment horizontal="right" vertical="center" wrapText="1"/>
      <protection hidden="1"/>
    </xf>
    <xf numFmtId="0" fontId="19" fillId="0" borderId="0" xfId="0" applyFont="1" applyAlignment="1" applyProtection="1">
      <alignment horizontal="center"/>
      <protection hidden="1"/>
    </xf>
    <xf numFmtId="0" fontId="10" fillId="3" borderId="1" xfId="2" applyFont="1" applyFill="1" applyBorder="1" applyAlignment="1" applyProtection="1">
      <alignment horizontal="center" vertical="center" wrapText="1"/>
      <protection hidden="1"/>
    </xf>
    <xf numFmtId="0" fontId="10" fillId="3" borderId="3" xfId="2" applyFont="1" applyFill="1" applyBorder="1" applyAlignment="1" applyProtection="1">
      <alignment horizontal="center" vertical="center" wrapText="1"/>
      <protection hidden="1"/>
    </xf>
    <xf numFmtId="0" fontId="10" fillId="3" borderId="14" xfId="2" applyFont="1" applyFill="1" applyBorder="1" applyAlignment="1" applyProtection="1">
      <alignment horizontal="center" vertical="center" wrapText="1"/>
      <protection hidden="1"/>
    </xf>
    <xf numFmtId="0" fontId="10" fillId="3" borderId="15" xfId="2" applyFont="1" applyFill="1" applyBorder="1" applyAlignment="1" applyProtection="1">
      <alignment horizontal="center" vertical="center" wrapText="1"/>
      <protection hidden="1"/>
    </xf>
    <xf numFmtId="0" fontId="10" fillId="3" borderId="1" xfId="2" applyFont="1" applyFill="1" applyBorder="1" applyAlignment="1">
      <alignment horizontal="center" vertical="center" wrapText="1"/>
    </xf>
    <xf numFmtId="0" fontId="6" fillId="3" borderId="11" xfId="2" applyFont="1" applyFill="1" applyBorder="1" applyAlignment="1" applyProtection="1">
      <alignment horizontal="center" vertical="center" wrapText="1"/>
      <protection hidden="1"/>
    </xf>
    <xf numFmtId="0" fontId="5" fillId="4" borderId="1" xfId="2" applyFont="1" applyFill="1" applyBorder="1" applyAlignment="1" applyProtection="1">
      <alignment horizontal="center" vertical="center" wrapText="1"/>
      <protection locked="0"/>
    </xf>
    <xf numFmtId="0" fontId="5" fillId="4" borderId="2" xfId="2" applyFont="1" applyFill="1" applyBorder="1" applyAlignment="1" applyProtection="1">
      <alignment horizontal="center" vertical="center" wrapText="1"/>
      <protection locked="0"/>
    </xf>
    <xf numFmtId="0" fontId="5" fillId="4" borderId="3" xfId="2" applyFont="1" applyFill="1" applyBorder="1" applyAlignment="1" applyProtection="1">
      <alignment horizontal="center" vertical="center" wrapText="1"/>
      <protection locked="0"/>
    </xf>
    <xf numFmtId="0" fontId="5" fillId="4" borderId="14" xfId="2" applyFont="1" applyFill="1" applyBorder="1" applyAlignment="1" applyProtection="1">
      <alignment horizontal="center" vertical="center" wrapText="1"/>
      <protection locked="0"/>
    </xf>
    <xf numFmtId="0" fontId="5" fillId="4" borderId="13" xfId="2" applyFont="1" applyFill="1" applyBorder="1" applyAlignment="1" applyProtection="1">
      <alignment horizontal="center" vertical="center" wrapText="1"/>
      <protection locked="0"/>
    </xf>
    <xf numFmtId="0" fontId="5" fillId="4" borderId="15" xfId="2" applyFont="1" applyFill="1" applyBorder="1" applyAlignment="1" applyProtection="1">
      <alignment horizontal="center" vertical="center" wrapText="1"/>
      <protection locked="0"/>
    </xf>
    <xf numFmtId="0" fontId="5" fillId="4" borderId="6" xfId="2" applyFont="1" applyFill="1" applyBorder="1" applyAlignment="1" applyProtection="1">
      <alignment horizontal="center" vertical="center" wrapText="1"/>
      <protection locked="0"/>
    </xf>
    <xf numFmtId="0" fontId="5" fillId="4" borderId="8" xfId="2" applyFont="1" applyFill="1" applyBorder="1" applyAlignment="1" applyProtection="1">
      <alignment horizontal="center" vertical="center" wrapText="1"/>
      <protection locked="0"/>
    </xf>
    <xf numFmtId="0" fontId="5" fillId="4" borderId="9" xfId="2" applyFont="1" applyFill="1" applyBorder="1" applyAlignment="1" applyProtection="1">
      <alignment horizontal="center" vertical="center" wrapText="1"/>
      <protection locked="0"/>
    </xf>
    <xf numFmtId="5" fontId="5" fillId="4" borderId="17" xfId="2" applyNumberFormat="1" applyFont="1" applyFill="1" applyBorder="1" applyAlignment="1" applyProtection="1">
      <alignment horizontal="center" vertical="center" wrapText="1"/>
      <protection locked="0"/>
    </xf>
    <xf numFmtId="5" fontId="5" fillId="4" borderId="18" xfId="2" applyNumberFormat="1" applyFont="1" applyFill="1" applyBorder="1" applyAlignment="1" applyProtection="1">
      <alignment horizontal="center" vertical="center" wrapText="1"/>
      <protection locked="0"/>
    </xf>
    <xf numFmtId="5" fontId="5" fillId="4" borderId="19" xfId="2" applyNumberFormat="1" applyFont="1" applyFill="1" applyBorder="1" applyAlignment="1" applyProtection="1">
      <alignment horizontal="center" vertical="center" wrapText="1"/>
      <protection locked="0"/>
    </xf>
    <xf numFmtId="0" fontId="19" fillId="0" borderId="0" xfId="0" applyFont="1" applyAlignment="1" applyProtection="1">
      <alignment horizontal="left" wrapText="1"/>
      <protection hidden="1"/>
    </xf>
    <xf numFmtId="0" fontId="5" fillId="4" borderId="5" xfId="0" applyFont="1" applyFill="1" applyBorder="1" applyAlignment="1" applyProtection="1">
      <alignment horizontal="center" vertical="center" wrapText="1"/>
      <protection locked="0" hidden="1"/>
    </xf>
    <xf numFmtId="10" fontId="5" fillId="6" borderId="10" xfId="2" applyNumberFormat="1" applyFont="1" applyFill="1" applyBorder="1" applyAlignment="1" applyProtection="1">
      <alignment horizontal="center" vertical="center" wrapText="1"/>
      <protection hidden="1"/>
    </xf>
    <xf numFmtId="10" fontId="5" fillId="6" borderId="11" xfId="2" applyNumberFormat="1" applyFont="1" applyFill="1" applyBorder="1" applyAlignment="1" applyProtection="1">
      <alignment horizontal="center" vertical="center" wrapText="1"/>
      <protection hidden="1"/>
    </xf>
    <xf numFmtId="0" fontId="10" fillId="0" borderId="6" xfId="0" applyFont="1" applyBorder="1" applyAlignment="1" applyProtection="1">
      <alignment horizontal="center" vertical="center" wrapText="1"/>
      <protection hidden="1"/>
    </xf>
    <xf numFmtId="0" fontId="10" fillId="0" borderId="9" xfId="0" applyFont="1" applyBorder="1" applyAlignment="1" applyProtection="1">
      <alignment horizontal="center" vertical="center" wrapText="1"/>
      <protection hidden="1"/>
    </xf>
    <xf numFmtId="0" fontId="6" fillId="3" borderId="4" xfId="2" applyFont="1" applyFill="1" applyBorder="1" applyAlignment="1" applyProtection="1">
      <alignment horizontal="center" vertical="center" wrapText="1"/>
      <protection hidden="1"/>
    </xf>
    <xf numFmtId="0" fontId="6" fillId="3" borderId="0" xfId="2" applyFont="1" applyFill="1" applyAlignment="1" applyProtection="1">
      <alignment horizontal="center" vertical="center" wrapText="1"/>
      <protection hidden="1"/>
    </xf>
    <xf numFmtId="0" fontId="6" fillId="3" borderId="0" xfId="2" applyFont="1" applyFill="1" applyAlignment="1" applyProtection="1">
      <alignment horizontal="right" wrapText="1"/>
      <protection hidden="1"/>
    </xf>
    <xf numFmtId="165" fontId="6" fillId="3" borderId="10" xfId="2" applyNumberFormat="1" applyFont="1" applyFill="1" applyBorder="1" applyAlignment="1" applyProtection="1">
      <alignment horizontal="center" vertical="center" wrapText="1"/>
      <protection hidden="1"/>
    </xf>
    <xf numFmtId="165" fontId="6" fillId="3" borderId="16" xfId="2" applyNumberFormat="1" applyFont="1" applyFill="1" applyBorder="1" applyAlignment="1" applyProtection="1">
      <alignment horizontal="center" vertical="center" wrapText="1"/>
      <protection hidden="1"/>
    </xf>
    <xf numFmtId="165" fontId="6" fillId="3" borderId="11" xfId="2" applyNumberFormat="1" applyFont="1" applyFill="1" applyBorder="1" applyAlignment="1" applyProtection="1">
      <alignment horizontal="center" vertical="center" wrapText="1"/>
      <protection hidden="1"/>
    </xf>
    <xf numFmtId="0" fontId="45" fillId="6" borderId="5" xfId="0" applyFont="1" applyFill="1" applyBorder="1" applyAlignment="1" applyProtection="1">
      <alignment horizontal="center" vertical="center" wrapText="1"/>
      <protection hidden="1"/>
    </xf>
    <xf numFmtId="165" fontId="6" fillId="3" borderId="5" xfId="2" applyNumberFormat="1" applyFont="1" applyFill="1" applyBorder="1" applyAlignment="1">
      <alignment horizontal="center" vertical="center" wrapText="1"/>
    </xf>
    <xf numFmtId="0" fontId="6" fillId="3" borderId="6" xfId="2" applyFont="1" applyFill="1" applyBorder="1" applyAlignment="1" applyProtection="1">
      <alignment horizontal="right" vertical="center" wrapText="1"/>
      <protection hidden="1"/>
    </xf>
    <xf numFmtId="0" fontId="23" fillId="0" borderId="4" xfId="0" applyFont="1" applyBorder="1" applyAlignment="1" applyProtection="1">
      <alignment horizontal="center" vertical="center" wrapText="1"/>
      <protection hidden="1"/>
    </xf>
    <xf numFmtId="0" fontId="23" fillId="0" borderId="0" xfId="0" applyFont="1" applyAlignment="1" applyProtection="1">
      <alignment horizontal="center" vertical="center" wrapText="1"/>
      <protection hidden="1"/>
    </xf>
    <xf numFmtId="0" fontId="17" fillId="6" borderId="6" xfId="0" applyFont="1" applyFill="1" applyBorder="1" applyAlignment="1" applyProtection="1">
      <alignment horizontal="center" vertical="center"/>
      <protection hidden="1"/>
    </xf>
    <xf numFmtId="0" fontId="17" fillId="6" borderId="8" xfId="0" applyFont="1" applyFill="1" applyBorder="1" applyAlignment="1" applyProtection="1">
      <alignment horizontal="center" vertical="center"/>
      <protection hidden="1"/>
    </xf>
    <xf numFmtId="0" fontId="17" fillId="6" borderId="9" xfId="0" applyFont="1" applyFill="1" applyBorder="1" applyAlignment="1" applyProtection="1">
      <alignment horizontal="center" vertical="center"/>
      <protection hidden="1"/>
    </xf>
    <xf numFmtId="44" fontId="6" fillId="3" borderId="5" xfId="1" applyFont="1" applyFill="1" applyBorder="1" applyAlignment="1" applyProtection="1">
      <alignment horizontal="center" vertical="center" wrapText="1"/>
      <protection hidden="1"/>
    </xf>
    <xf numFmtId="164" fontId="11" fillId="3" borderId="5" xfId="2" applyNumberFormat="1" applyFont="1" applyFill="1" applyBorder="1" applyAlignment="1" applyProtection="1">
      <alignment horizontal="center" vertical="center" wrapText="1"/>
      <protection hidden="1"/>
    </xf>
    <xf numFmtId="165" fontId="6" fillId="3" borderId="1" xfId="2" applyNumberFormat="1" applyFont="1" applyFill="1" applyBorder="1" applyAlignment="1" applyProtection="1">
      <alignment horizontal="center" vertical="center" wrapText="1"/>
      <protection hidden="1"/>
    </xf>
    <xf numFmtId="165" fontId="6" fillId="3" borderId="3" xfId="2" applyNumberFormat="1" applyFont="1" applyFill="1" applyBorder="1" applyAlignment="1" applyProtection="1">
      <alignment horizontal="center" vertical="center" wrapText="1"/>
      <protection hidden="1"/>
    </xf>
    <xf numFmtId="165" fontId="6" fillId="3" borderId="4" xfId="2" applyNumberFormat="1" applyFont="1" applyFill="1" applyBorder="1" applyAlignment="1" applyProtection="1">
      <alignment horizontal="center" vertical="center" wrapText="1"/>
      <protection hidden="1"/>
    </xf>
    <xf numFmtId="165" fontId="6" fillId="3" borderId="7" xfId="2" applyNumberFormat="1" applyFont="1" applyFill="1" applyBorder="1" applyAlignment="1" applyProtection="1">
      <alignment horizontal="center" vertical="center" wrapText="1"/>
      <protection hidden="1"/>
    </xf>
    <xf numFmtId="165" fontId="6" fillId="3" borderId="14" xfId="2" applyNumberFormat="1" applyFont="1" applyFill="1" applyBorder="1" applyAlignment="1" applyProtection="1">
      <alignment horizontal="center" vertical="center" wrapText="1"/>
      <protection hidden="1"/>
    </xf>
    <xf numFmtId="165" fontId="6" fillId="3" borderId="15" xfId="2" applyNumberFormat="1" applyFont="1" applyFill="1" applyBorder="1" applyAlignment="1" applyProtection="1">
      <alignment horizontal="center" vertical="center" wrapText="1"/>
      <protection hidden="1"/>
    </xf>
    <xf numFmtId="164" fontId="5" fillId="4" borderId="5" xfId="2" applyNumberFormat="1" applyFont="1" applyFill="1" applyBorder="1" applyAlignment="1" applyProtection="1">
      <alignment horizontal="center" vertical="center" wrapText="1"/>
      <protection locked="0"/>
    </xf>
    <xf numFmtId="10" fontId="5" fillId="0" borderId="0" xfId="2" applyNumberFormat="1" applyFont="1" applyAlignment="1" applyProtection="1">
      <alignment horizontal="center" vertical="center" wrapText="1"/>
      <protection hidden="1"/>
    </xf>
    <xf numFmtId="164" fontId="5" fillId="4" borderId="6" xfId="2" applyNumberFormat="1" applyFont="1" applyFill="1" applyBorder="1" applyAlignment="1" applyProtection="1">
      <alignment horizontal="center" vertical="center" wrapText="1"/>
      <protection locked="0"/>
    </xf>
    <xf numFmtId="164" fontId="5" fillId="4" borderId="9" xfId="2" applyNumberFormat="1" applyFont="1" applyFill="1" applyBorder="1" applyAlignment="1" applyProtection="1">
      <alignment horizontal="center" vertical="center" wrapText="1"/>
      <protection locked="0"/>
    </xf>
    <xf numFmtId="164" fontId="5" fillId="4" borderId="10" xfId="2" applyNumberFormat="1" applyFont="1" applyFill="1" applyBorder="1" applyAlignment="1" applyProtection="1">
      <alignment horizontal="center" vertical="center" wrapText="1"/>
      <protection locked="0"/>
    </xf>
    <xf numFmtId="0" fontId="6" fillId="3" borderId="41" xfId="2" applyFont="1" applyFill="1" applyBorder="1" applyAlignment="1" applyProtection="1">
      <alignment horizontal="right" vertical="center" wrapText="1"/>
      <protection hidden="1"/>
    </xf>
    <xf numFmtId="164" fontId="5" fillId="21" borderId="17" xfId="2" applyNumberFormat="1" applyFont="1" applyFill="1" applyBorder="1" applyAlignment="1">
      <alignment horizontal="center" vertical="center" wrapText="1"/>
    </xf>
    <xf numFmtId="164" fontId="5" fillId="21" borderId="18" xfId="2" applyNumberFormat="1" applyFont="1" applyFill="1" applyBorder="1" applyAlignment="1">
      <alignment horizontal="center" vertical="center" wrapText="1"/>
    </xf>
    <xf numFmtId="164" fontId="6" fillId="21" borderId="17" xfId="2" applyNumberFormat="1" applyFont="1" applyFill="1" applyBorder="1" applyAlignment="1">
      <alignment horizontal="center" vertical="center" wrapText="1"/>
    </xf>
    <xf numFmtId="164" fontId="6" fillId="21" borderId="18" xfId="2" applyNumberFormat="1" applyFont="1" applyFill="1" applyBorder="1" applyAlignment="1">
      <alignment horizontal="center" vertical="center" wrapText="1"/>
    </xf>
    <xf numFmtId="0" fontId="28" fillId="0" borderId="0" xfId="0" applyFont="1" applyAlignment="1" applyProtection="1">
      <alignment horizontal="center" vertical="top" wrapText="1"/>
      <protection hidden="1"/>
    </xf>
    <xf numFmtId="0" fontId="31" fillId="0" borderId="0" xfId="0" applyFont="1" applyAlignment="1" applyProtection="1">
      <alignment horizontal="center" vertical="center" wrapText="1"/>
      <protection hidden="1"/>
    </xf>
    <xf numFmtId="7" fontId="5" fillId="4" borderId="17" xfId="2" applyNumberFormat="1" applyFont="1" applyFill="1" applyBorder="1" applyAlignment="1" applyProtection="1">
      <alignment horizontal="center" vertical="center" wrapText="1"/>
      <protection locked="0"/>
    </xf>
    <xf numFmtId="7" fontId="5" fillId="4" borderId="18" xfId="2" applyNumberFormat="1" applyFont="1" applyFill="1" applyBorder="1" applyAlignment="1" applyProtection="1">
      <alignment horizontal="center" vertical="center" wrapText="1"/>
      <protection locked="0"/>
    </xf>
    <xf numFmtId="164" fontId="6" fillId="3" borderId="17" xfId="2" applyNumberFormat="1" applyFont="1" applyFill="1" applyBorder="1" applyAlignment="1">
      <alignment horizontal="center" vertical="center" wrapText="1"/>
    </xf>
    <xf numFmtId="164" fontId="6" fillId="3" borderId="18" xfId="2" applyNumberFormat="1" applyFont="1" applyFill="1" applyBorder="1" applyAlignment="1">
      <alignment horizontal="center" vertical="center" wrapText="1"/>
    </xf>
    <xf numFmtId="164" fontId="23" fillId="6" borderId="11" xfId="2" applyNumberFormat="1" applyFont="1" applyFill="1" applyBorder="1" applyAlignment="1">
      <alignment horizontal="center" vertical="center" wrapText="1"/>
    </xf>
    <xf numFmtId="169" fontId="61" fillId="9" borderId="33" xfId="2" applyNumberFormat="1" applyFont="1" applyFill="1" applyBorder="1" applyAlignment="1">
      <alignment horizontal="center" vertical="center"/>
    </xf>
    <xf numFmtId="169" fontId="26" fillId="9" borderId="50" xfId="2" applyNumberFormat="1" applyFont="1" applyFill="1" applyBorder="1" applyAlignment="1">
      <alignment horizontal="center" vertical="center"/>
    </xf>
    <xf numFmtId="169" fontId="61" fillId="9" borderId="34" xfId="2" applyNumberFormat="1" applyFont="1" applyFill="1" applyBorder="1" applyAlignment="1">
      <alignment horizontal="center" vertical="center" wrapText="1"/>
    </xf>
    <xf numFmtId="169" fontId="61" fillId="9" borderId="51" xfId="2" applyNumberFormat="1" applyFont="1" applyFill="1" applyBorder="1" applyAlignment="1">
      <alignment horizontal="center" vertical="center" wrapText="1"/>
    </xf>
    <xf numFmtId="0" fontId="14" fillId="0" borderId="0" xfId="0" applyFont="1" applyAlignment="1" applyProtection="1">
      <alignment horizontal="center" wrapText="1"/>
      <protection hidden="1"/>
    </xf>
    <xf numFmtId="164" fontId="6" fillId="6" borderId="6" xfId="2" applyNumberFormat="1" applyFont="1" applyFill="1" applyBorder="1" applyAlignment="1">
      <alignment horizontal="center" vertical="center" wrapText="1"/>
    </xf>
    <xf numFmtId="164" fontId="6" fillId="6" borderId="9" xfId="2" applyNumberFormat="1" applyFont="1" applyFill="1" applyBorder="1" applyAlignment="1">
      <alignment horizontal="center" vertical="center" wrapText="1"/>
    </xf>
    <xf numFmtId="0" fontId="10" fillId="15" borderId="1" xfId="2" applyFont="1" applyFill="1" applyBorder="1" applyAlignment="1">
      <alignment horizontal="center" vertical="center" wrapText="1"/>
    </xf>
    <xf numFmtId="0" fontId="10" fillId="15" borderId="2" xfId="2" applyFont="1" applyFill="1" applyBorder="1" applyAlignment="1">
      <alignment horizontal="center" vertical="center" wrapText="1"/>
    </xf>
    <xf numFmtId="0" fontId="10" fillId="15" borderId="3" xfId="2" applyFont="1" applyFill="1" applyBorder="1" applyAlignment="1">
      <alignment horizontal="center" vertical="center" wrapText="1"/>
    </xf>
    <xf numFmtId="0" fontId="10" fillId="15" borderId="4" xfId="2" applyFont="1" applyFill="1" applyBorder="1" applyAlignment="1">
      <alignment horizontal="center" vertical="center" wrapText="1"/>
    </xf>
    <xf numFmtId="0" fontId="10" fillId="15" borderId="0" xfId="2" applyFont="1" applyFill="1" applyAlignment="1">
      <alignment horizontal="center" vertical="center" wrapText="1"/>
    </xf>
    <xf numFmtId="0" fontId="10" fillId="15" borderId="7" xfId="2" applyFont="1" applyFill="1" applyBorder="1" applyAlignment="1">
      <alignment horizontal="center" vertical="center" wrapText="1"/>
    </xf>
    <xf numFmtId="0" fontId="10" fillId="15" borderId="14" xfId="2" applyFont="1" applyFill="1" applyBorder="1" applyAlignment="1">
      <alignment horizontal="center" vertical="center" wrapText="1"/>
    </xf>
    <xf numFmtId="0" fontId="10" fillId="15" borderId="13" xfId="2" applyFont="1" applyFill="1" applyBorder="1" applyAlignment="1">
      <alignment horizontal="center" vertical="center" wrapText="1"/>
    </xf>
    <xf numFmtId="0" fontId="10" fillId="15" borderId="15" xfId="2" applyFont="1" applyFill="1" applyBorder="1" applyAlignment="1">
      <alignment horizontal="center" vertical="center" wrapText="1"/>
    </xf>
    <xf numFmtId="0" fontId="26" fillId="6" borderId="5" xfId="0" applyFont="1" applyFill="1" applyBorder="1" applyAlignment="1">
      <alignment horizontal="center" vertical="center"/>
    </xf>
    <xf numFmtId="0" fontId="26" fillId="4" borderId="5" xfId="0" applyFont="1" applyFill="1" applyBorder="1" applyAlignment="1">
      <alignment horizontal="center" vertical="center"/>
    </xf>
    <xf numFmtId="0" fontId="10" fillId="16" borderId="5" xfId="0" applyFont="1" applyFill="1" applyBorder="1" applyAlignment="1">
      <alignment horizontal="center" vertical="center"/>
    </xf>
    <xf numFmtId="0" fontId="26" fillId="15" borderId="5" xfId="0" applyFont="1" applyFill="1" applyBorder="1" applyAlignment="1">
      <alignment horizontal="center" vertical="center" wrapText="1"/>
    </xf>
    <xf numFmtId="0" fontId="26" fillId="4" borderId="5" xfId="0" applyFont="1" applyFill="1" applyBorder="1" applyAlignment="1">
      <alignment horizontal="center" vertical="center" wrapText="1"/>
    </xf>
    <xf numFmtId="0" fontId="26" fillId="15" borderId="6" xfId="0" applyFont="1" applyFill="1" applyBorder="1" applyAlignment="1">
      <alignment horizontal="center" vertical="center" wrapText="1"/>
    </xf>
    <xf numFmtId="0" fontId="26" fillId="15" borderId="8" xfId="0" applyFont="1" applyFill="1" applyBorder="1" applyAlignment="1">
      <alignment horizontal="center" vertical="center" wrapText="1"/>
    </xf>
    <xf numFmtId="0" fontId="26" fillId="15" borderId="9" xfId="0" applyFont="1" applyFill="1" applyBorder="1" applyAlignment="1">
      <alignment horizontal="center" vertical="center" wrapText="1"/>
    </xf>
    <xf numFmtId="14" fontId="26" fillId="9" borderId="10" xfId="0" applyNumberFormat="1" applyFont="1" applyFill="1" applyBorder="1" applyAlignment="1">
      <alignment horizontal="center" vertical="center"/>
    </xf>
    <xf numFmtId="14" fontId="26" fillId="9" borderId="11" xfId="0" applyNumberFormat="1" applyFont="1" applyFill="1" applyBorder="1" applyAlignment="1">
      <alignment horizontal="center" vertical="center"/>
    </xf>
    <xf numFmtId="0" fontId="11" fillId="3" borderId="8" xfId="2" applyFont="1" applyFill="1" applyBorder="1" applyAlignment="1" applyProtection="1">
      <alignment horizontal="center" vertical="center" wrapText="1"/>
      <protection hidden="1"/>
    </xf>
    <xf numFmtId="0" fontId="11" fillId="3" borderId="9" xfId="2" applyFont="1" applyFill="1" applyBorder="1" applyAlignment="1" applyProtection="1">
      <alignment horizontal="center" vertical="center" wrapText="1"/>
      <protection hidden="1"/>
    </xf>
    <xf numFmtId="0" fontId="0" fillId="6" borderId="5" xfId="0" applyFill="1" applyBorder="1" applyAlignment="1">
      <alignment horizontal="center" vertical="center"/>
    </xf>
    <xf numFmtId="164" fontId="26" fillId="18" borderId="10" xfId="0" applyNumberFormat="1" applyFont="1" applyFill="1" applyBorder="1" applyAlignment="1">
      <alignment horizontal="center" vertical="center"/>
    </xf>
    <xf numFmtId="164" fontId="26" fillId="18" borderId="11" xfId="0" applyNumberFormat="1" applyFont="1" applyFill="1" applyBorder="1" applyAlignment="1">
      <alignment horizontal="center" vertical="center"/>
    </xf>
    <xf numFmtId="169" fontId="61" fillId="6" borderId="34" xfId="2" applyNumberFormat="1" applyFont="1" applyFill="1" applyBorder="1" applyAlignment="1">
      <alignment horizontal="center" vertical="center" wrapText="1"/>
    </xf>
    <xf numFmtId="169" fontId="61" fillId="6" borderId="51" xfId="2" applyNumberFormat="1" applyFont="1" applyFill="1" applyBorder="1" applyAlignment="1">
      <alignment horizontal="center" vertical="center" wrapText="1"/>
    </xf>
    <xf numFmtId="0" fontId="23" fillId="6" borderId="11" xfId="2" applyFont="1" applyFill="1" applyBorder="1" applyAlignment="1">
      <alignment horizontal="center" vertical="center" wrapText="1"/>
    </xf>
    <xf numFmtId="5" fontId="10" fillId="0" borderId="0" xfId="0" applyNumberFormat="1" applyFont="1" applyAlignment="1">
      <alignment horizontal="center" vertical="center"/>
    </xf>
    <xf numFmtId="169" fontId="61" fillId="6" borderId="33" xfId="2" applyNumberFormat="1" applyFont="1" applyFill="1" applyBorder="1" applyAlignment="1">
      <alignment horizontal="center" vertical="center" wrapText="1"/>
    </xf>
    <xf numFmtId="169" fontId="61" fillId="6" borderId="50" xfId="2" applyNumberFormat="1" applyFont="1" applyFill="1" applyBorder="1" applyAlignment="1">
      <alignment horizontal="center" vertical="center" wrapText="1"/>
    </xf>
    <xf numFmtId="164" fontId="5" fillId="4" borderId="17" xfId="2" applyNumberFormat="1" applyFont="1" applyFill="1" applyBorder="1" applyAlignment="1" applyProtection="1">
      <alignment horizontal="center" vertical="center" wrapText="1"/>
      <protection locked="0"/>
    </xf>
    <xf numFmtId="164" fontId="5" fillId="4" borderId="18" xfId="2" applyNumberFormat="1" applyFont="1" applyFill="1" applyBorder="1" applyAlignment="1" applyProtection="1">
      <alignment horizontal="center" vertical="center" wrapText="1"/>
      <protection locked="0"/>
    </xf>
    <xf numFmtId="164" fontId="26" fillId="18" borderId="5" xfId="0" applyNumberFormat="1" applyFont="1" applyFill="1" applyBorder="1" applyAlignment="1">
      <alignment horizontal="center" vertical="center"/>
    </xf>
    <xf numFmtId="14" fontId="26" fillId="18" borderId="5" xfId="0" applyNumberFormat="1" applyFont="1" applyFill="1" applyBorder="1" applyAlignment="1">
      <alignment horizontal="center" vertical="center"/>
    </xf>
    <xf numFmtId="165" fontId="6" fillId="3" borderId="17" xfId="2" applyNumberFormat="1" applyFont="1" applyFill="1" applyBorder="1" applyAlignment="1">
      <alignment horizontal="center" vertical="center" wrapText="1"/>
    </xf>
    <xf numFmtId="165" fontId="6" fillId="3" borderId="18" xfId="2" applyNumberFormat="1" applyFont="1" applyFill="1" applyBorder="1" applyAlignment="1">
      <alignment horizontal="center" vertical="center" wrapText="1"/>
    </xf>
    <xf numFmtId="0" fontId="2" fillId="0" borderId="5" xfId="0" applyFont="1" applyBorder="1" applyAlignment="1">
      <alignment horizontal="left" vertical="center"/>
    </xf>
    <xf numFmtId="0" fontId="49" fillId="0" borderId="0" xfId="0" applyFont="1" applyAlignment="1">
      <alignment horizontal="center"/>
    </xf>
    <xf numFmtId="0" fontId="43" fillId="0" borderId="0" xfId="0" applyFont="1" applyAlignment="1">
      <alignment horizont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11" xfId="0" applyFont="1" applyBorder="1" applyAlignment="1">
      <alignment horizontal="center" vertical="center"/>
    </xf>
    <xf numFmtId="0" fontId="2" fillId="6"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0" xfId="0" applyFont="1" applyFill="1" applyAlignment="1">
      <alignment horizontal="center" vertical="center"/>
    </xf>
    <xf numFmtId="0" fontId="2" fillId="6" borderId="7" xfId="0" applyFont="1" applyFill="1" applyBorder="1" applyAlignment="1">
      <alignment horizontal="center" vertical="center"/>
    </xf>
    <xf numFmtId="0" fontId="2" fillId="6" borderId="14" xfId="0" applyFont="1" applyFill="1" applyBorder="1" applyAlignment="1">
      <alignment horizontal="center" vertical="center"/>
    </xf>
    <xf numFmtId="0" fontId="2" fillId="6" borderId="13" xfId="0" applyFont="1" applyFill="1" applyBorder="1" applyAlignment="1">
      <alignment horizontal="center" vertical="center"/>
    </xf>
    <xf numFmtId="0" fontId="2" fillId="6" borderId="15" xfId="0" applyFont="1" applyFill="1" applyBorder="1" applyAlignment="1">
      <alignment horizontal="center" vertical="center"/>
    </xf>
    <xf numFmtId="2" fontId="2" fillId="6" borderId="6" xfId="0" applyNumberFormat="1" applyFont="1" applyFill="1" applyBorder="1" applyAlignment="1">
      <alignment horizontal="center" vertical="center"/>
    </xf>
    <xf numFmtId="0" fontId="2" fillId="6" borderId="9" xfId="0" applyFont="1" applyFill="1" applyBorder="1" applyAlignment="1">
      <alignment horizontal="center" vertical="center"/>
    </xf>
    <xf numFmtId="0" fontId="2" fillId="6" borderId="6" xfId="0" applyFont="1" applyFill="1" applyBorder="1" applyAlignment="1">
      <alignment horizontal="center" vertical="center"/>
    </xf>
    <xf numFmtId="0" fontId="2" fillId="6" borderId="8"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0" fillId="0" borderId="5" xfId="0" applyBorder="1" applyAlignment="1">
      <alignment horizontal="left" vertical="center"/>
    </xf>
    <xf numFmtId="0" fontId="2" fillId="6" borderId="5" xfId="0" applyFont="1" applyFill="1" applyBorder="1" applyAlignment="1">
      <alignment horizontal="right" vertical="center"/>
    </xf>
    <xf numFmtId="0" fontId="2" fillId="15" borderId="6" xfId="0" applyFont="1" applyFill="1" applyBorder="1" applyAlignment="1">
      <alignment horizontal="center" vertical="center"/>
    </xf>
    <xf numFmtId="0" fontId="2" fillId="15" borderId="8" xfId="0" applyFont="1" applyFill="1" applyBorder="1" applyAlignment="1">
      <alignment horizontal="center" vertical="center"/>
    </xf>
    <xf numFmtId="0" fontId="2" fillId="15" borderId="9" xfId="0" applyFont="1" applyFill="1" applyBorder="1" applyAlignment="1">
      <alignment horizontal="center" vertical="center"/>
    </xf>
    <xf numFmtId="0" fontId="2" fillId="15" borderId="6" xfId="0" applyFont="1" applyFill="1" applyBorder="1" applyAlignment="1">
      <alignment horizontal="center" vertical="center" wrapText="1"/>
    </xf>
    <xf numFmtId="0" fontId="2" fillId="15" borderId="9" xfId="0" applyFont="1" applyFill="1" applyBorder="1" applyAlignment="1">
      <alignment horizontal="center" vertical="center" wrapText="1"/>
    </xf>
    <xf numFmtId="0" fontId="2" fillId="15" borderId="10" xfId="0" applyFont="1" applyFill="1" applyBorder="1" applyAlignment="1">
      <alignment horizontal="center" vertical="center" wrapText="1"/>
    </xf>
    <xf numFmtId="0" fontId="2" fillId="15" borderId="11" xfId="0" applyFont="1" applyFill="1" applyBorder="1" applyAlignment="1">
      <alignment horizontal="center" vertical="center" wrapText="1"/>
    </xf>
    <xf numFmtId="0" fontId="2" fillId="15" borderId="5" xfId="0" applyFont="1" applyFill="1" applyBorder="1" applyAlignment="1">
      <alignment horizontal="center" vertical="center" wrapText="1"/>
    </xf>
    <xf numFmtId="0" fontId="2" fillId="15" borderId="5" xfId="0" applyFont="1" applyFill="1" applyBorder="1" applyAlignment="1">
      <alignment horizontal="center" vertical="center"/>
    </xf>
    <xf numFmtId="0" fontId="2" fillId="15" borderId="6" xfId="0" applyFont="1" applyFill="1" applyBorder="1" applyAlignment="1">
      <alignment horizontal="left" vertical="center"/>
    </xf>
    <xf numFmtId="0" fontId="2" fillId="15" borderId="8" xfId="0" applyFont="1" applyFill="1" applyBorder="1" applyAlignment="1">
      <alignment horizontal="left" vertical="center"/>
    </xf>
    <xf numFmtId="0" fontId="2" fillId="15" borderId="9" xfId="0" applyFont="1" applyFill="1" applyBorder="1" applyAlignment="1">
      <alignment horizontal="left" vertical="center"/>
    </xf>
    <xf numFmtId="0" fontId="0" fillId="15" borderId="6" xfId="0" applyFill="1" applyBorder="1" applyAlignment="1">
      <alignment horizontal="left" vertical="center"/>
    </xf>
    <xf numFmtId="0" fontId="0" fillId="15" borderId="8" xfId="0" applyFill="1" applyBorder="1" applyAlignment="1">
      <alignment horizontal="left" vertical="center"/>
    </xf>
    <xf numFmtId="0" fontId="0" fillId="15" borderId="9" xfId="0" applyFill="1" applyBorder="1" applyAlignment="1">
      <alignment horizontal="left" vertical="center"/>
    </xf>
    <xf numFmtId="0" fontId="2" fillId="0" borderId="6"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0" fillId="0" borderId="6" xfId="0"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2" fillId="0" borderId="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6" borderId="6" xfId="0" applyFont="1" applyFill="1" applyBorder="1" applyAlignment="1">
      <alignment horizontal="right" vertical="center"/>
    </xf>
    <xf numFmtId="0" fontId="2" fillId="6" borderId="8" xfId="0" applyFont="1" applyFill="1" applyBorder="1" applyAlignment="1">
      <alignment horizontal="right" vertical="center"/>
    </xf>
    <xf numFmtId="0" fontId="2" fillId="6" borderId="9" xfId="0" applyFont="1" applyFill="1" applyBorder="1" applyAlignment="1">
      <alignment horizontal="right" vertical="center"/>
    </xf>
    <xf numFmtId="165" fontId="6" fillId="6" borderId="6" xfId="2" applyNumberFormat="1" applyFont="1" applyFill="1" applyBorder="1" applyAlignment="1">
      <alignment horizontal="center" vertical="center"/>
    </xf>
    <xf numFmtId="165" fontId="6" fillId="6" borderId="8" xfId="2" applyNumberFormat="1" applyFont="1" applyFill="1" applyBorder="1" applyAlignment="1">
      <alignment horizontal="center" vertical="center"/>
    </xf>
    <xf numFmtId="165" fontId="6" fillId="6" borderId="9" xfId="2" applyNumberFormat="1" applyFont="1" applyFill="1" applyBorder="1" applyAlignment="1">
      <alignment horizontal="center" vertical="center"/>
    </xf>
    <xf numFmtId="165" fontId="5" fillId="4" borderId="6" xfId="2" applyNumberFormat="1" applyFont="1" applyFill="1" applyBorder="1" applyAlignment="1" applyProtection="1">
      <alignment horizontal="center" vertical="center"/>
      <protection locked="0"/>
    </xf>
    <xf numFmtId="165" fontId="5" fillId="4" borderId="9" xfId="2" applyNumberFormat="1" applyFont="1" applyFill="1" applyBorder="1" applyAlignment="1" applyProtection="1">
      <alignment horizontal="center" vertical="center"/>
      <protection locked="0"/>
    </xf>
    <xf numFmtId="165" fontId="5" fillId="4" borderId="8" xfId="2" applyNumberFormat="1" applyFont="1" applyFill="1" applyBorder="1" applyAlignment="1" applyProtection="1">
      <alignment horizontal="center" vertical="center"/>
      <protection locked="0"/>
    </xf>
    <xf numFmtId="165" fontId="5" fillId="4" borderId="5" xfId="2" applyNumberFormat="1" applyFont="1" applyFill="1" applyBorder="1" applyAlignment="1" applyProtection="1">
      <alignment horizontal="center" vertical="center"/>
      <protection locked="0"/>
    </xf>
    <xf numFmtId="165" fontId="6" fillId="4" borderId="5" xfId="2" applyNumberFormat="1" applyFont="1" applyFill="1" applyBorder="1" applyAlignment="1" applyProtection="1">
      <alignment horizontal="center" vertical="center"/>
      <protection locked="0"/>
    </xf>
    <xf numFmtId="165" fontId="6" fillId="3" borderId="18" xfId="2" applyNumberFormat="1" applyFont="1" applyFill="1" applyBorder="1" applyAlignment="1">
      <alignment horizontal="center" vertical="center"/>
    </xf>
    <xf numFmtId="165" fontId="6" fillId="3" borderId="19" xfId="2" applyNumberFormat="1" applyFont="1" applyFill="1" applyBorder="1" applyAlignment="1">
      <alignment horizontal="center" vertical="center"/>
    </xf>
    <xf numFmtId="165" fontId="5" fillId="3" borderId="5" xfId="2" applyNumberFormat="1" applyFont="1" applyFill="1" applyBorder="1" applyAlignment="1">
      <alignment horizontal="center" vertical="center"/>
    </xf>
    <xf numFmtId="165" fontId="6" fillId="6" borderId="5" xfId="2" applyNumberFormat="1" applyFont="1" applyFill="1" applyBorder="1" applyAlignment="1">
      <alignment horizontal="center" vertical="center"/>
    </xf>
    <xf numFmtId="165" fontId="11" fillId="6" borderId="5" xfId="2" applyNumberFormat="1" applyFont="1" applyFill="1" applyBorder="1" applyAlignment="1">
      <alignment horizontal="center" vertical="center"/>
    </xf>
    <xf numFmtId="165" fontId="11" fillId="6" borderId="6" xfId="2" applyNumberFormat="1" applyFont="1" applyFill="1" applyBorder="1" applyAlignment="1">
      <alignment horizontal="center" vertical="center"/>
    </xf>
    <xf numFmtId="165" fontId="11" fillId="6" borderId="9" xfId="2" applyNumberFormat="1" applyFont="1" applyFill="1" applyBorder="1" applyAlignment="1">
      <alignment horizontal="center" vertical="center"/>
    </xf>
    <xf numFmtId="166" fontId="26" fillId="6" borderId="5" xfId="2" applyNumberFormat="1" applyFont="1" applyFill="1" applyBorder="1" applyAlignment="1">
      <alignment horizontal="center" vertical="center"/>
    </xf>
    <xf numFmtId="165" fontId="6" fillId="3" borderId="11" xfId="2" applyNumberFormat="1" applyFont="1" applyFill="1" applyBorder="1" applyAlignment="1">
      <alignment horizontal="center" vertical="center"/>
    </xf>
    <xf numFmtId="44" fontId="6" fillId="3" borderId="14" xfId="1" applyFont="1" applyFill="1" applyBorder="1" applyAlignment="1" applyProtection="1">
      <alignment horizontal="center" vertical="center" wrapText="1"/>
      <protection hidden="1"/>
    </xf>
    <xf numFmtId="44" fontId="6" fillId="3" borderId="13" xfId="1" applyFont="1" applyFill="1" applyBorder="1" applyAlignment="1" applyProtection="1">
      <alignment horizontal="center" vertical="center" wrapText="1"/>
      <protection hidden="1"/>
    </xf>
    <xf numFmtId="5" fontId="6" fillId="4" borderId="17" xfId="2" applyNumberFormat="1" applyFont="1" applyFill="1" applyBorder="1" applyAlignment="1" applyProtection="1">
      <alignment horizontal="center" vertical="center"/>
      <protection locked="0"/>
    </xf>
    <xf numFmtId="5" fontId="6" fillId="4" borderId="18" xfId="2" applyNumberFormat="1" applyFont="1" applyFill="1" applyBorder="1" applyAlignment="1" applyProtection="1">
      <alignment horizontal="center" vertical="center"/>
      <protection locked="0"/>
    </xf>
    <xf numFmtId="5" fontId="6" fillId="4" borderId="19" xfId="2" applyNumberFormat="1" applyFont="1" applyFill="1" applyBorder="1" applyAlignment="1" applyProtection="1">
      <alignment horizontal="center" vertical="center"/>
      <protection locked="0"/>
    </xf>
    <xf numFmtId="0" fontId="17" fillId="6" borderId="6" xfId="0" applyFont="1" applyFill="1" applyBorder="1" applyAlignment="1" applyProtection="1">
      <alignment horizontal="center" vertical="center" wrapText="1"/>
      <protection hidden="1"/>
    </xf>
    <xf numFmtId="0" fontId="17" fillId="6" borderId="8" xfId="0" applyFont="1" applyFill="1" applyBorder="1" applyAlignment="1" applyProtection="1">
      <alignment horizontal="center" vertical="center" wrapText="1"/>
      <protection hidden="1"/>
    </xf>
    <xf numFmtId="0" fontId="17" fillId="6" borderId="9" xfId="0" applyFont="1" applyFill="1" applyBorder="1" applyAlignment="1" applyProtection="1">
      <alignment horizontal="center" vertical="center" wrapText="1"/>
      <protection hidden="1"/>
    </xf>
    <xf numFmtId="0" fontId="10" fillId="3" borderId="4" xfId="2" applyFont="1" applyFill="1" applyBorder="1" applyAlignment="1">
      <alignment horizontal="right" vertical="center" wrapText="1"/>
    </xf>
    <xf numFmtId="164" fontId="5" fillId="6" borderId="10" xfId="2" applyNumberFormat="1" applyFont="1" applyFill="1" applyBorder="1" applyAlignment="1" applyProtection="1">
      <alignment horizontal="center" vertical="center"/>
      <protection hidden="1"/>
    </xf>
    <xf numFmtId="164" fontId="5" fillId="6" borderId="11" xfId="2" applyNumberFormat="1" applyFont="1" applyFill="1" applyBorder="1" applyAlignment="1" applyProtection="1">
      <alignment horizontal="center" vertical="center"/>
      <protection hidden="1"/>
    </xf>
    <xf numFmtId="0" fontId="5" fillId="6" borderId="1" xfId="0" applyFont="1" applyFill="1" applyBorder="1" applyAlignment="1" applyProtection="1">
      <alignment horizontal="center" vertical="center" wrapText="1"/>
      <protection hidden="1"/>
    </xf>
    <xf numFmtId="0" fontId="5" fillId="6" borderId="2" xfId="0" applyFont="1" applyFill="1" applyBorder="1" applyAlignment="1" applyProtection="1">
      <alignment horizontal="center" vertical="center" wrapText="1"/>
      <protection hidden="1"/>
    </xf>
    <xf numFmtId="0" fontId="5" fillId="6" borderId="3" xfId="0" applyFont="1" applyFill="1" applyBorder="1" applyAlignment="1" applyProtection="1">
      <alignment horizontal="center" vertical="center" wrapText="1"/>
      <protection hidden="1"/>
    </xf>
    <xf numFmtId="0" fontId="5" fillId="6" borderId="14" xfId="0" applyFont="1" applyFill="1" applyBorder="1" applyAlignment="1" applyProtection="1">
      <alignment horizontal="center" vertical="center" wrapText="1"/>
      <protection hidden="1"/>
    </xf>
    <xf numFmtId="0" fontId="5" fillId="6" borderId="13" xfId="0" applyFont="1" applyFill="1" applyBorder="1" applyAlignment="1" applyProtection="1">
      <alignment horizontal="center" vertical="center" wrapText="1"/>
      <protection hidden="1"/>
    </xf>
    <xf numFmtId="0" fontId="5" fillId="6" borderId="15" xfId="0" applyFont="1" applyFill="1" applyBorder="1" applyAlignment="1" applyProtection="1">
      <alignment horizontal="center" vertical="center" wrapText="1"/>
      <protection hidden="1"/>
    </xf>
    <xf numFmtId="0" fontId="6" fillId="3" borderId="10" xfId="2" applyFont="1" applyFill="1" applyBorder="1" applyAlignment="1" applyProtection="1">
      <alignment horizontal="right" vertical="center" wrapText="1"/>
      <protection hidden="1"/>
    </xf>
    <xf numFmtId="0" fontId="6" fillId="3" borderId="11" xfId="2" applyFont="1" applyFill="1" applyBorder="1" applyAlignment="1" applyProtection="1">
      <alignment horizontal="right" vertical="center" wrapText="1"/>
      <protection hidden="1"/>
    </xf>
    <xf numFmtId="165" fontId="6" fillId="4" borderId="10" xfId="2" applyNumberFormat="1" applyFont="1" applyFill="1" applyBorder="1" applyAlignment="1" applyProtection="1">
      <alignment horizontal="center" vertical="center"/>
      <protection locked="0"/>
    </xf>
    <xf numFmtId="0" fontId="2" fillId="0" borderId="0" xfId="0" applyFont="1" applyAlignment="1">
      <alignment horizontal="center" vertical="center"/>
    </xf>
    <xf numFmtId="165" fontId="52" fillId="19" borderId="5" xfId="0" applyNumberFormat="1" applyFont="1" applyFill="1" applyBorder="1" applyAlignment="1">
      <alignment horizontal="right" vertical="center" wrapText="1"/>
    </xf>
    <xf numFmtId="0" fontId="52" fillId="19" borderId="5" xfId="0" applyFont="1" applyFill="1" applyBorder="1" applyAlignment="1">
      <alignment horizontal="right" vertical="center" wrapText="1"/>
    </xf>
    <xf numFmtId="0" fontId="52" fillId="19" borderId="5" xfId="0" applyFont="1" applyFill="1" applyBorder="1" applyAlignment="1">
      <alignment horizontal="left" vertical="center" wrapText="1"/>
    </xf>
    <xf numFmtId="6" fontId="52" fillId="19" borderId="5" xfId="0" applyNumberFormat="1" applyFont="1" applyFill="1" applyBorder="1" applyAlignment="1">
      <alignment horizontal="right" vertical="center" wrapText="1"/>
    </xf>
    <xf numFmtId="165" fontId="52" fillId="19" borderId="4" xfId="0" applyNumberFormat="1" applyFont="1" applyFill="1" applyBorder="1" applyAlignment="1">
      <alignment horizontal="right" vertical="center" wrapText="1"/>
    </xf>
    <xf numFmtId="0" fontId="52" fillId="19" borderId="0" xfId="0" applyFont="1" applyFill="1" applyAlignment="1">
      <alignment horizontal="right" vertical="center" wrapText="1"/>
    </xf>
    <xf numFmtId="0" fontId="52" fillId="19" borderId="7" xfId="0" applyFont="1" applyFill="1" applyBorder="1" applyAlignment="1">
      <alignment horizontal="right" vertical="center" wrapText="1"/>
    </xf>
    <xf numFmtId="10" fontId="52" fillId="19" borderId="16" xfId="0" applyNumberFormat="1" applyFont="1" applyFill="1" applyBorder="1" applyAlignment="1">
      <alignment horizontal="right" vertical="center" wrapText="1"/>
    </xf>
    <xf numFmtId="10" fontId="26" fillId="0" borderId="5" xfId="8" applyNumberFormat="1" applyFont="1" applyBorder="1" applyAlignment="1">
      <alignment horizontal="center" vertical="center" wrapText="1"/>
    </xf>
    <xf numFmtId="0" fontId="52" fillId="20" borderId="5" xfId="0" applyFont="1" applyFill="1" applyBorder="1" applyAlignment="1">
      <alignment horizontal="center" vertical="center" wrapText="1"/>
    </xf>
    <xf numFmtId="0" fontId="52" fillId="20" borderId="6" xfId="0" applyFont="1" applyFill="1" applyBorder="1" applyAlignment="1">
      <alignment horizontal="center" vertical="center" wrapText="1"/>
    </xf>
    <xf numFmtId="0" fontId="26" fillId="0" borderId="5" xfId="0" applyFont="1" applyBorder="1" applyAlignment="1">
      <alignment horizontal="center" vertical="center" wrapText="1"/>
    </xf>
    <xf numFmtId="165" fontId="26" fillId="0" borderId="5" xfId="0" applyNumberFormat="1" applyFont="1" applyBorder="1" applyAlignment="1">
      <alignment horizontal="center" vertical="center" wrapText="1"/>
    </xf>
    <xf numFmtId="6" fontId="26" fillId="0" borderId="6" xfId="0" applyNumberFormat="1" applyFont="1" applyBorder="1" applyAlignment="1">
      <alignment horizontal="center" vertical="center" wrapText="1"/>
    </xf>
    <xf numFmtId="6" fontId="26" fillId="0" borderId="5" xfId="0" applyNumberFormat="1" applyFont="1" applyBorder="1" applyAlignment="1">
      <alignment horizontal="center" vertical="center" wrapText="1"/>
    </xf>
    <xf numFmtId="165" fontId="26" fillId="0" borderId="60" xfId="0" applyNumberFormat="1" applyFont="1" applyBorder="1" applyAlignment="1">
      <alignment horizontal="center" vertical="center" wrapText="1"/>
    </xf>
    <xf numFmtId="164" fontId="3" fillId="3" borderId="53" xfId="2" applyNumberFormat="1" applyFont="1" applyFill="1" applyBorder="1" applyAlignment="1" applyProtection="1">
      <alignment horizontal="center" vertical="center" textRotation="180" wrapText="1"/>
      <protection locked="0"/>
    </xf>
    <xf numFmtId="164" fontId="3" fillId="3" borderId="39" xfId="2" applyNumberFormat="1" applyFont="1" applyFill="1" applyBorder="1" applyAlignment="1" applyProtection="1">
      <alignment horizontal="center" vertical="center" textRotation="180" wrapText="1"/>
      <protection locked="0"/>
    </xf>
    <xf numFmtId="164" fontId="3" fillId="3" borderId="40" xfId="2" applyNumberFormat="1" applyFont="1" applyFill="1" applyBorder="1" applyAlignment="1" applyProtection="1">
      <alignment horizontal="center" vertical="center" textRotation="180" wrapText="1"/>
      <protection locked="0"/>
    </xf>
  </cellXfs>
  <cellStyles count="10">
    <cellStyle name="Lien hypertexte" xfId="7" builtinId="8"/>
    <cellStyle name="Monétaire" xfId="1" builtinId="4"/>
    <cellStyle name="Monétaire 2" xfId="4" xr:uid="{A4CC5F41-9B31-48D8-81A0-8D70809F615E}"/>
    <cellStyle name="Normal" xfId="0" builtinId="0"/>
    <cellStyle name="Normal 2" xfId="3" xr:uid="{77F85759-4395-4C58-A0EF-8AE4B935CAF4}"/>
    <cellStyle name="Normal 3" xfId="5" xr:uid="{7C050F5C-B9E5-4C30-A0C6-E13B399DB055}"/>
    <cellStyle name="Normal 5" xfId="2" xr:uid="{0A079CF1-245C-4799-A671-DF1567882EE9}"/>
    <cellStyle name="Pourcentage" xfId="8" builtinId="5"/>
    <cellStyle name="Pourcentage 2" xfId="6" xr:uid="{35089ABE-C06A-4B76-AC41-7AC9B61C932B}"/>
    <cellStyle name="Pourcentage 3" xfId="9" xr:uid="{4643609C-9E30-4B7E-B882-93660F9025A2}"/>
  </cellStyles>
  <dxfs count="18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patternType="none">
          <bgColor auto="1"/>
        </patternFill>
      </fill>
    </dxf>
    <dxf>
      <fill>
        <patternFill>
          <bgColor rgb="FFBC8FDD"/>
        </patternFill>
      </fill>
    </dxf>
    <dxf>
      <fill>
        <patternFill patternType="none">
          <bgColor auto="1"/>
        </patternFill>
      </fill>
    </dxf>
    <dxf>
      <fill>
        <patternFill>
          <bgColor theme="7"/>
        </patternFill>
      </fill>
    </dxf>
    <dxf>
      <fill>
        <patternFill>
          <bgColor rgb="FF92D05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b/>
        <i val="0"/>
        <color rgb="FFFF0000"/>
      </font>
    </dxf>
    <dxf>
      <font>
        <b/>
        <i val="0"/>
        <color rgb="FFFF0000"/>
      </font>
    </dxf>
    <dxf>
      <font>
        <color rgb="FFFF0000"/>
      </font>
    </dxf>
    <dxf>
      <font>
        <color rgb="FFFF0000"/>
      </font>
    </dxf>
    <dxf>
      <font>
        <color rgb="FFFF0000"/>
      </font>
    </dxf>
    <dxf>
      <font>
        <b/>
        <i val="0"/>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b/>
        <i val="0"/>
        <color rgb="FFFF0000"/>
      </font>
    </dxf>
    <dxf>
      <font>
        <b/>
        <i val="0"/>
        <color rgb="FFFF0000"/>
      </font>
    </dxf>
    <dxf>
      <font>
        <color rgb="FFFF0000"/>
      </font>
    </dxf>
    <dxf>
      <font>
        <color rgb="FFFF0000"/>
      </font>
    </dxf>
    <dxf>
      <font>
        <b/>
        <i val="0"/>
        <strike val="0"/>
        <color rgb="FFFF0000"/>
      </font>
    </dxf>
    <dxf>
      <fill>
        <patternFill>
          <bgColor theme="7"/>
        </patternFill>
      </fill>
    </dxf>
    <dxf>
      <fill>
        <patternFill>
          <bgColor rgb="FF92D050"/>
        </patternFill>
      </fill>
    </dxf>
    <dxf>
      <fill>
        <patternFill>
          <bgColor rgb="FFBC8FDD"/>
        </patternFill>
      </fill>
    </dxf>
    <dxf>
      <fill>
        <patternFill patternType="none">
          <bgColor auto="1"/>
        </patternFill>
      </fill>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ont>
        <color rgb="FFFF0000"/>
      </font>
    </dxf>
    <dxf>
      <fill>
        <patternFill>
          <bgColor theme="0" tint="-0.14996795556505021"/>
        </patternFill>
      </fill>
    </dxf>
    <dxf>
      <fill>
        <patternFill>
          <bgColor theme="7"/>
        </patternFill>
      </fill>
    </dxf>
    <dxf>
      <fill>
        <patternFill>
          <bgColor rgb="FF92D050"/>
        </patternFill>
      </fill>
    </dxf>
    <dxf>
      <fill>
        <patternFill>
          <bgColor rgb="FFBC8FDD"/>
        </patternFill>
      </fill>
    </dxf>
    <dxf>
      <fill>
        <patternFill patternType="none">
          <bgColor auto="1"/>
        </patternFill>
      </fill>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ill>
        <patternFill>
          <bgColor theme="0" tint="-0.14996795556505021"/>
        </patternFill>
      </fill>
    </dxf>
    <dxf>
      <fill>
        <patternFill>
          <bgColor theme="7"/>
        </patternFill>
      </fill>
    </dxf>
    <dxf>
      <fill>
        <patternFill>
          <bgColor rgb="FF92D050"/>
        </patternFill>
      </fill>
    </dxf>
    <dxf>
      <fill>
        <patternFill>
          <bgColor rgb="FFBC8FDD"/>
        </patternFill>
      </fill>
    </dxf>
    <dxf>
      <fill>
        <patternFill patternType="none">
          <bgColor auto="1"/>
        </patternFill>
      </fill>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ill>
        <patternFill>
          <bgColor theme="0" tint="-0.14996795556505021"/>
        </patternFill>
      </fill>
    </dxf>
    <dxf>
      <fill>
        <patternFill>
          <bgColor theme="7"/>
        </patternFill>
      </fill>
    </dxf>
    <dxf>
      <fill>
        <patternFill>
          <bgColor rgb="FF92D050"/>
        </patternFill>
      </fill>
    </dxf>
    <dxf>
      <fill>
        <patternFill>
          <bgColor rgb="FFBC8FDD"/>
        </patternFill>
      </fill>
    </dxf>
    <dxf>
      <fill>
        <patternFill patternType="none">
          <bgColor auto="1"/>
        </patternFill>
      </fill>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ill>
        <patternFill>
          <bgColor theme="0" tint="-0.14996795556505021"/>
        </patternFill>
      </fill>
    </dxf>
    <dxf>
      <font>
        <color rgb="FFFF0000"/>
      </font>
    </dxf>
    <dxf>
      <font>
        <color rgb="FFFF0000"/>
      </font>
    </dxf>
    <dxf>
      <font>
        <color rgb="FFFF0000"/>
      </font>
    </dxf>
    <dxf>
      <font>
        <b/>
        <i val="0"/>
        <strike val="0"/>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ont>
        <color rgb="FFFF0000"/>
      </font>
    </dxf>
    <dxf>
      <font>
        <color rgb="FFFF0000"/>
      </font>
    </dxf>
    <dxf>
      <font>
        <b/>
        <i val="0"/>
        <color rgb="FFFF0000"/>
      </font>
    </dxf>
    <dxf>
      <font>
        <b/>
        <i val="0"/>
        <color rgb="FFFF0000"/>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s>
  <tableStyles count="0" defaultTableStyle="TableStyleMedium2" defaultPivotStyle="PivotStyleLight16"/>
  <colors>
    <mruColors>
      <color rgb="FFE3E3E3"/>
      <color rgb="FFFFABAB"/>
      <color rgb="FFBC8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78949</xdr:colOff>
      <xdr:row>0</xdr:row>
      <xdr:rowOff>47200</xdr:rowOff>
    </xdr:from>
    <xdr:to>
      <xdr:col>2</xdr:col>
      <xdr:colOff>402445</xdr:colOff>
      <xdr:row>0</xdr:row>
      <xdr:rowOff>534834</xdr:rowOff>
    </xdr:to>
    <xdr:pic>
      <xdr:nvPicPr>
        <xdr:cNvPr id="4" name="Picture 13">
          <a:extLst>
            <a:ext uri="{FF2B5EF4-FFF2-40B4-BE49-F238E27FC236}">
              <a16:creationId xmlns:a16="http://schemas.microsoft.com/office/drawing/2014/main" id="{E1006A08-254B-4380-9D01-9935D56543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949" y="47200"/>
          <a:ext cx="1411674" cy="4876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46659</xdr:colOff>
      <xdr:row>0</xdr:row>
      <xdr:rowOff>38146</xdr:rowOff>
    </xdr:from>
    <xdr:to>
      <xdr:col>0</xdr:col>
      <xdr:colOff>1294608</xdr:colOff>
      <xdr:row>0</xdr:row>
      <xdr:rowOff>510933</xdr:rowOff>
    </xdr:to>
    <xdr:pic>
      <xdr:nvPicPr>
        <xdr:cNvPr id="2" name="Picture 13">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59" y="38146"/>
          <a:ext cx="1267792" cy="465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46659</xdr:colOff>
      <xdr:row>0</xdr:row>
      <xdr:rowOff>38146</xdr:rowOff>
    </xdr:from>
    <xdr:to>
      <xdr:col>1</xdr:col>
      <xdr:colOff>190501</xdr:colOff>
      <xdr:row>0</xdr:row>
      <xdr:rowOff>512520</xdr:rowOff>
    </xdr:to>
    <xdr:pic>
      <xdr:nvPicPr>
        <xdr:cNvPr id="2" name="Picture 13">
          <a:extLst>
            <a:ext uri="{FF2B5EF4-FFF2-40B4-BE49-F238E27FC236}">
              <a16:creationId xmlns:a16="http://schemas.microsoft.com/office/drawing/2014/main" id="{4B7CC70D-913C-48FF-99D6-7EB9D4169A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59" y="38146"/>
          <a:ext cx="1267792" cy="465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46659</xdr:colOff>
      <xdr:row>0</xdr:row>
      <xdr:rowOff>38146</xdr:rowOff>
    </xdr:from>
    <xdr:to>
      <xdr:col>1</xdr:col>
      <xdr:colOff>209551</xdr:colOff>
      <xdr:row>0</xdr:row>
      <xdr:rowOff>515695</xdr:rowOff>
    </xdr:to>
    <xdr:pic>
      <xdr:nvPicPr>
        <xdr:cNvPr id="2" name="Picture 13">
          <a:extLst>
            <a:ext uri="{FF2B5EF4-FFF2-40B4-BE49-F238E27FC236}">
              <a16:creationId xmlns:a16="http://schemas.microsoft.com/office/drawing/2014/main" id="{BF2B673D-F822-42AD-9AC1-DFA0F5ED9A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59" y="38146"/>
          <a:ext cx="1267792" cy="465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46659</xdr:colOff>
      <xdr:row>0</xdr:row>
      <xdr:rowOff>38146</xdr:rowOff>
    </xdr:from>
    <xdr:to>
      <xdr:col>1</xdr:col>
      <xdr:colOff>190501</xdr:colOff>
      <xdr:row>0</xdr:row>
      <xdr:rowOff>514743</xdr:rowOff>
    </xdr:to>
    <xdr:pic>
      <xdr:nvPicPr>
        <xdr:cNvPr id="3" name="Picture 13">
          <a:extLst>
            <a:ext uri="{FF2B5EF4-FFF2-40B4-BE49-F238E27FC236}">
              <a16:creationId xmlns:a16="http://schemas.microsoft.com/office/drawing/2014/main" id="{BD2707AD-23B4-4EEF-B1B8-7304FA9DB3D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4" y="38146"/>
          <a:ext cx="1312242" cy="4670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46659</xdr:colOff>
      <xdr:row>0</xdr:row>
      <xdr:rowOff>38146</xdr:rowOff>
    </xdr:from>
    <xdr:to>
      <xdr:col>1</xdr:col>
      <xdr:colOff>190501</xdr:colOff>
      <xdr:row>0</xdr:row>
      <xdr:rowOff>512203</xdr:rowOff>
    </xdr:to>
    <xdr:pic>
      <xdr:nvPicPr>
        <xdr:cNvPr id="2" name="Picture 13">
          <a:extLst>
            <a:ext uri="{FF2B5EF4-FFF2-40B4-BE49-F238E27FC236}">
              <a16:creationId xmlns:a16="http://schemas.microsoft.com/office/drawing/2014/main" id="{C410EBE6-E9A9-4955-8FF4-8394FEE977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59" y="38146"/>
          <a:ext cx="1267792" cy="465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46659</xdr:colOff>
      <xdr:row>0</xdr:row>
      <xdr:rowOff>38146</xdr:rowOff>
    </xdr:from>
    <xdr:to>
      <xdr:col>1</xdr:col>
      <xdr:colOff>207328</xdr:colOff>
      <xdr:row>0</xdr:row>
      <xdr:rowOff>512203</xdr:rowOff>
    </xdr:to>
    <xdr:pic>
      <xdr:nvPicPr>
        <xdr:cNvPr id="3" name="Picture 13">
          <a:extLst>
            <a:ext uri="{FF2B5EF4-FFF2-40B4-BE49-F238E27FC236}">
              <a16:creationId xmlns:a16="http://schemas.microsoft.com/office/drawing/2014/main" id="{89A2FF54-60D9-439E-84A3-2F2213FDEB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4" y="38146"/>
          <a:ext cx="1318592" cy="468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46659</xdr:colOff>
      <xdr:row>0</xdr:row>
      <xdr:rowOff>38146</xdr:rowOff>
    </xdr:from>
    <xdr:to>
      <xdr:col>1</xdr:col>
      <xdr:colOff>190501</xdr:colOff>
      <xdr:row>0</xdr:row>
      <xdr:rowOff>511567</xdr:rowOff>
    </xdr:to>
    <xdr:pic>
      <xdr:nvPicPr>
        <xdr:cNvPr id="4" name="Picture 13">
          <a:extLst>
            <a:ext uri="{FF2B5EF4-FFF2-40B4-BE49-F238E27FC236}">
              <a16:creationId xmlns:a16="http://schemas.microsoft.com/office/drawing/2014/main" id="{1425F58E-ADB1-4FDE-876E-9D787C6549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4" y="38146"/>
          <a:ext cx="1312242" cy="4638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46659</xdr:colOff>
      <xdr:row>0</xdr:row>
      <xdr:rowOff>38146</xdr:rowOff>
    </xdr:from>
    <xdr:to>
      <xdr:col>1</xdr:col>
      <xdr:colOff>190501</xdr:colOff>
      <xdr:row>0</xdr:row>
      <xdr:rowOff>514743</xdr:rowOff>
    </xdr:to>
    <xdr:pic>
      <xdr:nvPicPr>
        <xdr:cNvPr id="2" name="Picture 13">
          <a:extLst>
            <a:ext uri="{FF2B5EF4-FFF2-40B4-BE49-F238E27FC236}">
              <a16:creationId xmlns:a16="http://schemas.microsoft.com/office/drawing/2014/main" id="{1DFF2265-EBD6-4824-96FD-FF33A25DB3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59" y="38146"/>
          <a:ext cx="1267792" cy="465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46659</xdr:colOff>
      <xdr:row>0</xdr:row>
      <xdr:rowOff>38146</xdr:rowOff>
    </xdr:from>
    <xdr:to>
      <xdr:col>1</xdr:col>
      <xdr:colOff>190501</xdr:colOff>
      <xdr:row>0</xdr:row>
      <xdr:rowOff>514743</xdr:rowOff>
    </xdr:to>
    <xdr:pic>
      <xdr:nvPicPr>
        <xdr:cNvPr id="3" name="Picture 13">
          <a:extLst>
            <a:ext uri="{FF2B5EF4-FFF2-40B4-BE49-F238E27FC236}">
              <a16:creationId xmlns:a16="http://schemas.microsoft.com/office/drawing/2014/main" id="{51237755-E830-43A8-A2C0-41791E0B27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4" y="38146"/>
          <a:ext cx="1312242" cy="468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46659</xdr:colOff>
      <xdr:row>0</xdr:row>
      <xdr:rowOff>38146</xdr:rowOff>
    </xdr:from>
    <xdr:to>
      <xdr:col>1</xdr:col>
      <xdr:colOff>209868</xdr:colOff>
      <xdr:row>0</xdr:row>
      <xdr:rowOff>514743</xdr:rowOff>
    </xdr:to>
    <xdr:pic>
      <xdr:nvPicPr>
        <xdr:cNvPr id="4" name="Picture 13">
          <a:extLst>
            <a:ext uri="{FF2B5EF4-FFF2-40B4-BE49-F238E27FC236}">
              <a16:creationId xmlns:a16="http://schemas.microsoft.com/office/drawing/2014/main" id="{0628D8CB-4317-40F6-8FF4-6F9C22F561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4" y="38146"/>
          <a:ext cx="1318592" cy="468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46659</xdr:colOff>
      <xdr:row>0</xdr:row>
      <xdr:rowOff>38146</xdr:rowOff>
    </xdr:from>
    <xdr:to>
      <xdr:col>1</xdr:col>
      <xdr:colOff>190501</xdr:colOff>
      <xdr:row>0</xdr:row>
      <xdr:rowOff>515060</xdr:rowOff>
    </xdr:to>
    <xdr:pic>
      <xdr:nvPicPr>
        <xdr:cNvPr id="5" name="Picture 13">
          <a:extLst>
            <a:ext uri="{FF2B5EF4-FFF2-40B4-BE49-F238E27FC236}">
              <a16:creationId xmlns:a16="http://schemas.microsoft.com/office/drawing/2014/main" id="{BD9EDF01-E043-4586-9691-6EBC5112FB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4" y="38146"/>
          <a:ext cx="1312242" cy="4638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46658</xdr:colOff>
      <xdr:row>0</xdr:row>
      <xdr:rowOff>38146</xdr:rowOff>
    </xdr:from>
    <xdr:to>
      <xdr:col>1</xdr:col>
      <xdr:colOff>16564</xdr:colOff>
      <xdr:row>0</xdr:row>
      <xdr:rowOff>516255</xdr:rowOff>
    </xdr:to>
    <xdr:pic>
      <xdr:nvPicPr>
        <xdr:cNvPr id="2" name="Picture 13">
          <a:extLst>
            <a:ext uri="{FF2B5EF4-FFF2-40B4-BE49-F238E27FC236}">
              <a16:creationId xmlns:a16="http://schemas.microsoft.com/office/drawing/2014/main" id="{4B2BC73B-C5AD-4092-80D8-7F9BF71A5B0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58" y="38146"/>
          <a:ext cx="1405112" cy="486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46658</xdr:colOff>
      <xdr:row>0</xdr:row>
      <xdr:rowOff>38146</xdr:rowOff>
    </xdr:from>
    <xdr:to>
      <xdr:col>1</xdr:col>
      <xdr:colOff>16564</xdr:colOff>
      <xdr:row>0</xdr:row>
      <xdr:rowOff>516255</xdr:rowOff>
    </xdr:to>
    <xdr:pic>
      <xdr:nvPicPr>
        <xdr:cNvPr id="3" name="Picture 13">
          <a:extLst>
            <a:ext uri="{FF2B5EF4-FFF2-40B4-BE49-F238E27FC236}">
              <a16:creationId xmlns:a16="http://schemas.microsoft.com/office/drawing/2014/main" id="{627789D6-5BF0-4A62-9176-8B986CE403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58" y="38146"/>
          <a:ext cx="1315154" cy="483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46658</xdr:colOff>
      <xdr:row>0</xdr:row>
      <xdr:rowOff>38146</xdr:rowOff>
    </xdr:from>
    <xdr:to>
      <xdr:col>0</xdr:col>
      <xdr:colOff>1351652</xdr:colOff>
      <xdr:row>0</xdr:row>
      <xdr:rowOff>516572</xdr:rowOff>
    </xdr:to>
    <xdr:pic>
      <xdr:nvPicPr>
        <xdr:cNvPr id="2" name="Picture 13">
          <a:extLst>
            <a:ext uri="{FF2B5EF4-FFF2-40B4-BE49-F238E27FC236}">
              <a16:creationId xmlns:a16="http://schemas.microsoft.com/office/drawing/2014/main" id="{F4A29D15-32BC-4D3E-824B-ECCC24F94F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58" y="38146"/>
          <a:ext cx="1315154" cy="483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46658</xdr:colOff>
      <xdr:row>0</xdr:row>
      <xdr:rowOff>38146</xdr:rowOff>
    </xdr:from>
    <xdr:to>
      <xdr:col>0</xdr:col>
      <xdr:colOff>1351652</xdr:colOff>
      <xdr:row>0</xdr:row>
      <xdr:rowOff>516572</xdr:rowOff>
    </xdr:to>
    <xdr:pic>
      <xdr:nvPicPr>
        <xdr:cNvPr id="3" name="Picture 13">
          <a:extLst>
            <a:ext uri="{FF2B5EF4-FFF2-40B4-BE49-F238E27FC236}">
              <a16:creationId xmlns:a16="http://schemas.microsoft.com/office/drawing/2014/main" id="{41DF2D24-9D5A-4754-B785-766D44583B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58" y="38146"/>
          <a:ext cx="1315154" cy="483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8</v>
    <v>11</v>
    <v>1</v>
  </rv>
  <rv s="0">
    <v>0</v>
    <v>8</v>
    <v>3</v>
    <v>1</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4210EBB-7F15-41DC-B3D0-875AF700617D}" name="Tableau1" displayName="Tableau1" ref="A1:A4" totalsRowShown="0">
  <autoFilter ref="A1:A4" xr:uid="{64210EBB-7F15-41DC-B3D0-875AF700617D}"/>
  <tableColumns count="1">
    <tableColumn id="1" xr3:uid="{5B17CB3F-590A-486D-99E1-715D187EE49C}" name="Dépenses autorisé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D978B08-3709-460B-B2E2-436E329791CB}" name="Tableau4" displayName="Tableau4" ref="A6:A8" totalsRowShown="0" headerRowDxfId="185" dataDxfId="184">
  <autoFilter ref="A6:A8" xr:uid="{BD978B08-3709-460B-B2E2-436E329791CB}"/>
  <tableColumns count="1">
    <tableColumn id="1" xr3:uid="{D5E51C11-D512-47C3-9B0F-837975C40EAF}" name="Statut - Documents" dataDxfId="18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73DA25E-2307-4CD0-8F9B-152D8B12D05D}" name="Tableau5" displayName="Tableau5" ref="A11:A13" totalsRowShown="0" headerRowDxfId="182" dataDxfId="181">
  <autoFilter ref="A11:A13" xr:uid="{C73DA25E-2307-4CD0-8F9B-152D8B12D05D}"/>
  <tableColumns count="1">
    <tableColumn id="1" xr3:uid="{7E1B706D-0002-47BA-AC5A-73CC02FE8C1F}" name="Questions : Contributeurs" dataDxfId="18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27AE2EC-6BC3-4C53-B6C2-EAB04FD51466}" name="Tableau57" displayName="Tableau57" ref="A15:A18" totalsRowShown="0" headerRowDxfId="179" dataDxfId="178">
  <autoFilter ref="A15:A18" xr:uid="{B27AE2EC-6BC3-4C53-B6C2-EAB04FD51466}"/>
  <tableColumns count="1">
    <tableColumn id="1" xr3:uid="{5D756B7F-C4BF-42B9-B59A-F211416E3B5B}" name="Contribution" dataDxfId="17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56C8F56-EF6C-4012-AFF9-9E588C597480}" name="Tableau578" displayName="Tableau578" ref="A20:B37" totalsRowShown="0" headerRowDxfId="176" dataDxfId="175">
  <autoFilter ref="A20:B37" xr:uid="{756C8F56-EF6C-4012-AFF9-9E588C597480}"/>
  <tableColumns count="2">
    <tableColumn id="1" xr3:uid="{22AA1269-0694-404B-B915-3279C6D1DAC9}" name="Profils" dataDxfId="174"/>
    <tableColumn id="2" xr3:uid="{B4DBAC59-26F3-4609-899D-78891C2DD30C}" name="Colonne1" dataDxfId="17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E1E224C-87F1-4447-B15F-C39AC6C77731}" name="Tableau579" displayName="Tableau579" ref="A39:B50" totalsRowShown="0" headerRowDxfId="172" dataDxfId="171">
  <autoFilter ref="A39:B50" xr:uid="{EE1E224C-87F1-4447-B15F-C39AC6C77731}"/>
  <tableColumns count="2">
    <tableColumn id="1" xr3:uid="{A619E78B-3BDA-4726-9B2E-B7B58C50946E}" name="Demandeur ou partenaire" dataDxfId="170"/>
    <tableColumn id="2" xr3:uid="{F13905DF-E164-4D86-9FA4-CE9B29AE161F}" name="Colonne1" dataDxfId="16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AE9CC32-E40D-4AF4-8C71-5052CA9D8AC2}" name="Tableau5799" displayName="Tableau5799" ref="A68:I80" totalsRowShown="0" headerRowDxfId="168" dataDxfId="167">
  <autoFilter ref="A68:I80" xr:uid="{EAE9CC32-E40D-4AF4-8C71-5052CA9D8AC2}"/>
  <tableColumns count="9">
    <tableColumn id="1" xr3:uid="{B10CCB7A-5F9C-4E90-87D3-8E4E279B562E}" name="Volets" dataDxfId="166"/>
    <tableColumn id="2" xr3:uid="{6FD070E5-B66E-49B0-AD90-B75CDC8D5EC1}" name="No selon le volet" dataDxfId="165"/>
    <tableColumn id="3" xr3:uid="{3164E578-8747-4E4B-BD05-323552C3A5A7}" name="Durée de projets" dataDxfId="164"/>
    <tableColumn id="4" xr3:uid="{0FE8D920-4B23-4EAD-920E-A4C1FC459B1F}" name="1 an" dataDxfId="163"/>
    <tableColumn id="5" xr3:uid="{3C870B46-8375-4308-BFC6-DE97395DA329}" name="1 à 2 ans" dataDxfId="162"/>
    <tableColumn id="6" xr3:uid="{750BB5F1-CBBE-44BA-9CA2-6CBD5A9E25E9}" name="1 à 3 ans" dataDxfId="161"/>
    <tableColumn id="7" xr3:uid="{A5B3469C-6CB2-4839-8360-E22E71A3953D}" name="1 à 4 ans" dataDxfId="160"/>
    <tableColumn id="8" xr3:uid="{2C79B804-FCE8-4250-82E3-651D9F871802}" name="1 à 5 ans" dataDxfId="159"/>
    <tableColumn id="9" xr3:uid="{DA333E1D-9820-43AD-B317-CC54AE8A529F}" name="3 ans" dataDxfId="158"/>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A433321-BC3F-442A-97DC-3E28B0AC0DA2}" name="Tableau579910" displayName="Tableau579910" ref="A83:F92" totalsRowShown="0" headerRowDxfId="157" dataDxfId="156">
  <autoFilter ref="A83:F92" xr:uid="{DA433321-BC3F-442A-97DC-3E28B0AC0DA2}"/>
  <tableColumns count="6">
    <tableColumn id="1" xr3:uid="{3C44454F-C80D-4F6D-B2EC-730CB93DA205}" name="Clientèle" dataDxfId="155"/>
    <tableColumn id="2" xr3:uid="{392E8BC2-E64C-4EAB-BCD8-2854970C92CB}" name="No selon la clientèle" dataDxfId="154"/>
    <tableColumn id="3" xr3:uid="{33252E93-9AEF-4D49-97B7-D4917D55E6D2}" name="Volet 2" dataDxfId="153"/>
    <tableColumn id="4" xr3:uid="{BB34664D-AA43-4983-9F22-EDD11F9E536B}" name="Volet 3" dataDxfId="152"/>
    <tableColumn id="5" xr3:uid="{4F0E2C48-40BD-4B89-AC8D-52D31D46DACD}" name="Volet 4" dataDxfId="151"/>
    <tableColumn id="6" xr3:uid="{41288002-0AF1-49A2-A05F-0F8EDCF6D1B8}" name="Volet 5" dataDxfId="15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F0B37B7-3765-4EAE-ABC4-B3952B50D24F}" name="Tableau57911" displayName="Tableau57911" ref="A52:B63" totalsRowShown="0" headerRowDxfId="149" dataDxfId="148">
  <autoFilter ref="A52:B63" xr:uid="{AF0B37B7-3765-4EAE-ABC4-B3952B50D24F}"/>
  <tableColumns count="2">
    <tableColumn id="1" xr3:uid="{CE3AE39F-D8C6-46CC-9159-F47428B0AE6E}" name="Demandeur ou partenaire (plan de transfert)" dataDxfId="147"/>
    <tableColumn id="2" xr3:uid="{91BFFC31-E660-46AA-8F98-CAF1CCC19E3D}" name="Colonne1" dataDxfId="146"/>
  </tableColumns>
  <tableStyleInfo name="TableStyleMedium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4.bin"/><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tresor.gouv.qc.ca/fileadmin/PDF/secretariat/Directive_frais_remboursables.pdf" TargetMode="External"/><Relationship Id="rId1" Type="http://schemas.openxmlformats.org/officeDocument/2006/relationships/hyperlink" Target="https://www.tresor.gouv.qc.ca/fileadmin/PDF/faire_affaire_avec_etat/cadre_normatif/frais_deplacement.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64DAA-DA9A-4958-A462-896F699B5F5A}">
  <sheetPr codeName="Feuil1"/>
  <dimension ref="A1:O36"/>
  <sheetViews>
    <sheetView showGridLines="0" tabSelected="1" zoomScaleNormal="100" workbookViewId="0">
      <selection sqref="A1:O1"/>
    </sheetView>
  </sheetViews>
  <sheetFormatPr baseColWidth="10" defaultColWidth="11.44140625" defaultRowHeight="15" customHeight="1"/>
  <cols>
    <col min="1" max="15" width="11.44140625" style="106"/>
    <col min="16" max="16384" width="11.44140625" style="104"/>
  </cols>
  <sheetData>
    <row r="1" spans="1:15" ht="30" customHeight="1">
      <c r="A1" s="589" t="s">
        <v>292</v>
      </c>
      <c r="B1" s="589"/>
      <c r="C1" s="589"/>
      <c r="D1" s="589"/>
      <c r="E1" s="589"/>
      <c r="F1" s="589"/>
      <c r="G1" s="589"/>
      <c r="H1" s="589"/>
      <c r="I1" s="589"/>
      <c r="J1" s="589"/>
      <c r="K1" s="589"/>
      <c r="L1" s="589"/>
      <c r="M1" s="589"/>
      <c r="N1" s="589"/>
      <c r="O1" s="589"/>
    </row>
    <row r="2" spans="1:15" ht="15" customHeight="1">
      <c r="A2" s="592" t="s">
        <v>293</v>
      </c>
      <c r="B2" s="592"/>
      <c r="C2" s="592"/>
      <c r="D2" s="592"/>
      <c r="E2" s="592"/>
      <c r="F2" s="592"/>
      <c r="G2" s="592"/>
      <c r="H2" s="592"/>
      <c r="I2" s="592"/>
      <c r="J2" s="592"/>
      <c r="K2" s="592"/>
      <c r="L2" s="592"/>
      <c r="M2" s="592"/>
      <c r="N2" s="592"/>
      <c r="O2" s="592"/>
    </row>
    <row r="3" spans="1:15" ht="15" customHeight="1">
      <c r="A3" s="591"/>
      <c r="B3" s="591"/>
      <c r="C3" s="591"/>
      <c r="D3" s="591"/>
      <c r="E3" s="591"/>
      <c r="F3" s="591"/>
      <c r="G3" s="591"/>
      <c r="H3" s="591"/>
      <c r="I3" s="591"/>
      <c r="J3" s="591"/>
      <c r="K3" s="591"/>
      <c r="L3" s="591"/>
      <c r="M3" s="591"/>
      <c r="N3" s="591"/>
      <c r="O3" s="591"/>
    </row>
    <row r="4" spans="1:15" ht="15" customHeight="1">
      <c r="A4" s="591" t="s">
        <v>0</v>
      </c>
      <c r="B4" s="591"/>
      <c r="C4" s="591"/>
      <c r="D4" s="591"/>
      <c r="E4" s="591"/>
      <c r="F4" s="591"/>
      <c r="G4" s="591"/>
      <c r="H4" s="591"/>
      <c r="I4" s="591"/>
      <c r="J4" s="591"/>
      <c r="K4" s="591"/>
      <c r="L4" s="591"/>
      <c r="M4" s="591"/>
      <c r="N4" s="591"/>
      <c r="O4" s="591"/>
    </row>
    <row r="5" spans="1:15" ht="15" customHeight="1">
      <c r="A5" s="590" t="s">
        <v>1</v>
      </c>
      <c r="B5" s="591"/>
      <c r="C5" s="591"/>
      <c r="D5" s="591"/>
      <c r="E5" s="591"/>
      <c r="F5" s="591"/>
      <c r="G5" s="591"/>
      <c r="H5" s="591"/>
      <c r="I5" s="591"/>
      <c r="J5" s="591"/>
      <c r="K5" s="591"/>
      <c r="L5" s="591"/>
      <c r="M5" s="591"/>
      <c r="N5" s="591"/>
      <c r="O5" s="591"/>
    </row>
    <row r="6" spans="1:15" ht="15" customHeight="1">
      <c r="A6" s="590" t="s">
        <v>2</v>
      </c>
      <c r="B6" s="590"/>
      <c r="C6" s="590"/>
      <c r="D6" s="590"/>
      <c r="E6" s="590"/>
      <c r="F6" s="590"/>
      <c r="G6" s="590"/>
      <c r="H6" s="590"/>
      <c r="I6" s="590"/>
      <c r="J6" s="590"/>
      <c r="K6" s="590"/>
      <c r="L6" s="590"/>
      <c r="M6" s="590"/>
      <c r="N6" s="590"/>
      <c r="O6" s="590"/>
    </row>
    <row r="7" spans="1:15" ht="15" customHeight="1">
      <c r="A7" s="590" t="s">
        <v>3</v>
      </c>
      <c r="B7" s="590"/>
      <c r="C7" s="590"/>
      <c r="D7" s="590"/>
      <c r="E7" s="590"/>
      <c r="F7" s="590"/>
      <c r="G7" s="590"/>
      <c r="H7" s="590"/>
      <c r="I7" s="590"/>
      <c r="J7" s="590"/>
      <c r="K7" s="590"/>
      <c r="L7" s="590"/>
      <c r="M7" s="590"/>
      <c r="N7" s="590"/>
      <c r="O7" s="590"/>
    </row>
    <row r="8" spans="1:15" ht="15" customHeight="1">
      <c r="A8" s="590" t="s">
        <v>4</v>
      </c>
      <c r="B8" s="590"/>
      <c r="C8" s="590"/>
      <c r="D8" s="590"/>
      <c r="E8" s="590"/>
      <c r="F8" s="590"/>
      <c r="G8" s="590"/>
      <c r="H8" s="590"/>
      <c r="I8" s="590"/>
      <c r="J8" s="590"/>
      <c r="K8" s="590"/>
      <c r="L8" s="590"/>
      <c r="M8" s="590"/>
      <c r="N8" s="590"/>
      <c r="O8" s="590"/>
    </row>
    <row r="9" spans="1:15" ht="15" customHeight="1">
      <c r="A9" s="590"/>
      <c r="B9" s="590"/>
      <c r="C9" s="590"/>
      <c r="D9" s="590"/>
      <c r="E9" s="590"/>
      <c r="F9" s="590"/>
      <c r="G9" s="590"/>
      <c r="H9" s="590"/>
      <c r="I9" s="590"/>
      <c r="J9" s="590"/>
      <c r="K9" s="590"/>
      <c r="L9" s="590"/>
      <c r="M9" s="590"/>
      <c r="N9" s="590"/>
      <c r="O9" s="590"/>
    </row>
    <row r="10" spans="1:15" ht="15" customHeight="1">
      <c r="A10" s="591" t="s">
        <v>302</v>
      </c>
      <c r="B10" s="591"/>
      <c r="C10" s="591"/>
      <c r="D10" s="591"/>
      <c r="E10" s="591"/>
      <c r="F10" s="591"/>
      <c r="G10" s="591"/>
      <c r="H10" s="591"/>
      <c r="I10" s="591"/>
      <c r="J10" s="591"/>
      <c r="K10" s="591"/>
      <c r="L10" s="591"/>
      <c r="M10" s="591"/>
      <c r="N10" s="591"/>
      <c r="O10" s="591"/>
    </row>
    <row r="11" spans="1:15" ht="15" customHeight="1">
      <c r="A11" s="590" t="s">
        <v>313</v>
      </c>
      <c r="B11" s="590"/>
      <c r="C11" s="590"/>
      <c r="D11" s="590"/>
      <c r="E11" s="590"/>
      <c r="F11" s="590"/>
      <c r="G11" s="590"/>
      <c r="H11" s="590"/>
      <c r="I11" s="590"/>
      <c r="J11" s="590"/>
      <c r="K11" s="590"/>
      <c r="L11" s="590"/>
      <c r="M11" s="590"/>
      <c r="N11" s="590"/>
      <c r="O11" s="590"/>
    </row>
    <row r="12" spans="1:15" ht="15" customHeight="1">
      <c r="A12" s="590" t="s">
        <v>322</v>
      </c>
      <c r="B12" s="590"/>
      <c r="C12" s="590"/>
      <c r="D12" s="590"/>
      <c r="E12" s="590"/>
      <c r="F12" s="590"/>
      <c r="G12" s="590"/>
      <c r="H12" s="590"/>
      <c r="I12" s="590"/>
      <c r="J12" s="590"/>
      <c r="K12" s="590"/>
      <c r="L12" s="590"/>
      <c r="M12" s="590"/>
      <c r="N12" s="590"/>
      <c r="O12" s="590"/>
    </row>
    <row r="13" spans="1:15" ht="15" customHeight="1">
      <c r="A13" s="590" t="s">
        <v>323</v>
      </c>
      <c r="B13" s="590"/>
      <c r="C13" s="590"/>
      <c r="D13" s="590"/>
      <c r="E13" s="590"/>
      <c r="F13" s="590"/>
      <c r="G13" s="590"/>
      <c r="H13" s="590"/>
      <c r="I13" s="590"/>
      <c r="J13" s="590"/>
      <c r="K13" s="590"/>
      <c r="L13" s="590"/>
      <c r="M13" s="590"/>
      <c r="N13" s="590"/>
      <c r="O13" s="590"/>
    </row>
    <row r="14" spans="1:15" ht="15" customHeight="1">
      <c r="A14" s="590"/>
      <c r="B14" s="590"/>
      <c r="C14" s="590"/>
      <c r="D14" s="590"/>
      <c r="E14" s="590"/>
      <c r="F14" s="590"/>
      <c r="G14" s="590"/>
      <c r="H14" s="590"/>
      <c r="I14" s="590"/>
      <c r="J14" s="590"/>
      <c r="K14" s="590"/>
      <c r="L14" s="590"/>
      <c r="M14" s="590"/>
      <c r="N14" s="590"/>
      <c r="O14" s="590"/>
    </row>
    <row r="15" spans="1:15" ht="15" customHeight="1">
      <c r="A15" s="591" t="s">
        <v>289</v>
      </c>
      <c r="B15" s="591"/>
      <c r="C15" s="591"/>
      <c r="D15" s="591"/>
      <c r="E15" s="591"/>
      <c r="F15" s="591"/>
      <c r="G15" s="591"/>
      <c r="H15" s="591"/>
      <c r="I15" s="591"/>
      <c r="J15" s="591"/>
      <c r="K15" s="591"/>
      <c r="L15" s="591"/>
      <c r="M15" s="591"/>
      <c r="N15" s="591"/>
      <c r="O15" s="591"/>
    </row>
    <row r="16" spans="1:15" ht="15" customHeight="1">
      <c r="A16" s="590" t="s">
        <v>301</v>
      </c>
      <c r="B16" s="590"/>
      <c r="C16" s="590"/>
      <c r="D16" s="590"/>
      <c r="E16" s="590"/>
      <c r="F16" s="590"/>
      <c r="G16" s="590"/>
      <c r="H16" s="590"/>
      <c r="I16" s="590"/>
      <c r="J16" s="590"/>
      <c r="K16" s="590"/>
      <c r="L16" s="590"/>
      <c r="M16" s="590"/>
      <c r="N16" s="590"/>
      <c r="O16" s="590"/>
    </row>
    <row r="17" spans="1:15" ht="15" customHeight="1">
      <c r="A17" s="593"/>
      <c r="B17" s="593"/>
      <c r="C17" s="593"/>
      <c r="D17" s="593"/>
      <c r="E17" s="593"/>
      <c r="F17" s="593"/>
      <c r="G17" s="593"/>
      <c r="H17" s="593"/>
      <c r="I17" s="593"/>
      <c r="J17" s="593"/>
      <c r="K17" s="593"/>
      <c r="L17" s="593"/>
      <c r="M17" s="593"/>
      <c r="N17" s="593"/>
      <c r="O17" s="593"/>
    </row>
    <row r="18" spans="1:15" ht="15" customHeight="1">
      <c r="A18" s="591"/>
      <c r="B18" s="591"/>
      <c r="C18" s="591"/>
      <c r="D18" s="591"/>
      <c r="E18" s="591"/>
      <c r="F18" s="591"/>
      <c r="G18" s="591"/>
      <c r="H18" s="591"/>
      <c r="I18" s="591"/>
      <c r="J18" s="591"/>
      <c r="K18" s="591"/>
      <c r="L18" s="591"/>
      <c r="M18" s="591"/>
      <c r="N18" s="591"/>
      <c r="O18" s="591"/>
    </row>
    <row r="19" spans="1:15" ht="15" customHeight="1">
      <c r="A19" s="592" t="s">
        <v>291</v>
      </c>
      <c r="B19" s="592"/>
      <c r="C19" s="592"/>
      <c r="D19" s="592"/>
      <c r="E19" s="592"/>
      <c r="F19" s="592"/>
      <c r="G19" s="592"/>
      <c r="H19" s="592"/>
      <c r="I19" s="592"/>
      <c r="J19" s="592"/>
      <c r="K19" s="592"/>
      <c r="L19" s="592"/>
      <c r="M19" s="592"/>
      <c r="N19" s="592"/>
      <c r="O19" s="592"/>
    </row>
    <row r="20" spans="1:15" ht="15" customHeight="1">
      <c r="A20" s="590"/>
      <c r="B20" s="590"/>
      <c r="C20" s="590"/>
      <c r="D20" s="590"/>
      <c r="E20" s="590"/>
      <c r="F20" s="590"/>
      <c r="G20" s="590"/>
      <c r="H20" s="590"/>
      <c r="I20" s="590"/>
      <c r="J20" s="590"/>
      <c r="K20" s="590"/>
      <c r="L20" s="590"/>
      <c r="M20" s="590"/>
      <c r="N20" s="590"/>
      <c r="O20" s="590"/>
    </row>
    <row r="21" spans="1:15" ht="15" customHeight="1">
      <c r="A21" s="591" t="s">
        <v>295</v>
      </c>
      <c r="B21" s="590"/>
      <c r="C21" s="590"/>
      <c r="D21" s="590"/>
      <c r="E21" s="590"/>
      <c r="F21" s="590"/>
      <c r="G21" s="590"/>
      <c r="H21" s="590"/>
      <c r="I21" s="590"/>
      <c r="J21" s="590"/>
      <c r="K21" s="590"/>
      <c r="L21" s="590"/>
      <c r="M21" s="590"/>
      <c r="N21" s="590"/>
      <c r="O21" s="590"/>
    </row>
    <row r="22" spans="1:15" ht="15" customHeight="1">
      <c r="A22" s="590" t="s">
        <v>5</v>
      </c>
      <c r="B22" s="590"/>
      <c r="C22" s="590"/>
      <c r="D22" s="590"/>
      <c r="E22" s="590"/>
      <c r="F22" s="590"/>
      <c r="G22" s="590"/>
      <c r="H22" s="590"/>
      <c r="I22" s="590"/>
      <c r="J22" s="590"/>
      <c r="K22" s="590"/>
      <c r="L22" s="590"/>
      <c r="M22" s="590"/>
      <c r="N22" s="590"/>
      <c r="O22" s="590"/>
    </row>
    <row r="23" spans="1:15" ht="15" customHeight="1">
      <c r="A23" s="590" t="s">
        <v>6</v>
      </c>
      <c r="B23" s="590"/>
      <c r="C23" s="590"/>
      <c r="D23" s="590"/>
      <c r="E23" s="590"/>
      <c r="F23" s="590"/>
      <c r="G23" s="590"/>
      <c r="H23" s="590"/>
      <c r="I23" s="590"/>
      <c r="J23" s="590"/>
      <c r="K23" s="590"/>
      <c r="L23" s="590"/>
      <c r="M23" s="590"/>
      <c r="N23" s="590"/>
      <c r="O23" s="590"/>
    </row>
    <row r="24" spans="1:15" ht="15" customHeight="1">
      <c r="A24" s="105"/>
      <c r="B24" s="105"/>
      <c r="C24" s="105"/>
      <c r="D24" s="105"/>
      <c r="E24" s="105"/>
      <c r="F24" s="105"/>
      <c r="G24" s="105"/>
      <c r="H24" s="105"/>
      <c r="I24" s="105"/>
      <c r="J24" s="105"/>
      <c r="K24" s="105"/>
      <c r="L24" s="105"/>
      <c r="M24" s="105"/>
      <c r="N24" s="105"/>
      <c r="O24" s="105"/>
    </row>
    <row r="25" spans="1:15" ht="15" customHeight="1">
      <c r="A25" s="588" t="s">
        <v>505</v>
      </c>
      <c r="B25" s="588"/>
      <c r="C25" s="588"/>
      <c r="D25" s="588"/>
      <c r="E25" s="588"/>
      <c r="F25" s="588"/>
      <c r="G25" s="588"/>
      <c r="H25" s="588"/>
      <c r="I25" s="588"/>
      <c r="J25" s="588"/>
      <c r="K25" s="588"/>
      <c r="L25" s="588"/>
      <c r="M25" s="588"/>
      <c r="N25" s="588"/>
      <c r="O25" s="588"/>
    </row>
    <row r="26" spans="1:15" ht="15" customHeight="1">
      <c r="A26" s="105"/>
      <c r="B26" s="105"/>
      <c r="C26" s="105"/>
      <c r="D26" s="105"/>
      <c r="E26" s="105"/>
      <c r="F26" s="105"/>
      <c r="G26" s="105"/>
      <c r="H26" s="105"/>
      <c r="I26" s="105"/>
      <c r="J26" s="105"/>
      <c r="K26" s="105"/>
      <c r="L26" s="105"/>
      <c r="M26" s="105"/>
      <c r="N26" s="105"/>
      <c r="O26" s="105"/>
    </row>
    <row r="27" spans="1:15" ht="15" customHeight="1">
      <c r="A27" s="592" t="s">
        <v>7</v>
      </c>
      <c r="B27" s="592"/>
      <c r="C27" s="592"/>
      <c r="D27" s="592"/>
      <c r="E27" s="592"/>
      <c r="F27" s="592"/>
      <c r="G27" s="592"/>
      <c r="H27" s="592"/>
      <c r="I27" s="592"/>
      <c r="J27" s="592"/>
      <c r="K27" s="592"/>
      <c r="L27" s="592"/>
      <c r="M27" s="592"/>
      <c r="N27" s="592"/>
      <c r="O27" s="592"/>
    </row>
    <row r="28" spans="1:15" ht="15" customHeight="1">
      <c r="A28" s="105"/>
      <c r="B28" s="105"/>
      <c r="C28" s="105"/>
      <c r="D28" s="105"/>
      <c r="E28" s="105"/>
      <c r="F28" s="105"/>
      <c r="G28" s="105"/>
      <c r="H28" s="105"/>
      <c r="I28" s="105"/>
      <c r="J28" s="105"/>
      <c r="K28" s="105"/>
      <c r="L28" s="105"/>
      <c r="M28" s="105"/>
      <c r="N28" s="105"/>
      <c r="O28" s="105"/>
    </row>
    <row r="29" spans="1:15" ht="15" customHeight="1">
      <c r="A29" s="590" t="s">
        <v>290</v>
      </c>
      <c r="B29" s="590"/>
      <c r="C29" s="590"/>
      <c r="D29" s="590"/>
      <c r="E29" s="590"/>
      <c r="F29" s="590"/>
      <c r="G29" s="590"/>
      <c r="H29" s="590"/>
      <c r="I29" s="590"/>
      <c r="J29" s="590"/>
      <c r="K29" s="590"/>
      <c r="L29" s="590"/>
      <c r="M29" s="590"/>
      <c r="N29" s="590"/>
      <c r="O29" s="590"/>
    </row>
    <row r="30" spans="1:15" ht="44.25" customHeight="1">
      <c r="A30" s="590" t="s">
        <v>294</v>
      </c>
      <c r="B30" s="590"/>
      <c r="C30" s="590"/>
      <c r="D30" s="590"/>
      <c r="E30" s="590"/>
      <c r="F30" s="590"/>
      <c r="G30" s="590"/>
      <c r="H30" s="590"/>
      <c r="I30" s="590"/>
      <c r="J30" s="590"/>
      <c r="K30" s="590"/>
      <c r="L30" s="590"/>
      <c r="M30" s="590"/>
      <c r="N30" s="590"/>
      <c r="O30" s="590"/>
    </row>
    <row r="31" spans="1:15" ht="15" customHeight="1">
      <c r="A31" s="105"/>
      <c r="B31" s="105"/>
      <c r="C31" s="105"/>
      <c r="D31" s="105"/>
      <c r="E31" s="105"/>
      <c r="F31" s="105"/>
      <c r="G31" s="105"/>
      <c r="H31" s="105"/>
      <c r="I31" s="105"/>
      <c r="J31" s="105"/>
      <c r="K31" s="105"/>
      <c r="L31" s="105"/>
      <c r="M31" s="105"/>
      <c r="N31" s="105"/>
      <c r="O31" s="105"/>
    </row>
    <row r="32" spans="1:15" ht="15" customHeight="1">
      <c r="A32" s="592" t="s">
        <v>296</v>
      </c>
      <c r="B32" s="592"/>
      <c r="C32" s="592"/>
      <c r="D32" s="592"/>
      <c r="E32" s="592"/>
      <c r="F32" s="592"/>
      <c r="G32" s="592"/>
      <c r="H32" s="592"/>
      <c r="I32" s="592"/>
      <c r="J32" s="592"/>
      <c r="K32" s="592"/>
      <c r="L32" s="592"/>
      <c r="M32" s="592"/>
      <c r="N32" s="592"/>
      <c r="O32" s="592"/>
    </row>
    <row r="34" spans="1:15" ht="28.5" customHeight="1">
      <c r="A34" s="588" t="s">
        <v>315</v>
      </c>
      <c r="B34" s="588"/>
      <c r="C34" s="588"/>
      <c r="D34" s="588"/>
      <c r="E34" s="588"/>
      <c r="F34" s="588"/>
      <c r="G34" s="588"/>
      <c r="H34" s="588"/>
      <c r="I34" s="588"/>
      <c r="J34" s="588"/>
      <c r="K34" s="588"/>
      <c r="L34" s="588"/>
      <c r="M34" s="588"/>
      <c r="N34" s="588"/>
      <c r="O34" s="588"/>
    </row>
    <row r="36" spans="1:15" ht="27.75" customHeight="1">
      <c r="A36" s="588" t="s">
        <v>311</v>
      </c>
      <c r="B36" s="588"/>
      <c r="C36" s="588"/>
      <c r="D36" s="588"/>
      <c r="E36" s="588"/>
      <c r="F36" s="588"/>
      <c r="G36" s="588"/>
      <c r="H36" s="588"/>
      <c r="I36" s="588"/>
      <c r="J36" s="588"/>
      <c r="K36" s="588"/>
      <c r="L36" s="588"/>
      <c r="M36" s="588"/>
      <c r="N36" s="588"/>
      <c r="O36" s="588"/>
    </row>
  </sheetData>
  <sheetProtection algorithmName="SHA-512" hashValue="nXcuz8SExB/qeQ7UsFQP6YvAyioLj4BfNsQVV0eVshU4yQYp76RCzfHyG3jnXm61x0u0rz4ZjBhkJrVBLEl/Hw==" saltValue="IF3oHRaYnB50hkIAWL1RAw==" spinCount="100000" sheet="1" objects="1" scenarios="1"/>
  <mergeCells count="30">
    <mergeCell ref="A32:O32"/>
    <mergeCell ref="A34:O34"/>
    <mergeCell ref="A36:O36"/>
    <mergeCell ref="A27:O27"/>
    <mergeCell ref="A29:O29"/>
    <mergeCell ref="A30:O30"/>
    <mergeCell ref="A21:O21"/>
    <mergeCell ref="A22:O22"/>
    <mergeCell ref="A23:O23"/>
    <mergeCell ref="A19:O19"/>
    <mergeCell ref="A15:O15"/>
    <mergeCell ref="A16:O16"/>
    <mergeCell ref="A17:O17"/>
    <mergeCell ref="A18:O18"/>
    <mergeCell ref="A25:O25"/>
    <mergeCell ref="A1:O1"/>
    <mergeCell ref="A14:O14"/>
    <mergeCell ref="A3:O3"/>
    <mergeCell ref="A4:O4"/>
    <mergeCell ref="A5:O5"/>
    <mergeCell ref="A6:O6"/>
    <mergeCell ref="A7:O7"/>
    <mergeCell ref="A2:O2"/>
    <mergeCell ref="A8:O8"/>
    <mergeCell ref="A9:O9"/>
    <mergeCell ref="A10:O10"/>
    <mergeCell ref="A11:O11"/>
    <mergeCell ref="A12:O12"/>
    <mergeCell ref="A20:O20"/>
    <mergeCell ref="A13:O13"/>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4903E-43DD-403D-ACFF-2AED16BD9028}">
  <sheetPr codeName="Feuil4">
    <tabColor theme="8" tint="0.79998168889431442"/>
    <pageSetUpPr fitToPage="1"/>
  </sheetPr>
  <dimension ref="A1:XER114"/>
  <sheetViews>
    <sheetView showGridLines="0" showZeros="0" zoomScaleNormal="100" workbookViewId="0">
      <selection activeCell="S1" sqref="S1"/>
    </sheetView>
  </sheetViews>
  <sheetFormatPr baseColWidth="10" defaultColWidth="11.44140625" defaultRowHeight="14.4"/>
  <cols>
    <col min="1" max="1" width="20.44140625" style="1" customWidth="1"/>
    <col min="2" max="2" width="9.5546875" style="1" customWidth="1"/>
    <col min="3" max="3" width="30.5546875" style="1" customWidth="1"/>
    <col min="4" max="4" width="11.88671875" style="1" customWidth="1"/>
    <col min="5" max="5" width="11.44140625" style="1" customWidth="1"/>
    <col min="6" max="6" width="10.5546875" style="1" customWidth="1"/>
    <col min="7" max="7" width="13" style="1" customWidth="1"/>
    <col min="8" max="8" width="15.5546875" style="1" customWidth="1"/>
    <col min="9" max="10" width="22" style="1" customWidth="1"/>
    <col min="11" max="11" width="5" style="1" customWidth="1"/>
    <col min="12" max="12" width="17.88671875" style="1" customWidth="1"/>
    <col min="13" max="13" width="18.44140625" style="1" customWidth="1"/>
    <col min="14" max="14" width="18.5546875" style="1" customWidth="1"/>
    <col min="15" max="15" width="8" style="1" customWidth="1"/>
    <col min="16" max="16" width="1.5546875" style="1" customWidth="1"/>
    <col min="17" max="17" width="2.44140625" style="1" customWidth="1"/>
    <col min="18" max="16384" width="11.44140625" style="1"/>
  </cols>
  <sheetData>
    <row r="1" spans="1:16" ht="45" customHeight="1">
      <c r="A1" s="663" t="s">
        <v>64</v>
      </c>
      <c r="B1" s="663"/>
      <c r="C1" s="663"/>
      <c r="D1" s="663"/>
      <c r="E1" s="663"/>
      <c r="F1" s="663"/>
      <c r="G1" s="663"/>
      <c r="H1" s="663"/>
      <c r="I1" s="663"/>
      <c r="J1" s="663"/>
      <c r="K1" s="663"/>
      <c r="L1" s="663"/>
      <c r="M1" s="663"/>
      <c r="N1" s="663"/>
      <c r="O1" s="663"/>
      <c r="P1" s="663"/>
    </row>
    <row r="2" spans="1:16" s="120" customFormat="1" ht="36.450000000000003" customHeight="1">
      <c r="A2" s="118" t="s">
        <v>470</v>
      </c>
      <c r="B2" s="214"/>
      <c r="C2" s="214"/>
      <c r="D2" s="214"/>
      <c r="E2" s="214"/>
      <c r="F2" s="206" t="s">
        <v>453</v>
      </c>
      <c r="G2" s="119"/>
      <c r="H2" s="214"/>
      <c r="I2" s="214"/>
      <c r="J2" s="214"/>
      <c r="L2" s="214"/>
      <c r="M2" s="214"/>
      <c r="N2" s="214"/>
      <c r="O2" s="214"/>
      <c r="P2" s="214"/>
    </row>
    <row r="3" spans="1:16" s="54" customFormat="1" ht="21.75" customHeight="1">
      <c r="A3" s="553" t="s">
        <v>10</v>
      </c>
      <c r="B3" s="555">
        <f>'Plan de financement-Projet'!B3</f>
        <v>0</v>
      </c>
      <c r="C3" s="556"/>
      <c r="D3" s="556"/>
      <c r="E3" s="557"/>
      <c r="G3" s="561" t="s">
        <v>65</v>
      </c>
      <c r="H3" s="561"/>
      <c r="I3" s="562" t="str">
        <f>IF('Plan de financement-Projet'!B7=Source!A70,"1 an",IF('Plan de financement-Projet'!B7=Source!A71,"1 an","S.O."))</f>
        <v>S.O.</v>
      </c>
      <c r="J3" s="215"/>
      <c r="L3" s="880" t="s">
        <v>13</v>
      </c>
      <c r="M3" s="881"/>
      <c r="N3" s="881"/>
      <c r="O3" s="881"/>
      <c r="P3" s="882"/>
    </row>
    <row r="4" spans="1:16" s="55" customFormat="1" ht="20.25" customHeight="1">
      <c r="A4" s="554"/>
      <c r="B4" s="558"/>
      <c r="C4" s="559"/>
      <c r="D4" s="559"/>
      <c r="E4" s="560"/>
      <c r="F4" s="51"/>
      <c r="G4" s="561"/>
      <c r="H4" s="561"/>
      <c r="I4" s="562"/>
      <c r="J4" s="215"/>
      <c r="L4" s="265" t="s">
        <v>276</v>
      </c>
      <c r="M4" s="285">
        <f>'Plan de financement-Projet'!M4</f>
        <v>0</v>
      </c>
      <c r="N4" s="46" t="s">
        <v>280</v>
      </c>
      <c r="O4" s="283">
        <f>'Plan de financement-Projet'!O4</f>
        <v>0</v>
      </c>
      <c r="P4" s="56"/>
    </row>
    <row r="5" spans="1:16" s="55" customFormat="1" ht="36.75" customHeight="1">
      <c r="A5" s="117" t="s">
        <v>15</v>
      </c>
      <c r="B5" s="543">
        <f>'Plan de financement-Projet'!B5</f>
        <v>0</v>
      </c>
      <c r="C5" s="544"/>
      <c r="D5" s="544"/>
      <c r="E5" s="545"/>
      <c r="F5" s="51"/>
      <c r="G5" s="546" t="s">
        <v>16</v>
      </c>
      <c r="H5" s="547"/>
      <c r="I5" s="550">
        <f>IF(OR(B8="(À sélectionner)",B8="Ne s'applique pas"),0.8,0.9)</f>
        <v>0.8</v>
      </c>
      <c r="J5" s="216"/>
      <c r="L5" s="208" t="s">
        <v>275</v>
      </c>
      <c r="M5" s="37">
        <f>M107</f>
        <v>0</v>
      </c>
      <c r="N5" s="46" t="s">
        <v>286</v>
      </c>
      <c r="O5" s="38">
        <f>IFERROR(M5/M6,0)</f>
        <v>0</v>
      </c>
      <c r="P5" s="56"/>
    </row>
    <row r="6" spans="1:16" s="55" customFormat="1" ht="25.35" customHeight="1">
      <c r="A6" s="117" t="s">
        <v>17</v>
      </c>
      <c r="B6" s="543" t="str">
        <f>'Plan de financement-Projet'!B6</f>
        <v>(À sélectionner)</v>
      </c>
      <c r="C6" s="544"/>
      <c r="D6" s="544"/>
      <c r="E6" s="545"/>
      <c r="F6" s="52"/>
      <c r="G6" s="548"/>
      <c r="H6" s="549"/>
      <c r="I6" s="550"/>
      <c r="J6" s="216"/>
      <c r="K6" s="24"/>
      <c r="L6" s="208" t="s">
        <v>272</v>
      </c>
      <c r="M6" s="37">
        <f>N34</f>
        <v>0</v>
      </c>
      <c r="N6" s="57"/>
      <c r="O6" s="185"/>
      <c r="P6" s="56"/>
    </row>
    <row r="7" spans="1:16" s="55" customFormat="1" ht="37.950000000000003" customHeight="1">
      <c r="A7" s="117" t="s">
        <v>18</v>
      </c>
      <c r="B7" s="543" t="str">
        <f>'Plan de financement-Projet'!B7</f>
        <v>(À sélectionner)</v>
      </c>
      <c r="C7" s="544"/>
      <c r="D7" s="544"/>
      <c r="E7" s="545"/>
      <c r="F7" s="52"/>
      <c r="G7" s="546" t="s">
        <v>287</v>
      </c>
      <c r="H7" s="547"/>
      <c r="I7" s="551" t="str">
        <f>IF('Plan de financement-Projet'!B7=Source!A70,17000,IF('Plan de financement-Projet'!B7=Source!A71,17000,"S.O."))</f>
        <v>S.O.</v>
      </c>
      <c r="J7" s="217"/>
      <c r="K7" s="5"/>
      <c r="L7" s="208" t="s">
        <v>273</v>
      </c>
      <c r="M7" s="37">
        <f>M108</f>
        <v>0</v>
      </c>
      <c r="N7" s="185"/>
      <c r="O7" s="218"/>
      <c r="P7" s="56"/>
    </row>
    <row r="8" spans="1:16" s="55" customFormat="1" ht="35.85" customHeight="1">
      <c r="A8" s="561" t="s">
        <v>20</v>
      </c>
      <c r="B8" s="886" t="str">
        <f>'Plan de financement-Projet'!B8</f>
        <v>(À sélectionner)</v>
      </c>
      <c r="C8" s="887"/>
      <c r="D8" s="887"/>
      <c r="E8" s="888"/>
      <c r="F8" s="49"/>
      <c r="G8" s="548"/>
      <c r="H8" s="549"/>
      <c r="I8" s="551"/>
      <c r="J8" s="217"/>
      <c r="K8" s="3"/>
      <c r="L8" s="208" t="s">
        <v>274</v>
      </c>
      <c r="M8" s="53">
        <f>M7+M5</f>
        <v>0</v>
      </c>
      <c r="N8" s="47"/>
      <c r="O8" s="57"/>
      <c r="P8" s="56"/>
    </row>
    <row r="9" spans="1:16" s="55" customFormat="1" ht="27.6" customHeight="1">
      <c r="A9" s="561"/>
      <c r="B9" s="889"/>
      <c r="C9" s="890"/>
      <c r="D9" s="890"/>
      <c r="E9" s="891"/>
      <c r="F9" s="49"/>
      <c r="G9" s="578" t="s">
        <v>21</v>
      </c>
      <c r="H9" s="579"/>
      <c r="I9" s="213" t="str">
        <f>IF('Plan de financement-Projet'!B7=Source!A70,4000,IF('Plan de financement-Projet'!B7=Source!A71,4000,"S.O."))</f>
        <v>S.O.</v>
      </c>
      <c r="J9" s="217"/>
      <c r="K9" s="3"/>
      <c r="L9" s="892" t="s">
        <v>66</v>
      </c>
      <c r="M9" s="884">
        <f>M107+M110</f>
        <v>0</v>
      </c>
      <c r="N9" s="883" t="s">
        <v>425</v>
      </c>
      <c r="O9" s="873">
        <f>IFERROR((M9)/M6,0)</f>
        <v>0</v>
      </c>
      <c r="P9" s="56"/>
    </row>
    <row r="10" spans="1:16" s="55" customFormat="1" ht="12.75" customHeight="1">
      <c r="D10" s="230">
        <f>IF(AND((N28)=0,($I$135+$K$135=0)),0,IF(AND(($I$135+$K$135)-(N28)&lt;2,($I$135+$K$135)-(N28)&gt;-2),0,N28-($I$135+$K$135)))</f>
        <v>0</v>
      </c>
      <c r="F10" s="49"/>
      <c r="L10" s="893"/>
      <c r="M10" s="885"/>
      <c r="N10" s="883"/>
      <c r="O10" s="873"/>
      <c r="P10" s="56"/>
    </row>
    <row r="11" spans="1:16" ht="34.200000000000003" customHeight="1">
      <c r="A11" s="58">
        <f>IF(I7=0,"Demandeur non admissible à ce volet ou durée de projet non admissible pour ce volet",0)</f>
        <v>0</v>
      </c>
      <c r="K11" s="24"/>
      <c r="L11" s="875" t="s">
        <v>24</v>
      </c>
      <c r="M11" s="876"/>
      <c r="N11" s="876"/>
      <c r="O11" s="876"/>
      <c r="P11" s="59"/>
    </row>
    <row r="12" spans="1:16" ht="13.95" customHeight="1">
      <c r="A12" s="58"/>
      <c r="K12" s="24"/>
      <c r="L12" s="266"/>
      <c r="M12" s="266"/>
      <c r="N12" s="266"/>
      <c r="O12" s="266"/>
      <c r="P12" s="267"/>
    </row>
    <row r="13" spans="1:16" ht="2.25" customHeight="1"/>
    <row r="14" spans="1:16" ht="26.25" customHeight="1">
      <c r="A14" s="478" t="s">
        <v>305</v>
      </c>
      <c r="B14" s="479"/>
      <c r="C14" s="479"/>
      <c r="D14" s="479"/>
      <c r="E14" s="479"/>
      <c r="F14" s="479"/>
      <c r="G14" s="479"/>
      <c r="H14" s="479"/>
      <c r="I14" s="479"/>
      <c r="J14" s="479"/>
      <c r="K14" s="479"/>
      <c r="L14" s="479"/>
      <c r="M14" s="479"/>
      <c r="N14" s="479"/>
      <c r="O14" s="479"/>
      <c r="P14" s="480"/>
    </row>
    <row r="15" spans="1:16" ht="15" customHeight="1">
      <c r="A15" s="481"/>
      <c r="B15" s="482"/>
      <c r="C15" s="482"/>
      <c r="D15" s="482"/>
      <c r="E15" s="482"/>
      <c r="F15" s="482"/>
      <c r="G15" s="482"/>
      <c r="H15" s="482"/>
      <c r="I15" s="482"/>
      <c r="J15" s="482"/>
      <c r="K15" s="482"/>
      <c r="L15" s="482"/>
      <c r="M15" s="482"/>
      <c r="N15" s="482"/>
      <c r="O15" s="482"/>
      <c r="P15" s="483"/>
    </row>
    <row r="16" spans="1:16" ht="29.7" customHeight="1" thickBot="1">
      <c r="A16" s="586"/>
      <c r="B16" s="586"/>
      <c r="C16" s="587"/>
      <c r="D16" s="572" t="str">
        <f>IF(L16&lt;&gt;0,"Montant à répartir à la Section 2 est de ","")</f>
        <v/>
      </c>
      <c r="E16" s="573"/>
      <c r="F16" s="573"/>
      <c r="G16" s="573"/>
      <c r="H16" s="573"/>
      <c r="I16" s="573"/>
      <c r="J16" s="573"/>
      <c r="K16" s="573"/>
      <c r="L16" s="574">
        <f>IF(N34=0,0,IF(N34&lt;&gt;N104,N34-N104,0))</f>
        <v>0</v>
      </c>
      <c r="M16" s="575"/>
      <c r="N16" s="576" t="s">
        <v>314</v>
      </c>
      <c r="O16" s="576"/>
      <c r="P16" s="576"/>
    </row>
    <row r="17" spans="1:16" ht="20.100000000000001" customHeight="1" thickBot="1">
      <c r="A17" s="522" t="s">
        <v>25</v>
      </c>
      <c r="B17" s="523"/>
      <c r="C17" s="524"/>
      <c r="D17" s="530" t="s">
        <v>312</v>
      </c>
      <c r="E17" s="531"/>
      <c r="F17" s="531"/>
      <c r="G17" s="531"/>
      <c r="H17" s="531"/>
      <c r="I17" s="531"/>
      <c r="J17" s="531"/>
      <c r="K17" s="531"/>
      <c r="L17" s="531"/>
      <c r="M17" s="532"/>
      <c r="N17" s="877"/>
      <c r="O17" s="878"/>
      <c r="P17" s="879"/>
    </row>
    <row r="18" spans="1:16" ht="24" customHeight="1">
      <c r="A18" s="583"/>
      <c r="B18" s="584"/>
      <c r="C18" s="585"/>
      <c r="D18" s="540" t="s">
        <v>26</v>
      </c>
      <c r="E18" s="541"/>
      <c r="F18" s="541"/>
      <c r="G18" s="541"/>
      <c r="H18" s="541"/>
      <c r="I18" s="541"/>
      <c r="J18" s="541"/>
      <c r="K18" s="541"/>
      <c r="L18" s="541"/>
      <c r="M18" s="541"/>
      <c r="N18" s="542"/>
      <c r="O18" s="542"/>
      <c r="P18" s="542"/>
    </row>
    <row r="19" spans="1:16" ht="20.100000000000001" customHeight="1">
      <c r="A19" s="513" t="s">
        <v>28</v>
      </c>
      <c r="B19" s="514"/>
      <c r="C19" s="515"/>
      <c r="D19" s="517" t="s">
        <v>29</v>
      </c>
      <c r="E19" s="518"/>
      <c r="F19" s="518"/>
      <c r="G19" s="518"/>
      <c r="H19" s="518"/>
      <c r="I19" s="518"/>
      <c r="J19" s="518"/>
      <c r="K19" s="518"/>
      <c r="L19" s="518"/>
      <c r="M19" s="519"/>
      <c r="N19" s="865"/>
      <c r="O19" s="865"/>
      <c r="P19" s="865"/>
    </row>
    <row r="20" spans="1:16" ht="20.100000000000001" customHeight="1">
      <c r="A20" s="513" t="s">
        <v>30</v>
      </c>
      <c r="B20" s="514"/>
      <c r="C20" s="515"/>
      <c r="D20" s="517" t="s">
        <v>29</v>
      </c>
      <c r="E20" s="518"/>
      <c r="F20" s="518"/>
      <c r="G20" s="518"/>
      <c r="H20" s="518"/>
      <c r="I20" s="518"/>
      <c r="J20" s="518"/>
      <c r="K20" s="518"/>
      <c r="L20" s="518"/>
      <c r="M20" s="519"/>
      <c r="N20" s="865"/>
      <c r="O20" s="865"/>
      <c r="P20" s="865"/>
    </row>
    <row r="21" spans="1:16" ht="20.100000000000001" customHeight="1">
      <c r="A21" s="513" t="s">
        <v>31</v>
      </c>
      <c r="B21" s="514"/>
      <c r="C21" s="515"/>
      <c r="D21" s="517" t="s">
        <v>29</v>
      </c>
      <c r="E21" s="518"/>
      <c r="F21" s="518"/>
      <c r="G21" s="518"/>
      <c r="H21" s="518"/>
      <c r="I21" s="518"/>
      <c r="J21" s="518"/>
      <c r="K21" s="518"/>
      <c r="L21" s="518"/>
      <c r="M21" s="519"/>
      <c r="N21" s="865"/>
      <c r="O21" s="865"/>
      <c r="P21" s="865"/>
    </row>
    <row r="22" spans="1:16" ht="20.100000000000001" customHeight="1">
      <c r="A22" s="513" t="s">
        <v>32</v>
      </c>
      <c r="B22" s="514"/>
      <c r="C22" s="515"/>
      <c r="D22" s="517" t="s">
        <v>29</v>
      </c>
      <c r="E22" s="518"/>
      <c r="F22" s="518"/>
      <c r="G22" s="518"/>
      <c r="H22" s="518"/>
      <c r="I22" s="518"/>
      <c r="J22" s="518"/>
      <c r="K22" s="518"/>
      <c r="L22" s="518"/>
      <c r="M22" s="519"/>
      <c r="N22" s="865"/>
      <c r="O22" s="865"/>
      <c r="P22" s="865"/>
    </row>
    <row r="23" spans="1:16" ht="20.100000000000001" customHeight="1">
      <c r="A23" s="513" t="s">
        <v>33</v>
      </c>
      <c r="B23" s="514"/>
      <c r="C23" s="515"/>
      <c r="D23" s="517" t="s">
        <v>29</v>
      </c>
      <c r="E23" s="518"/>
      <c r="F23" s="518"/>
      <c r="G23" s="518"/>
      <c r="H23" s="518"/>
      <c r="I23" s="518"/>
      <c r="J23" s="518"/>
      <c r="K23" s="518"/>
      <c r="L23" s="518"/>
      <c r="M23" s="519"/>
      <c r="N23" s="865"/>
      <c r="O23" s="865"/>
      <c r="P23" s="865"/>
    </row>
    <row r="24" spans="1:16" ht="20.100000000000001" customHeight="1">
      <c r="A24" s="513" t="s">
        <v>34</v>
      </c>
      <c r="B24" s="514"/>
      <c r="C24" s="515"/>
      <c r="D24" s="517" t="s">
        <v>29</v>
      </c>
      <c r="E24" s="518"/>
      <c r="F24" s="518"/>
      <c r="G24" s="518"/>
      <c r="H24" s="518"/>
      <c r="I24" s="518"/>
      <c r="J24" s="518"/>
      <c r="K24" s="518"/>
      <c r="L24" s="518"/>
      <c r="M24" s="519"/>
      <c r="N24" s="865"/>
      <c r="O24" s="865"/>
      <c r="P24" s="865"/>
    </row>
    <row r="25" spans="1:16" ht="20.100000000000001" customHeight="1">
      <c r="A25" s="513" t="s">
        <v>35</v>
      </c>
      <c r="B25" s="514"/>
      <c r="C25" s="515"/>
      <c r="D25" s="517" t="s">
        <v>29</v>
      </c>
      <c r="E25" s="518"/>
      <c r="F25" s="518"/>
      <c r="G25" s="518"/>
      <c r="H25" s="518"/>
      <c r="I25" s="518"/>
      <c r="J25" s="518"/>
      <c r="K25" s="518"/>
      <c r="L25" s="518"/>
      <c r="M25" s="519"/>
      <c r="N25" s="865"/>
      <c r="O25" s="865"/>
      <c r="P25" s="865"/>
    </row>
    <row r="26" spans="1:16" ht="20.100000000000001" customHeight="1" thickBot="1">
      <c r="A26" s="522" t="s">
        <v>36</v>
      </c>
      <c r="B26" s="523"/>
      <c r="C26" s="524"/>
      <c r="D26" s="517" t="s">
        <v>29</v>
      </c>
      <c r="E26" s="518"/>
      <c r="F26" s="518"/>
      <c r="G26" s="518"/>
      <c r="H26" s="518"/>
      <c r="I26" s="518"/>
      <c r="J26" s="518"/>
      <c r="K26" s="518"/>
      <c r="L26" s="518"/>
      <c r="M26" s="519"/>
      <c r="N26" s="894"/>
      <c r="O26" s="894"/>
      <c r="P26" s="894"/>
    </row>
    <row r="27" spans="1:16" ht="21" customHeight="1" thickBot="1">
      <c r="A27" s="502" t="s">
        <v>324</v>
      </c>
      <c r="B27" s="503"/>
      <c r="C27" s="503"/>
      <c r="D27" s="503"/>
      <c r="E27" s="503"/>
      <c r="F27" s="503"/>
      <c r="G27" s="503"/>
      <c r="H27" s="503"/>
      <c r="I27" s="503"/>
      <c r="J27" s="503"/>
      <c r="K27" s="503"/>
      <c r="L27" s="503"/>
      <c r="M27" s="503"/>
      <c r="N27" s="866">
        <f>SUM(N17:N26)</f>
        <v>0</v>
      </c>
      <c r="O27" s="866"/>
      <c r="P27" s="867"/>
    </row>
    <row r="28" spans="1:16" ht="27" customHeight="1">
      <c r="A28" s="506"/>
      <c r="B28" s="507"/>
      <c r="C28" s="508"/>
      <c r="D28" s="509" t="s">
        <v>468</v>
      </c>
      <c r="E28" s="510"/>
      <c r="F28" s="510"/>
      <c r="G28" s="510"/>
      <c r="H28" s="510"/>
      <c r="I28" s="510"/>
      <c r="J28" s="510"/>
      <c r="K28" s="510"/>
      <c r="L28" s="510"/>
      <c r="M28" s="511"/>
      <c r="N28" s="874">
        <f>M104</f>
        <v>0</v>
      </c>
      <c r="O28" s="874"/>
      <c r="P28" s="874"/>
    </row>
    <row r="29" spans="1:16" ht="36.450000000000003" customHeight="1">
      <c r="A29" s="513" t="s">
        <v>303</v>
      </c>
      <c r="B29" s="514"/>
      <c r="C29" s="515"/>
      <c r="D29" s="513" t="s">
        <v>37</v>
      </c>
      <c r="E29" s="514"/>
      <c r="F29" s="515"/>
      <c r="G29" s="513" t="s">
        <v>38</v>
      </c>
      <c r="H29" s="514"/>
      <c r="I29" s="514"/>
      <c r="J29" s="515"/>
      <c r="K29" s="513" t="s">
        <v>39</v>
      </c>
      <c r="L29" s="515"/>
      <c r="M29" s="116" t="s">
        <v>67</v>
      </c>
      <c r="N29" s="516"/>
      <c r="O29" s="516"/>
      <c r="P29" s="516"/>
    </row>
    <row r="30" spans="1:16" ht="20.100000000000001" customHeight="1">
      <c r="A30" s="485" t="s">
        <v>12</v>
      </c>
      <c r="B30" s="486"/>
      <c r="C30" s="487"/>
      <c r="D30" s="488"/>
      <c r="E30" s="489"/>
      <c r="F30" s="490"/>
      <c r="G30" s="488"/>
      <c r="H30" s="489"/>
      <c r="I30" s="489"/>
      <c r="J30" s="490"/>
      <c r="K30" s="485" t="s">
        <v>12</v>
      </c>
      <c r="L30" s="487"/>
      <c r="M30" s="63" t="s">
        <v>12</v>
      </c>
      <c r="N30" s="864"/>
      <c r="O30" s="864"/>
      <c r="P30" s="864"/>
    </row>
    <row r="31" spans="1:16" ht="20.100000000000001" customHeight="1">
      <c r="A31" s="485" t="s">
        <v>12</v>
      </c>
      <c r="B31" s="486"/>
      <c r="C31" s="487"/>
      <c r="D31" s="488"/>
      <c r="E31" s="489"/>
      <c r="F31" s="490"/>
      <c r="G31" s="488"/>
      <c r="H31" s="489"/>
      <c r="I31" s="489"/>
      <c r="J31" s="490"/>
      <c r="K31" s="485" t="s">
        <v>12</v>
      </c>
      <c r="L31" s="487"/>
      <c r="M31" s="63" t="s">
        <v>12</v>
      </c>
      <c r="N31" s="864"/>
      <c r="O31" s="864"/>
      <c r="P31" s="864"/>
    </row>
    <row r="32" spans="1:16" ht="20.100000000000001" customHeight="1">
      <c r="A32" s="485" t="s">
        <v>12</v>
      </c>
      <c r="B32" s="486"/>
      <c r="C32" s="487"/>
      <c r="D32" s="488"/>
      <c r="E32" s="489"/>
      <c r="F32" s="490"/>
      <c r="G32" s="488"/>
      <c r="H32" s="489"/>
      <c r="I32" s="489"/>
      <c r="J32" s="490"/>
      <c r="K32" s="485" t="s">
        <v>12</v>
      </c>
      <c r="L32" s="487"/>
      <c r="M32" s="63" t="s">
        <v>12</v>
      </c>
      <c r="N32" s="864"/>
      <c r="O32" s="864"/>
      <c r="P32" s="864"/>
    </row>
    <row r="33" spans="1:17" ht="20.100000000000001" customHeight="1">
      <c r="A33" s="485" t="s">
        <v>12</v>
      </c>
      <c r="B33" s="486"/>
      <c r="C33" s="487"/>
      <c r="D33" s="488"/>
      <c r="E33" s="489"/>
      <c r="F33" s="490"/>
      <c r="G33" s="488"/>
      <c r="H33" s="489"/>
      <c r="I33" s="489"/>
      <c r="J33" s="490"/>
      <c r="K33" s="485" t="s">
        <v>12</v>
      </c>
      <c r="L33" s="487"/>
      <c r="M33" s="63" t="s">
        <v>12</v>
      </c>
      <c r="N33" s="864"/>
      <c r="O33" s="864"/>
      <c r="P33" s="864"/>
    </row>
    <row r="34" spans="1:17" ht="22.5" customHeight="1">
      <c r="A34" s="475" t="s">
        <v>41</v>
      </c>
      <c r="B34" s="475"/>
      <c r="C34" s="475"/>
      <c r="D34" s="475"/>
      <c r="E34" s="475"/>
      <c r="F34" s="475"/>
      <c r="G34" s="475"/>
      <c r="H34" s="475"/>
      <c r="I34" s="475"/>
      <c r="J34" s="475"/>
      <c r="K34" s="475"/>
      <c r="L34" s="475"/>
      <c r="M34" s="475"/>
      <c r="N34" s="516">
        <f>N27+N28+N30+N31+N32+N33</f>
        <v>0</v>
      </c>
      <c r="O34" s="516"/>
      <c r="P34" s="516"/>
    </row>
    <row r="35" spans="1:17" ht="20.25" customHeight="1">
      <c r="A35" s="35"/>
      <c r="B35" s="35"/>
      <c r="C35" s="35"/>
      <c r="D35" s="35"/>
      <c r="E35" s="35"/>
      <c r="F35" s="35"/>
      <c r="G35" s="35"/>
      <c r="H35" s="35"/>
      <c r="I35" s="35"/>
      <c r="J35" s="35"/>
      <c r="K35" s="35"/>
      <c r="L35" s="35"/>
      <c r="M35" s="60">
        <f>IF((N27+N28+N30+N31+N32+N33)&lt;&gt;N104,"Attention ! La somme ne correspond pas au coût total indiqué à la section 2  - Description des dépenses admissibles.",0)</f>
        <v>0</v>
      </c>
      <c r="N35" s="70"/>
      <c r="P35" s="35"/>
    </row>
    <row r="36" spans="1:17" s="29" customFormat="1" ht="25.95" customHeight="1">
      <c r="A36" s="478" t="s">
        <v>42</v>
      </c>
      <c r="B36" s="479"/>
      <c r="C36" s="479"/>
      <c r="D36" s="479"/>
      <c r="E36" s="479"/>
      <c r="F36" s="479"/>
      <c r="G36" s="479"/>
      <c r="H36" s="479"/>
      <c r="I36" s="479"/>
      <c r="J36" s="479"/>
      <c r="K36" s="479"/>
      <c r="L36" s="479"/>
      <c r="M36" s="479"/>
      <c r="N36" s="479"/>
      <c r="O36" s="479"/>
      <c r="P36" s="480"/>
    </row>
    <row r="37" spans="1:17" s="29" customFormat="1" ht="17.25" customHeight="1">
      <c r="A37" s="481"/>
      <c r="B37" s="482"/>
      <c r="C37" s="482"/>
      <c r="D37" s="482"/>
      <c r="E37" s="482"/>
      <c r="F37" s="482"/>
      <c r="G37" s="482"/>
      <c r="H37" s="482"/>
      <c r="I37" s="482"/>
      <c r="J37" s="482"/>
      <c r="K37" s="482"/>
      <c r="L37" s="482"/>
      <c r="M37" s="482"/>
      <c r="N37" s="482"/>
      <c r="O37" s="482"/>
      <c r="P37" s="483"/>
    </row>
    <row r="38" spans="1:17" s="50" customFormat="1" ht="24.75" customHeight="1">
      <c r="A38" s="484" t="s">
        <v>68</v>
      </c>
      <c r="B38" s="484"/>
      <c r="C38" s="484"/>
      <c r="D38" s="484"/>
      <c r="E38" s="484"/>
      <c r="F38" s="484"/>
      <c r="G38" s="484"/>
      <c r="H38" s="484"/>
      <c r="I38" s="484"/>
      <c r="J38" s="484"/>
      <c r="K38" s="484"/>
      <c r="L38" s="484"/>
      <c r="M38" s="484"/>
      <c r="N38" s="484"/>
      <c r="O38" s="484"/>
      <c r="P38" s="484"/>
    </row>
    <row r="39" spans="1:17" s="50" customFormat="1" ht="24.75" customHeight="1">
      <c r="A39" s="415" t="s">
        <v>44</v>
      </c>
      <c r="B39" s="469"/>
      <c r="C39" s="471" t="s">
        <v>299</v>
      </c>
      <c r="D39" s="473" t="s">
        <v>45</v>
      </c>
      <c r="E39" s="473" t="s">
        <v>46</v>
      </c>
      <c r="F39" s="473" t="s">
        <v>47</v>
      </c>
      <c r="G39" s="473" t="s">
        <v>48</v>
      </c>
      <c r="H39" s="461" t="s">
        <v>298</v>
      </c>
      <c r="I39" s="419" t="s">
        <v>282</v>
      </c>
      <c r="J39" s="419"/>
      <c r="K39" s="420" t="s">
        <v>402</v>
      </c>
      <c r="L39" s="421"/>
      <c r="M39" s="424" t="s">
        <v>49</v>
      </c>
      <c r="N39" s="391" t="s">
        <v>27</v>
      </c>
      <c r="O39" s="392"/>
      <c r="P39" s="393"/>
    </row>
    <row r="40" spans="1:17" s="50" customFormat="1" ht="30" customHeight="1">
      <c r="A40" s="417"/>
      <c r="B40" s="470"/>
      <c r="C40" s="472"/>
      <c r="D40" s="474"/>
      <c r="E40" s="474"/>
      <c r="F40" s="474"/>
      <c r="G40" s="474"/>
      <c r="H40" s="462"/>
      <c r="I40" s="115" t="s">
        <v>107</v>
      </c>
      <c r="J40" s="115" t="s">
        <v>50</v>
      </c>
      <c r="K40" s="422"/>
      <c r="L40" s="423"/>
      <c r="M40" s="425"/>
      <c r="N40" s="394"/>
      <c r="O40" s="395"/>
      <c r="P40" s="396"/>
    </row>
    <row r="41" spans="1:17" s="50" customFormat="1" ht="15" customHeight="1">
      <c r="A41" s="385"/>
      <c r="B41" s="386"/>
      <c r="C41" s="63" t="s">
        <v>12</v>
      </c>
      <c r="D41" s="125"/>
      <c r="E41" s="31"/>
      <c r="F41" s="45">
        <f>D41*E41</f>
        <v>0</v>
      </c>
      <c r="G41" s="99"/>
      <c r="H41" s="39">
        <f t="shared" ref="H41:H46" si="0">G41/7</f>
        <v>0</v>
      </c>
      <c r="I41" s="209"/>
      <c r="J41" s="210"/>
      <c r="K41" s="861"/>
      <c r="L41" s="862"/>
      <c r="M41" s="211">
        <f>N41-(I41+J41+K41)</f>
        <v>0</v>
      </c>
      <c r="N41" s="868">
        <f t="shared" ref="N41:N46" si="1">ROUND((D41+F41)*G41,0)</f>
        <v>0</v>
      </c>
      <c r="O41" s="868"/>
      <c r="P41" s="868"/>
      <c r="Q41" s="61"/>
    </row>
    <row r="42" spans="1:17" s="50" customFormat="1" ht="15" customHeight="1">
      <c r="A42" s="385"/>
      <c r="B42" s="386"/>
      <c r="C42" s="63" t="s">
        <v>12</v>
      </c>
      <c r="D42" s="125"/>
      <c r="E42" s="31"/>
      <c r="F42" s="45">
        <f t="shared" ref="F42:F46" si="2">D42*E42</f>
        <v>0</v>
      </c>
      <c r="G42" s="99"/>
      <c r="H42" s="39">
        <f t="shared" si="0"/>
        <v>0</v>
      </c>
      <c r="I42" s="209"/>
      <c r="J42" s="210"/>
      <c r="K42" s="861"/>
      <c r="L42" s="862"/>
      <c r="M42" s="211">
        <f t="shared" ref="M42:M46" si="3">N42-(I42+J42+K42)</f>
        <v>0</v>
      </c>
      <c r="N42" s="868">
        <f t="shared" si="1"/>
        <v>0</v>
      </c>
      <c r="O42" s="868"/>
      <c r="P42" s="868"/>
      <c r="Q42" s="61"/>
    </row>
    <row r="43" spans="1:17" s="50" customFormat="1" ht="15" customHeight="1">
      <c r="A43" s="385"/>
      <c r="B43" s="386"/>
      <c r="C43" s="63" t="s">
        <v>12</v>
      </c>
      <c r="D43" s="125"/>
      <c r="E43" s="31"/>
      <c r="F43" s="45">
        <f t="shared" si="2"/>
        <v>0</v>
      </c>
      <c r="G43" s="99"/>
      <c r="H43" s="39">
        <f t="shared" si="0"/>
        <v>0</v>
      </c>
      <c r="I43" s="209"/>
      <c r="J43" s="210"/>
      <c r="K43" s="861"/>
      <c r="L43" s="862"/>
      <c r="M43" s="211">
        <f t="shared" si="3"/>
        <v>0</v>
      </c>
      <c r="N43" s="868">
        <f t="shared" si="1"/>
        <v>0</v>
      </c>
      <c r="O43" s="868"/>
      <c r="P43" s="868"/>
      <c r="Q43" s="61"/>
    </row>
    <row r="44" spans="1:17" s="50" customFormat="1" ht="15" customHeight="1">
      <c r="A44" s="385"/>
      <c r="B44" s="386"/>
      <c r="C44" s="63" t="s">
        <v>12</v>
      </c>
      <c r="D44" s="125"/>
      <c r="E44" s="31"/>
      <c r="F44" s="45">
        <f t="shared" si="2"/>
        <v>0</v>
      </c>
      <c r="G44" s="99"/>
      <c r="H44" s="39">
        <f t="shared" si="0"/>
        <v>0</v>
      </c>
      <c r="I44" s="209"/>
      <c r="J44" s="210"/>
      <c r="K44" s="861"/>
      <c r="L44" s="862"/>
      <c r="M44" s="211">
        <f t="shared" si="3"/>
        <v>0</v>
      </c>
      <c r="N44" s="868">
        <f t="shared" si="1"/>
        <v>0</v>
      </c>
      <c r="O44" s="868"/>
      <c r="P44" s="868"/>
      <c r="Q44" s="61"/>
    </row>
    <row r="45" spans="1:17" s="50" customFormat="1" ht="15" customHeight="1">
      <c r="A45" s="385"/>
      <c r="B45" s="386"/>
      <c r="C45" s="63" t="s">
        <v>12</v>
      </c>
      <c r="D45" s="125"/>
      <c r="E45" s="31"/>
      <c r="F45" s="45">
        <f t="shared" si="2"/>
        <v>0</v>
      </c>
      <c r="G45" s="99"/>
      <c r="H45" s="39">
        <f t="shared" si="0"/>
        <v>0</v>
      </c>
      <c r="I45" s="209"/>
      <c r="J45" s="210"/>
      <c r="K45" s="861"/>
      <c r="L45" s="862"/>
      <c r="M45" s="211">
        <f t="shared" si="3"/>
        <v>0</v>
      </c>
      <c r="N45" s="868">
        <f t="shared" si="1"/>
        <v>0</v>
      </c>
      <c r="O45" s="868"/>
      <c r="P45" s="868"/>
      <c r="Q45" s="61"/>
    </row>
    <row r="46" spans="1:17" s="50" customFormat="1" ht="13.8">
      <c r="A46" s="385"/>
      <c r="B46" s="386"/>
      <c r="C46" s="63" t="s">
        <v>12</v>
      </c>
      <c r="D46" s="125"/>
      <c r="E46" s="31"/>
      <c r="F46" s="45">
        <f t="shared" si="2"/>
        <v>0</v>
      </c>
      <c r="G46" s="99"/>
      <c r="H46" s="39">
        <f t="shared" si="0"/>
        <v>0</v>
      </c>
      <c r="I46" s="209"/>
      <c r="J46" s="210"/>
      <c r="K46" s="861"/>
      <c r="L46" s="862"/>
      <c r="M46" s="211">
        <f t="shared" si="3"/>
        <v>0</v>
      </c>
      <c r="N46" s="868">
        <f t="shared" si="1"/>
        <v>0</v>
      </c>
      <c r="O46" s="868"/>
      <c r="P46" s="868"/>
      <c r="Q46" s="61"/>
    </row>
    <row r="47" spans="1:17" s="50" customFormat="1" ht="20.25" customHeight="1">
      <c r="A47" s="454" t="s">
        <v>51</v>
      </c>
      <c r="B47" s="455"/>
      <c r="C47" s="455"/>
      <c r="D47" s="455"/>
      <c r="E47" s="455"/>
      <c r="F47" s="455"/>
      <c r="G47" s="455"/>
      <c r="H47" s="455"/>
      <c r="I47" s="455"/>
      <c r="J47" s="455"/>
      <c r="K47" s="455"/>
      <c r="L47" s="455"/>
      <c r="M47" s="455"/>
      <c r="N47" s="455"/>
      <c r="O47" s="455"/>
      <c r="P47" s="456"/>
    </row>
    <row r="48" spans="1:17" s="50" customFormat="1" ht="14.7" customHeight="1">
      <c r="A48" s="385"/>
      <c r="B48" s="386"/>
      <c r="C48" s="63" t="s">
        <v>12</v>
      </c>
      <c r="D48" s="451">
        <v>0</v>
      </c>
      <c r="E48" s="452"/>
      <c r="F48" s="452"/>
      <c r="G48" s="452"/>
      <c r="H48" s="453"/>
      <c r="I48" s="209"/>
      <c r="J48" s="209"/>
      <c r="K48" s="864"/>
      <c r="L48" s="864"/>
      <c r="M48" s="211">
        <f t="shared" ref="M48:M50" si="4">N48-(I48+J48+K48)</f>
        <v>0</v>
      </c>
      <c r="N48" s="864"/>
      <c r="O48" s="864"/>
      <c r="P48" s="864"/>
    </row>
    <row r="49" spans="1:16" s="50" customFormat="1" ht="14.7" customHeight="1">
      <c r="A49" s="385"/>
      <c r="B49" s="386"/>
      <c r="C49" s="63" t="s">
        <v>12</v>
      </c>
      <c r="D49" s="451"/>
      <c r="E49" s="452"/>
      <c r="F49" s="452"/>
      <c r="G49" s="452"/>
      <c r="H49" s="453"/>
      <c r="I49" s="209"/>
      <c r="J49" s="209"/>
      <c r="K49" s="864"/>
      <c r="L49" s="864"/>
      <c r="M49" s="211">
        <f t="shared" si="4"/>
        <v>0</v>
      </c>
      <c r="N49" s="864"/>
      <c r="O49" s="864"/>
      <c r="P49" s="864"/>
    </row>
    <row r="50" spans="1:16" s="50" customFormat="1" ht="14.7" customHeight="1">
      <c r="A50" s="385"/>
      <c r="B50" s="386"/>
      <c r="C50" s="63" t="s">
        <v>12</v>
      </c>
      <c r="D50" s="451"/>
      <c r="E50" s="452"/>
      <c r="F50" s="452"/>
      <c r="G50" s="452"/>
      <c r="H50" s="453"/>
      <c r="I50" s="209"/>
      <c r="J50" s="209"/>
      <c r="K50" s="864"/>
      <c r="L50" s="864"/>
      <c r="M50" s="211">
        <f t="shared" si="4"/>
        <v>0</v>
      </c>
      <c r="N50" s="864"/>
      <c r="O50" s="864"/>
      <c r="P50" s="864"/>
    </row>
    <row r="51" spans="1:16" s="50" customFormat="1" ht="18" customHeight="1">
      <c r="A51" s="357" t="s">
        <v>52</v>
      </c>
      <c r="B51" s="358"/>
      <c r="C51" s="358"/>
      <c r="D51" s="358"/>
      <c r="E51" s="358"/>
      <c r="F51" s="358"/>
      <c r="G51" s="358"/>
      <c r="H51" s="359"/>
      <c r="I51" s="212">
        <f>SUM(I41:I50)</f>
        <v>0</v>
      </c>
      <c r="J51" s="212">
        <f>SUM(J41:J50)</f>
        <v>0</v>
      </c>
      <c r="K51" s="858">
        <f>SUM(K41:K50)</f>
        <v>0</v>
      </c>
      <c r="L51" s="860"/>
      <c r="M51" s="212">
        <f>SUM(M41:M50)</f>
        <v>0</v>
      </c>
      <c r="N51" s="869">
        <f>SUM(N41:N50)</f>
        <v>0</v>
      </c>
      <c r="O51" s="869"/>
      <c r="P51" s="869"/>
    </row>
    <row r="52" spans="1:16" s="50" customFormat="1" ht="13.8">
      <c r="A52" s="40"/>
      <c r="B52" s="40"/>
      <c r="C52" s="41"/>
      <c r="D52" s="41"/>
      <c r="E52" s="41"/>
      <c r="F52" s="41"/>
      <c r="G52" s="41"/>
      <c r="H52" s="41"/>
      <c r="I52" s="42"/>
      <c r="J52" s="42"/>
      <c r="K52" s="41"/>
      <c r="L52" s="41"/>
      <c r="M52" s="41"/>
      <c r="N52" s="62"/>
      <c r="O52" s="62"/>
      <c r="P52" s="62"/>
    </row>
    <row r="53" spans="1:16" s="50" customFormat="1" ht="16.95" customHeight="1">
      <c r="A53" s="445" t="s">
        <v>69</v>
      </c>
      <c r="B53" s="446"/>
      <c r="C53" s="446"/>
      <c r="D53" s="446"/>
      <c r="E53" s="446"/>
      <c r="F53" s="446"/>
      <c r="G53" s="446"/>
      <c r="H53" s="446"/>
      <c r="I53" s="446"/>
      <c r="J53" s="446"/>
      <c r="K53" s="446"/>
      <c r="L53" s="446"/>
      <c r="M53" s="446"/>
      <c r="N53" s="446"/>
      <c r="O53" s="446"/>
      <c r="P53" s="447"/>
    </row>
    <row r="54" spans="1:16" s="50" customFormat="1" ht="27.75" customHeight="1">
      <c r="A54" s="426" t="s">
        <v>70</v>
      </c>
      <c r="B54" s="428"/>
      <c r="C54" s="428"/>
      <c r="D54" s="428"/>
      <c r="E54" s="428"/>
      <c r="F54" s="428"/>
      <c r="G54" s="428"/>
      <c r="H54" s="427"/>
      <c r="I54" s="419" t="s">
        <v>282</v>
      </c>
      <c r="J54" s="419"/>
      <c r="K54" s="420" t="s">
        <v>402</v>
      </c>
      <c r="L54" s="421"/>
      <c r="M54" s="424" t="s">
        <v>49</v>
      </c>
      <c r="N54" s="391" t="s">
        <v>27</v>
      </c>
      <c r="O54" s="392"/>
      <c r="P54" s="393"/>
    </row>
    <row r="55" spans="1:16" s="50" customFormat="1" ht="24.45" customHeight="1">
      <c r="A55" s="426" t="s">
        <v>316</v>
      </c>
      <c r="B55" s="427"/>
      <c r="C55" s="448" t="s">
        <v>317</v>
      </c>
      <c r="D55" s="449"/>
      <c r="E55" s="449"/>
      <c r="F55" s="449"/>
      <c r="G55" s="450"/>
      <c r="H55" s="274" t="s">
        <v>71</v>
      </c>
      <c r="I55" s="115" t="s">
        <v>107</v>
      </c>
      <c r="J55" s="115" t="s">
        <v>50</v>
      </c>
      <c r="K55" s="422"/>
      <c r="L55" s="423"/>
      <c r="M55" s="425"/>
      <c r="N55" s="394"/>
      <c r="O55" s="395"/>
      <c r="P55" s="396"/>
    </row>
    <row r="56" spans="1:16" s="50" customFormat="1" ht="14.7" customHeight="1">
      <c r="A56" s="385"/>
      <c r="B56" s="386"/>
      <c r="C56" s="385"/>
      <c r="D56" s="387"/>
      <c r="E56" s="387"/>
      <c r="F56" s="387"/>
      <c r="G56" s="386"/>
      <c r="H56" s="101"/>
      <c r="I56" s="209"/>
      <c r="J56" s="210"/>
      <c r="K56" s="861"/>
      <c r="L56" s="862"/>
      <c r="M56" s="211">
        <f t="shared" ref="M56:M64" si="5">N56-(I56+J56+K56)</f>
        <v>0</v>
      </c>
      <c r="N56" s="861"/>
      <c r="O56" s="863"/>
      <c r="P56" s="862"/>
    </row>
    <row r="57" spans="1:16" s="50" customFormat="1" ht="13.8">
      <c r="A57" s="385"/>
      <c r="B57" s="386"/>
      <c r="C57" s="385"/>
      <c r="D57" s="387"/>
      <c r="E57" s="387"/>
      <c r="F57" s="387"/>
      <c r="G57" s="386"/>
      <c r="H57" s="101"/>
      <c r="I57" s="209"/>
      <c r="J57" s="210"/>
      <c r="K57" s="861"/>
      <c r="L57" s="862"/>
      <c r="M57" s="211">
        <f t="shared" si="5"/>
        <v>0</v>
      </c>
      <c r="N57" s="861"/>
      <c r="O57" s="863"/>
      <c r="P57" s="862"/>
    </row>
    <row r="58" spans="1:16" s="50" customFormat="1" ht="13.8">
      <c r="A58" s="385"/>
      <c r="B58" s="386"/>
      <c r="C58" s="385"/>
      <c r="D58" s="387"/>
      <c r="E58" s="387"/>
      <c r="F58" s="387"/>
      <c r="G58" s="386"/>
      <c r="H58" s="101"/>
      <c r="I58" s="209"/>
      <c r="J58" s="210"/>
      <c r="K58" s="861"/>
      <c r="L58" s="862"/>
      <c r="M58" s="211">
        <f t="shared" si="5"/>
        <v>0</v>
      </c>
      <c r="N58" s="861"/>
      <c r="O58" s="863"/>
      <c r="P58" s="862"/>
    </row>
    <row r="59" spans="1:16" s="50" customFormat="1" ht="13.8">
      <c r="A59" s="385"/>
      <c r="B59" s="386"/>
      <c r="C59" s="385"/>
      <c r="D59" s="387"/>
      <c r="E59" s="387"/>
      <c r="F59" s="387"/>
      <c r="G59" s="386"/>
      <c r="H59" s="101"/>
      <c r="I59" s="209"/>
      <c r="J59" s="210"/>
      <c r="K59" s="861"/>
      <c r="L59" s="862"/>
      <c r="M59" s="211">
        <f t="shared" si="5"/>
        <v>0</v>
      </c>
      <c r="N59" s="861"/>
      <c r="O59" s="863"/>
      <c r="P59" s="862"/>
    </row>
    <row r="60" spans="1:16" s="50" customFormat="1" ht="13.8">
      <c r="A60" s="385"/>
      <c r="B60" s="386"/>
      <c r="C60" s="385"/>
      <c r="D60" s="387"/>
      <c r="E60" s="387"/>
      <c r="F60" s="387"/>
      <c r="G60" s="386"/>
      <c r="H60" s="101"/>
      <c r="I60" s="209"/>
      <c r="J60" s="210"/>
      <c r="K60" s="861"/>
      <c r="L60" s="862"/>
      <c r="M60" s="211">
        <f t="shared" si="5"/>
        <v>0</v>
      </c>
      <c r="N60" s="861"/>
      <c r="O60" s="863"/>
      <c r="P60" s="862"/>
    </row>
    <row r="61" spans="1:16" s="50" customFormat="1" ht="13.8">
      <c r="A61" s="385"/>
      <c r="B61" s="386"/>
      <c r="C61" s="385"/>
      <c r="D61" s="387"/>
      <c r="E61" s="387"/>
      <c r="F61" s="387"/>
      <c r="G61" s="386"/>
      <c r="H61" s="101"/>
      <c r="I61" s="209"/>
      <c r="J61" s="210"/>
      <c r="K61" s="861"/>
      <c r="L61" s="862"/>
      <c r="M61" s="211">
        <f t="shared" si="5"/>
        <v>0</v>
      </c>
      <c r="N61" s="861"/>
      <c r="O61" s="863"/>
      <c r="P61" s="862"/>
    </row>
    <row r="62" spans="1:16" s="50" customFormat="1" ht="13.8">
      <c r="A62" s="385"/>
      <c r="B62" s="386"/>
      <c r="C62" s="385"/>
      <c r="D62" s="387"/>
      <c r="E62" s="387"/>
      <c r="F62" s="387"/>
      <c r="G62" s="386"/>
      <c r="H62" s="101"/>
      <c r="I62" s="209"/>
      <c r="J62" s="210"/>
      <c r="K62" s="861"/>
      <c r="L62" s="862"/>
      <c r="M62" s="211">
        <f t="shared" si="5"/>
        <v>0</v>
      </c>
      <c r="N62" s="861"/>
      <c r="O62" s="863"/>
      <c r="P62" s="862"/>
    </row>
    <row r="63" spans="1:16" s="50" customFormat="1" ht="13.8">
      <c r="A63" s="385"/>
      <c r="B63" s="386"/>
      <c r="C63" s="385"/>
      <c r="D63" s="387"/>
      <c r="E63" s="387"/>
      <c r="F63" s="387"/>
      <c r="G63" s="386"/>
      <c r="H63" s="101"/>
      <c r="I63" s="209"/>
      <c r="J63" s="210"/>
      <c r="K63" s="861"/>
      <c r="L63" s="862"/>
      <c r="M63" s="211">
        <f t="shared" si="5"/>
        <v>0</v>
      </c>
      <c r="N63" s="861"/>
      <c r="O63" s="863"/>
      <c r="P63" s="862"/>
    </row>
    <row r="64" spans="1:16" s="50" customFormat="1" ht="13.8">
      <c r="A64" s="385"/>
      <c r="B64" s="386"/>
      <c r="C64" s="385"/>
      <c r="D64" s="387"/>
      <c r="E64" s="387"/>
      <c r="F64" s="387"/>
      <c r="G64" s="386"/>
      <c r="H64" s="101"/>
      <c r="I64" s="209"/>
      <c r="J64" s="210"/>
      <c r="K64" s="861"/>
      <c r="L64" s="862"/>
      <c r="M64" s="211">
        <f t="shared" si="5"/>
        <v>0</v>
      </c>
      <c r="N64" s="861"/>
      <c r="O64" s="863"/>
      <c r="P64" s="862"/>
    </row>
    <row r="65" spans="1:17" s="50" customFormat="1" ht="18.75" customHeight="1">
      <c r="A65" s="357" t="s">
        <v>52</v>
      </c>
      <c r="B65" s="358"/>
      <c r="C65" s="358"/>
      <c r="D65" s="358"/>
      <c r="E65" s="358"/>
      <c r="F65" s="358"/>
      <c r="G65" s="358"/>
      <c r="H65" s="359"/>
      <c r="I65" s="212">
        <f>SUM(I56:I64)</f>
        <v>0</v>
      </c>
      <c r="J65" s="212">
        <f>SUM(J56:J64)</f>
        <v>0</v>
      </c>
      <c r="K65" s="858">
        <f>SUM(K56:K64)</f>
        <v>0</v>
      </c>
      <c r="L65" s="860"/>
      <c r="M65" s="212">
        <f>SUM(M56:M64)</f>
        <v>0</v>
      </c>
      <c r="N65" s="858">
        <f>SUM(N56:N64)</f>
        <v>0</v>
      </c>
      <c r="O65" s="859"/>
      <c r="P65" s="860"/>
    </row>
    <row r="66" spans="1:17" s="29" customFormat="1" ht="13.8">
      <c r="A66" s="35"/>
      <c r="B66" s="35"/>
      <c r="C66" s="35"/>
      <c r="D66" s="35"/>
      <c r="E66" s="35"/>
      <c r="F66" s="35"/>
      <c r="G66" s="35"/>
      <c r="H66" s="35"/>
      <c r="I66" s="35"/>
      <c r="J66" s="35"/>
      <c r="K66" s="35"/>
      <c r="L66" s="35"/>
      <c r="M66" s="35"/>
      <c r="N66" s="62"/>
      <c r="O66" s="62"/>
      <c r="P66" s="62"/>
      <c r="Q66" s="50"/>
    </row>
    <row r="67" spans="1:17" s="50" customFormat="1" ht="24.75" customHeight="1">
      <c r="A67" s="426" t="s">
        <v>72</v>
      </c>
      <c r="B67" s="428"/>
      <c r="C67" s="428"/>
      <c r="D67" s="428"/>
      <c r="E67" s="428"/>
      <c r="F67" s="428"/>
      <c r="G67" s="428"/>
      <c r="H67" s="427"/>
      <c r="I67" s="419" t="s">
        <v>282</v>
      </c>
      <c r="J67" s="419"/>
      <c r="K67" s="420" t="s">
        <v>402</v>
      </c>
      <c r="L67" s="421"/>
      <c r="M67" s="424" t="s">
        <v>49</v>
      </c>
      <c r="N67" s="391" t="s">
        <v>27</v>
      </c>
      <c r="O67" s="392"/>
      <c r="P67" s="393"/>
    </row>
    <row r="68" spans="1:17" s="121" customFormat="1" ht="18.75" customHeight="1">
      <c r="A68" s="444" t="s">
        <v>316</v>
      </c>
      <c r="B68" s="444"/>
      <c r="C68" s="441" t="s">
        <v>321</v>
      </c>
      <c r="D68" s="442"/>
      <c r="E68" s="442"/>
      <c r="F68" s="442"/>
      <c r="G68" s="443"/>
      <c r="H68" s="275" t="s">
        <v>71</v>
      </c>
      <c r="I68" s="115" t="s">
        <v>107</v>
      </c>
      <c r="J68" s="115" t="s">
        <v>50</v>
      </c>
      <c r="K68" s="422"/>
      <c r="L68" s="423"/>
      <c r="M68" s="425"/>
      <c r="N68" s="394"/>
      <c r="O68" s="395"/>
      <c r="P68" s="396"/>
    </row>
    <row r="69" spans="1:17" s="50" customFormat="1" ht="14.7" customHeight="1">
      <c r="A69" s="385"/>
      <c r="B69" s="386"/>
      <c r="C69" s="385"/>
      <c r="D69" s="387"/>
      <c r="E69" s="387"/>
      <c r="F69" s="387"/>
      <c r="G69" s="386"/>
      <c r="H69" s="125"/>
      <c r="I69" s="209"/>
      <c r="J69" s="210"/>
      <c r="K69" s="861"/>
      <c r="L69" s="862"/>
      <c r="M69" s="211">
        <f t="shared" ref="M69:M74" si="6">N69-(I69+J69+K69)</f>
        <v>0</v>
      </c>
      <c r="N69" s="861"/>
      <c r="O69" s="863"/>
      <c r="P69" s="862"/>
    </row>
    <row r="70" spans="1:17" s="50" customFormat="1" ht="13.8">
      <c r="A70" s="385"/>
      <c r="B70" s="386"/>
      <c r="C70" s="385"/>
      <c r="D70" s="387"/>
      <c r="E70" s="387"/>
      <c r="F70" s="387"/>
      <c r="G70" s="386"/>
      <c r="H70" s="125"/>
      <c r="I70" s="209"/>
      <c r="J70" s="210"/>
      <c r="K70" s="861"/>
      <c r="L70" s="862"/>
      <c r="M70" s="211">
        <f t="shared" si="6"/>
        <v>0</v>
      </c>
      <c r="N70" s="861"/>
      <c r="O70" s="863"/>
      <c r="P70" s="862"/>
    </row>
    <row r="71" spans="1:17" s="50" customFormat="1" ht="13.8">
      <c r="A71" s="385"/>
      <c r="B71" s="386"/>
      <c r="C71" s="385"/>
      <c r="D71" s="387"/>
      <c r="E71" s="387"/>
      <c r="F71" s="387"/>
      <c r="G71" s="386"/>
      <c r="H71" s="125"/>
      <c r="I71" s="209"/>
      <c r="J71" s="210"/>
      <c r="K71" s="861"/>
      <c r="L71" s="862"/>
      <c r="M71" s="211">
        <f t="shared" si="6"/>
        <v>0</v>
      </c>
      <c r="N71" s="861"/>
      <c r="O71" s="863"/>
      <c r="P71" s="862"/>
    </row>
    <row r="72" spans="1:17" s="50" customFormat="1" ht="13.8">
      <c r="A72" s="385"/>
      <c r="B72" s="386"/>
      <c r="C72" s="385"/>
      <c r="D72" s="387"/>
      <c r="E72" s="387"/>
      <c r="F72" s="387"/>
      <c r="G72" s="386"/>
      <c r="H72" s="125"/>
      <c r="I72" s="209"/>
      <c r="J72" s="210"/>
      <c r="K72" s="861"/>
      <c r="L72" s="862"/>
      <c r="M72" s="211">
        <f t="shared" si="6"/>
        <v>0</v>
      </c>
      <c r="N72" s="861"/>
      <c r="O72" s="863"/>
      <c r="P72" s="862"/>
    </row>
    <row r="73" spans="1:17" s="50" customFormat="1" ht="13.8">
      <c r="A73" s="385"/>
      <c r="B73" s="386"/>
      <c r="C73" s="385"/>
      <c r="D73" s="387"/>
      <c r="E73" s="387"/>
      <c r="F73" s="387"/>
      <c r="G73" s="386"/>
      <c r="H73" s="125"/>
      <c r="I73" s="209"/>
      <c r="J73" s="210"/>
      <c r="K73" s="861"/>
      <c r="L73" s="862"/>
      <c r="M73" s="211">
        <f t="shared" si="6"/>
        <v>0</v>
      </c>
      <c r="N73" s="861"/>
      <c r="O73" s="863"/>
      <c r="P73" s="862"/>
    </row>
    <row r="74" spans="1:17" s="50" customFormat="1" ht="13.8">
      <c r="A74" s="385"/>
      <c r="B74" s="386"/>
      <c r="C74" s="385"/>
      <c r="D74" s="387"/>
      <c r="E74" s="387"/>
      <c r="F74" s="387"/>
      <c r="G74" s="386"/>
      <c r="H74" s="125"/>
      <c r="I74" s="209"/>
      <c r="J74" s="210"/>
      <c r="K74" s="861"/>
      <c r="L74" s="862"/>
      <c r="M74" s="211">
        <f t="shared" si="6"/>
        <v>0</v>
      </c>
      <c r="N74" s="861"/>
      <c r="O74" s="863"/>
      <c r="P74" s="862"/>
    </row>
    <row r="75" spans="1:17" s="50" customFormat="1" ht="17.25" customHeight="1">
      <c r="A75" s="357" t="s">
        <v>52</v>
      </c>
      <c r="B75" s="358"/>
      <c r="C75" s="358"/>
      <c r="D75" s="358"/>
      <c r="E75" s="358"/>
      <c r="F75" s="358"/>
      <c r="G75" s="358"/>
      <c r="H75" s="359"/>
      <c r="I75" s="212">
        <f>SUM(I69:I74)</f>
        <v>0</v>
      </c>
      <c r="J75" s="212">
        <f>SUM(J69:J74)</f>
        <v>0</v>
      </c>
      <c r="K75" s="858">
        <f>SUM(K69:K74)</f>
        <v>0</v>
      </c>
      <c r="L75" s="860"/>
      <c r="M75" s="212">
        <f>SUM(M69:M74)</f>
        <v>0</v>
      </c>
      <c r="N75" s="858">
        <f>SUM(N69:N74)</f>
        <v>0</v>
      </c>
      <c r="O75" s="859"/>
      <c r="P75" s="860"/>
    </row>
    <row r="76" spans="1:17" s="50" customFormat="1" ht="17.100000000000001" customHeight="1">
      <c r="A76" s="664"/>
      <c r="B76" s="664"/>
      <c r="C76" s="664"/>
      <c r="D76" s="664"/>
      <c r="E76" s="664"/>
      <c r="F76" s="664"/>
      <c r="G76" s="664"/>
      <c r="H76" s="664"/>
      <c r="I76" s="664"/>
      <c r="J76" s="664"/>
      <c r="K76" s="664"/>
      <c r="L76" s="664"/>
      <c r="M76" s="664"/>
      <c r="N76" s="664"/>
      <c r="O76" s="664"/>
      <c r="P76" s="664"/>
    </row>
    <row r="77" spans="1:17" s="50" customFormat="1" ht="31.5" customHeight="1">
      <c r="A77" s="426" t="s">
        <v>73</v>
      </c>
      <c r="B77" s="428"/>
      <c r="C77" s="428"/>
      <c r="D77" s="428"/>
      <c r="E77" s="428"/>
      <c r="F77" s="428"/>
      <c r="G77" s="428"/>
      <c r="H77" s="427"/>
      <c r="I77" s="419" t="s">
        <v>282</v>
      </c>
      <c r="J77" s="419"/>
      <c r="K77" s="420" t="s">
        <v>402</v>
      </c>
      <c r="L77" s="421"/>
      <c r="M77" s="424" t="s">
        <v>49</v>
      </c>
      <c r="N77" s="391" t="s">
        <v>27</v>
      </c>
      <c r="O77" s="392"/>
      <c r="P77" s="393"/>
    </row>
    <row r="78" spans="1:17" s="50" customFormat="1" ht="18.75" customHeight="1">
      <c r="A78" s="426" t="s">
        <v>316</v>
      </c>
      <c r="B78" s="427"/>
      <c r="C78" s="426" t="s">
        <v>320</v>
      </c>
      <c r="D78" s="428"/>
      <c r="E78" s="428"/>
      <c r="F78" s="428"/>
      <c r="G78" s="427"/>
      <c r="H78" s="274" t="s">
        <v>71</v>
      </c>
      <c r="I78" s="115" t="s">
        <v>107</v>
      </c>
      <c r="J78" s="115" t="s">
        <v>50</v>
      </c>
      <c r="K78" s="422"/>
      <c r="L78" s="423"/>
      <c r="M78" s="425"/>
      <c r="N78" s="394"/>
      <c r="O78" s="395"/>
      <c r="P78" s="396"/>
    </row>
    <row r="79" spans="1:17" s="50" customFormat="1" ht="14.7" customHeight="1">
      <c r="A79" s="385"/>
      <c r="B79" s="386"/>
      <c r="C79" s="385"/>
      <c r="D79" s="387"/>
      <c r="E79" s="387"/>
      <c r="F79" s="387"/>
      <c r="G79" s="386"/>
      <c r="H79" s="125"/>
      <c r="I79" s="209"/>
      <c r="J79" s="210"/>
      <c r="K79" s="861"/>
      <c r="L79" s="862"/>
      <c r="M79" s="211">
        <f t="shared" ref="M79:M84" si="7">N79-(I79+J79+K79)</f>
        <v>0</v>
      </c>
      <c r="N79" s="861"/>
      <c r="O79" s="863"/>
      <c r="P79" s="862"/>
    </row>
    <row r="80" spans="1:17" s="50" customFormat="1" ht="13.8">
      <c r="A80" s="385"/>
      <c r="B80" s="386"/>
      <c r="C80" s="385"/>
      <c r="D80" s="387"/>
      <c r="E80" s="387"/>
      <c r="F80" s="387"/>
      <c r="G80" s="386"/>
      <c r="H80" s="125"/>
      <c r="I80" s="209"/>
      <c r="J80" s="210"/>
      <c r="K80" s="861"/>
      <c r="L80" s="862"/>
      <c r="M80" s="211">
        <f t="shared" si="7"/>
        <v>0</v>
      </c>
      <c r="N80" s="861"/>
      <c r="O80" s="863"/>
      <c r="P80" s="862"/>
    </row>
    <row r="81" spans="1:17" s="50" customFormat="1" ht="13.5" customHeight="1">
      <c r="A81" s="385"/>
      <c r="B81" s="386"/>
      <c r="C81" s="385"/>
      <c r="D81" s="387"/>
      <c r="E81" s="387"/>
      <c r="F81" s="387"/>
      <c r="G81" s="386"/>
      <c r="H81" s="125"/>
      <c r="I81" s="209"/>
      <c r="J81" s="210"/>
      <c r="K81" s="861"/>
      <c r="L81" s="862"/>
      <c r="M81" s="211">
        <f t="shared" si="7"/>
        <v>0</v>
      </c>
      <c r="N81" s="861"/>
      <c r="O81" s="863"/>
      <c r="P81" s="862"/>
    </row>
    <row r="82" spans="1:17" s="50" customFormat="1" ht="13.8">
      <c r="A82" s="385"/>
      <c r="B82" s="386"/>
      <c r="C82" s="385"/>
      <c r="D82" s="387"/>
      <c r="E82" s="387"/>
      <c r="F82" s="387"/>
      <c r="G82" s="386"/>
      <c r="H82" s="125"/>
      <c r="I82" s="209"/>
      <c r="J82" s="210"/>
      <c r="K82" s="861"/>
      <c r="L82" s="862"/>
      <c r="M82" s="211">
        <f t="shared" si="7"/>
        <v>0</v>
      </c>
      <c r="N82" s="861"/>
      <c r="O82" s="863"/>
      <c r="P82" s="862"/>
    </row>
    <row r="83" spans="1:17" s="50" customFormat="1" ht="13.8">
      <c r="A83" s="385"/>
      <c r="B83" s="386"/>
      <c r="C83" s="385"/>
      <c r="D83" s="387"/>
      <c r="E83" s="387"/>
      <c r="F83" s="387"/>
      <c r="G83" s="386"/>
      <c r="H83" s="125"/>
      <c r="I83" s="209"/>
      <c r="J83" s="210"/>
      <c r="K83" s="861"/>
      <c r="L83" s="862"/>
      <c r="M83" s="211">
        <f t="shared" si="7"/>
        <v>0</v>
      </c>
      <c r="N83" s="861"/>
      <c r="O83" s="863"/>
      <c r="P83" s="862"/>
    </row>
    <row r="84" spans="1:17" s="50" customFormat="1" ht="13.8">
      <c r="A84" s="385"/>
      <c r="B84" s="386"/>
      <c r="C84" s="385"/>
      <c r="D84" s="387"/>
      <c r="E84" s="387"/>
      <c r="F84" s="387"/>
      <c r="G84" s="386"/>
      <c r="H84" s="125"/>
      <c r="I84" s="209"/>
      <c r="J84" s="210"/>
      <c r="K84" s="861"/>
      <c r="L84" s="862"/>
      <c r="M84" s="211">
        <f t="shared" si="7"/>
        <v>0</v>
      </c>
      <c r="N84" s="861"/>
      <c r="O84" s="863"/>
      <c r="P84" s="862"/>
    </row>
    <row r="85" spans="1:17" s="50" customFormat="1" ht="22.5" customHeight="1">
      <c r="A85" s="357" t="s">
        <v>52</v>
      </c>
      <c r="B85" s="358"/>
      <c r="C85" s="358"/>
      <c r="D85" s="358"/>
      <c r="E85" s="358"/>
      <c r="F85" s="358"/>
      <c r="G85" s="358"/>
      <c r="H85" s="359"/>
      <c r="I85" s="212">
        <f>SUM(I79:I84)</f>
        <v>0</v>
      </c>
      <c r="J85" s="212">
        <f>SUM(J79:J84)</f>
        <v>0</v>
      </c>
      <c r="K85" s="858">
        <f t="shared" ref="K85" si="8">SUM(K79:K84)</f>
        <v>0</v>
      </c>
      <c r="L85" s="860"/>
      <c r="M85" s="212">
        <f>SUM(M79:M84)</f>
        <v>0</v>
      </c>
      <c r="N85" s="858">
        <f>SUM(N79:N84)</f>
        <v>0</v>
      </c>
      <c r="O85" s="859"/>
      <c r="P85" s="860"/>
    </row>
    <row r="86" spans="1:17" s="50" customFormat="1" ht="24" customHeight="1">
      <c r="A86" s="403" t="s">
        <v>74</v>
      </c>
      <c r="B86" s="403"/>
      <c r="C86" s="403"/>
      <c r="D86" s="403"/>
      <c r="E86" s="403"/>
      <c r="F86" s="403"/>
      <c r="G86" s="403"/>
      <c r="H86" s="403"/>
      <c r="I86" s="212">
        <f>I85+I75+I65</f>
        <v>0</v>
      </c>
      <c r="J86" s="212">
        <f>J85+J75+J65</f>
        <v>0</v>
      </c>
      <c r="K86" s="858">
        <f t="shared" ref="K86" si="9">K85+K75+K65</f>
        <v>0</v>
      </c>
      <c r="L86" s="860"/>
      <c r="M86" s="212">
        <f>M85+M75+M65</f>
        <v>0</v>
      </c>
      <c r="N86" s="858">
        <f>N85+N75+N65</f>
        <v>0</v>
      </c>
      <c r="O86" s="859"/>
      <c r="P86" s="860"/>
    </row>
    <row r="87" spans="1:17" s="29" customFormat="1" ht="13.8">
      <c r="A87" s="35"/>
      <c r="B87" s="35"/>
      <c r="C87" s="35"/>
      <c r="D87" s="35"/>
      <c r="E87" s="35"/>
      <c r="F87" s="35"/>
      <c r="G87" s="35"/>
      <c r="H87" s="35"/>
      <c r="I87" s="35"/>
      <c r="J87" s="35"/>
      <c r="K87" s="35"/>
      <c r="L87" s="35"/>
      <c r="M87" s="35"/>
      <c r="N87" s="62"/>
      <c r="O87" s="62"/>
      <c r="P87" s="62"/>
      <c r="Q87" s="50"/>
    </row>
    <row r="88" spans="1:17" s="50" customFormat="1" ht="22.2" customHeight="1">
      <c r="A88" s="414" t="s">
        <v>306</v>
      </c>
      <c r="B88" s="414"/>
      <c r="C88" s="414"/>
      <c r="D88" s="414"/>
      <c r="E88" s="414"/>
      <c r="F88" s="414"/>
      <c r="G88" s="414"/>
      <c r="H88" s="414"/>
      <c r="I88" s="414"/>
      <c r="J88" s="414"/>
      <c r="K88" s="414"/>
      <c r="L88" s="414"/>
      <c r="M88" s="414"/>
      <c r="N88" s="414"/>
      <c r="O88" s="414"/>
      <c r="P88" s="414"/>
    </row>
    <row r="89" spans="1:17" s="50" customFormat="1" ht="29.25" customHeight="1">
      <c r="A89" s="415" t="s">
        <v>75</v>
      </c>
      <c r="B89" s="416"/>
      <c r="C89" s="416"/>
      <c r="D89" s="416"/>
      <c r="E89" s="416"/>
      <c r="F89" s="416"/>
      <c r="G89" s="416"/>
      <c r="H89" s="416"/>
      <c r="I89" s="419" t="s">
        <v>282</v>
      </c>
      <c r="J89" s="419"/>
      <c r="K89" s="420" t="s">
        <v>402</v>
      </c>
      <c r="L89" s="421"/>
      <c r="M89" s="424" t="s">
        <v>49</v>
      </c>
      <c r="N89" s="391" t="s">
        <v>27</v>
      </c>
      <c r="O89" s="392"/>
      <c r="P89" s="393"/>
    </row>
    <row r="90" spans="1:17" s="50" customFormat="1" ht="19.5" customHeight="1">
      <c r="A90" s="417"/>
      <c r="B90" s="418"/>
      <c r="C90" s="418"/>
      <c r="D90" s="418"/>
      <c r="E90" s="418"/>
      <c r="F90" s="418"/>
      <c r="G90" s="418"/>
      <c r="H90" s="418"/>
      <c r="I90" s="115" t="s">
        <v>107</v>
      </c>
      <c r="J90" s="115" t="s">
        <v>50</v>
      </c>
      <c r="K90" s="422"/>
      <c r="L90" s="423"/>
      <c r="M90" s="425"/>
      <c r="N90" s="394"/>
      <c r="O90" s="395"/>
      <c r="P90" s="396"/>
    </row>
    <row r="91" spans="1:17" s="50" customFormat="1" ht="15" customHeight="1">
      <c r="A91" s="338"/>
      <c r="B91" s="338"/>
      <c r="C91" s="338"/>
      <c r="D91" s="338"/>
      <c r="E91" s="338"/>
      <c r="F91" s="338"/>
      <c r="G91" s="338"/>
      <c r="H91" s="338"/>
      <c r="I91" s="209"/>
      <c r="J91" s="209"/>
      <c r="K91" s="864"/>
      <c r="L91" s="864"/>
      <c r="M91" s="211">
        <f t="shared" ref="M91:M101" si="10">N91-(I91+J91+K91)</f>
        <v>0</v>
      </c>
      <c r="N91" s="864"/>
      <c r="O91" s="864"/>
      <c r="P91" s="864"/>
    </row>
    <row r="92" spans="1:17" s="50" customFormat="1" ht="15" customHeight="1">
      <c r="A92" s="338"/>
      <c r="B92" s="338"/>
      <c r="C92" s="338"/>
      <c r="D92" s="338"/>
      <c r="E92" s="338"/>
      <c r="F92" s="338"/>
      <c r="G92" s="338"/>
      <c r="H92" s="338"/>
      <c r="I92" s="209"/>
      <c r="J92" s="209"/>
      <c r="K92" s="864"/>
      <c r="L92" s="864"/>
      <c r="M92" s="211">
        <f t="shared" si="10"/>
        <v>0</v>
      </c>
      <c r="N92" s="864"/>
      <c r="O92" s="864"/>
      <c r="P92" s="864"/>
    </row>
    <row r="93" spans="1:17" s="50" customFormat="1" ht="15" customHeight="1">
      <c r="A93" s="338"/>
      <c r="B93" s="338"/>
      <c r="C93" s="338"/>
      <c r="D93" s="338"/>
      <c r="E93" s="338"/>
      <c r="F93" s="338"/>
      <c r="G93" s="338"/>
      <c r="H93" s="338"/>
      <c r="I93" s="209"/>
      <c r="J93" s="209"/>
      <c r="K93" s="864"/>
      <c r="L93" s="864"/>
      <c r="M93" s="211">
        <f t="shared" si="10"/>
        <v>0</v>
      </c>
      <c r="N93" s="864"/>
      <c r="O93" s="864"/>
      <c r="P93" s="864"/>
    </row>
    <row r="94" spans="1:17" s="50" customFormat="1" ht="15" customHeight="1">
      <c r="A94" s="338"/>
      <c r="B94" s="338"/>
      <c r="C94" s="338"/>
      <c r="D94" s="338"/>
      <c r="E94" s="338"/>
      <c r="F94" s="338"/>
      <c r="G94" s="338"/>
      <c r="H94" s="338"/>
      <c r="I94" s="209"/>
      <c r="J94" s="209"/>
      <c r="K94" s="864"/>
      <c r="L94" s="864"/>
      <c r="M94" s="211">
        <f t="shared" si="10"/>
        <v>0</v>
      </c>
      <c r="N94" s="864"/>
      <c r="O94" s="864"/>
      <c r="P94" s="864"/>
    </row>
    <row r="95" spans="1:17" s="50" customFormat="1" ht="15" customHeight="1">
      <c r="A95" s="338"/>
      <c r="B95" s="338"/>
      <c r="C95" s="338"/>
      <c r="D95" s="338"/>
      <c r="E95" s="338"/>
      <c r="F95" s="338"/>
      <c r="G95" s="338"/>
      <c r="H95" s="338"/>
      <c r="I95" s="209"/>
      <c r="J95" s="209"/>
      <c r="K95" s="864"/>
      <c r="L95" s="864"/>
      <c r="M95" s="211">
        <f t="shared" si="10"/>
        <v>0</v>
      </c>
      <c r="N95" s="864"/>
      <c r="O95" s="864"/>
      <c r="P95" s="864"/>
    </row>
    <row r="96" spans="1:17" s="50" customFormat="1" ht="15" customHeight="1">
      <c r="A96" s="338"/>
      <c r="B96" s="338"/>
      <c r="C96" s="338"/>
      <c r="D96" s="338"/>
      <c r="E96" s="338"/>
      <c r="F96" s="338"/>
      <c r="G96" s="338"/>
      <c r="H96" s="338"/>
      <c r="I96" s="209"/>
      <c r="J96" s="209"/>
      <c r="K96" s="864"/>
      <c r="L96" s="864"/>
      <c r="M96" s="211">
        <f t="shared" si="10"/>
        <v>0</v>
      </c>
      <c r="N96" s="864"/>
      <c r="O96" s="864"/>
      <c r="P96" s="864"/>
    </row>
    <row r="97" spans="1:16372" s="50" customFormat="1" ht="15" customHeight="1">
      <c r="A97" s="338"/>
      <c r="B97" s="338"/>
      <c r="C97" s="338"/>
      <c r="D97" s="338"/>
      <c r="E97" s="338"/>
      <c r="F97" s="338"/>
      <c r="G97" s="338"/>
      <c r="H97" s="338"/>
      <c r="I97" s="209"/>
      <c r="J97" s="209"/>
      <c r="K97" s="864"/>
      <c r="L97" s="864"/>
      <c r="M97" s="211">
        <f t="shared" si="10"/>
        <v>0</v>
      </c>
      <c r="N97" s="864"/>
      <c r="O97" s="864"/>
      <c r="P97" s="864"/>
    </row>
    <row r="98" spans="1:16372" s="50" customFormat="1" ht="15" customHeight="1">
      <c r="A98" s="338"/>
      <c r="B98" s="338"/>
      <c r="C98" s="338"/>
      <c r="D98" s="338"/>
      <c r="E98" s="338"/>
      <c r="F98" s="338"/>
      <c r="G98" s="338"/>
      <c r="H98" s="338"/>
      <c r="I98" s="209"/>
      <c r="J98" s="209"/>
      <c r="K98" s="864"/>
      <c r="L98" s="864"/>
      <c r="M98" s="211">
        <f t="shared" si="10"/>
        <v>0</v>
      </c>
      <c r="N98" s="864"/>
      <c r="O98" s="864"/>
      <c r="P98" s="864"/>
    </row>
    <row r="99" spans="1:16372" s="50" customFormat="1" ht="15" customHeight="1">
      <c r="A99" s="338"/>
      <c r="B99" s="338"/>
      <c r="C99" s="338"/>
      <c r="D99" s="338"/>
      <c r="E99" s="338"/>
      <c r="F99" s="338"/>
      <c r="G99" s="338"/>
      <c r="H99" s="338"/>
      <c r="I99" s="209"/>
      <c r="J99" s="209"/>
      <c r="K99" s="864"/>
      <c r="L99" s="864"/>
      <c r="M99" s="211">
        <f t="shared" si="10"/>
        <v>0</v>
      </c>
      <c r="N99" s="864"/>
      <c r="O99" s="864"/>
      <c r="P99" s="864"/>
    </row>
    <row r="100" spans="1:16372" s="50" customFormat="1" ht="15" customHeight="1">
      <c r="A100" s="338"/>
      <c r="B100" s="338"/>
      <c r="C100" s="338"/>
      <c r="D100" s="338"/>
      <c r="E100" s="338"/>
      <c r="F100" s="338"/>
      <c r="G100" s="338"/>
      <c r="H100" s="338"/>
      <c r="I100" s="209"/>
      <c r="J100" s="209"/>
      <c r="K100" s="864">
        <v>0</v>
      </c>
      <c r="L100" s="864"/>
      <c r="M100" s="211">
        <f t="shared" si="10"/>
        <v>0</v>
      </c>
      <c r="N100" s="864"/>
      <c r="O100" s="864"/>
      <c r="P100" s="864"/>
    </row>
    <row r="101" spans="1:16372" s="50" customFormat="1" ht="15" customHeight="1">
      <c r="A101" s="338"/>
      <c r="B101" s="338"/>
      <c r="C101" s="338"/>
      <c r="D101" s="338"/>
      <c r="E101" s="338"/>
      <c r="F101" s="338"/>
      <c r="G101" s="338"/>
      <c r="H101" s="338"/>
      <c r="I101" s="209"/>
      <c r="J101" s="209"/>
      <c r="K101" s="864"/>
      <c r="L101" s="864"/>
      <c r="M101" s="211">
        <f t="shared" si="10"/>
        <v>0</v>
      </c>
      <c r="N101" s="864">
        <v>0</v>
      </c>
      <c r="O101" s="864"/>
      <c r="P101" s="864"/>
    </row>
    <row r="102" spans="1:16372" s="50" customFormat="1" ht="15" customHeight="1">
      <c r="A102" s="357" t="s">
        <v>52</v>
      </c>
      <c r="B102" s="358"/>
      <c r="C102" s="358"/>
      <c r="D102" s="358"/>
      <c r="E102" s="358"/>
      <c r="F102" s="358"/>
      <c r="G102" s="358"/>
      <c r="H102" s="359"/>
      <c r="I102" s="212">
        <f>SUM(I91:I101)</f>
        <v>0</v>
      </c>
      <c r="J102" s="212">
        <f>SUM(J91:J101)</f>
        <v>0</v>
      </c>
      <c r="K102" s="858">
        <f>SUM(K91:K101)</f>
        <v>0</v>
      </c>
      <c r="L102" s="860"/>
      <c r="M102" s="212">
        <f>SUM(M91:M101)</f>
        <v>0</v>
      </c>
      <c r="N102" s="869">
        <f>SUM(N91:N101)</f>
        <v>0</v>
      </c>
      <c r="O102" s="869"/>
      <c r="P102" s="869"/>
    </row>
    <row r="103" spans="1:16372" s="29" customFormat="1" ht="13.8">
      <c r="A103" s="35"/>
      <c r="B103" s="35"/>
      <c r="C103" s="35"/>
      <c r="D103" s="35"/>
      <c r="E103" s="35"/>
      <c r="F103" s="35"/>
      <c r="G103" s="35"/>
      <c r="H103" s="35"/>
      <c r="I103" s="35"/>
      <c r="J103" s="35"/>
      <c r="K103" s="35"/>
      <c r="L103" s="35"/>
      <c r="M103" s="35"/>
      <c r="N103" s="62"/>
      <c r="O103" s="62"/>
      <c r="P103" s="62"/>
      <c r="Q103" s="50"/>
    </row>
    <row r="104" spans="1:16372" s="50" customFormat="1" ht="27" customHeight="1">
      <c r="A104" s="357" t="s">
        <v>41</v>
      </c>
      <c r="B104" s="358"/>
      <c r="C104" s="358"/>
      <c r="D104" s="358"/>
      <c r="E104" s="358"/>
      <c r="F104" s="358"/>
      <c r="G104" s="358"/>
      <c r="H104" s="359"/>
      <c r="I104" s="219">
        <f>I102+I86+I51</f>
        <v>0</v>
      </c>
      <c r="J104" s="219">
        <f>J102+J86+J51</f>
        <v>0</v>
      </c>
      <c r="K104" s="871">
        <f>K102+K86+K51</f>
        <v>0</v>
      </c>
      <c r="L104" s="872"/>
      <c r="M104" s="220">
        <f>M102+M86+M51</f>
        <v>0</v>
      </c>
      <c r="N104" s="870">
        <f>N102+N86+N51</f>
        <v>0</v>
      </c>
      <c r="O104" s="870"/>
      <c r="P104" s="870"/>
    </row>
    <row r="105" spans="1:16372" s="50" customFormat="1" ht="32.25" customHeight="1">
      <c r="A105" s="357" t="s">
        <v>76</v>
      </c>
      <c r="B105" s="358"/>
      <c r="C105" s="358"/>
      <c r="D105" s="358"/>
      <c r="E105" s="358"/>
      <c r="F105" s="358"/>
      <c r="G105" s="358"/>
      <c r="H105" s="359"/>
      <c r="I105" s="221">
        <f>IFERROR(I104/N104,0)</f>
        <v>0</v>
      </c>
      <c r="J105" s="221">
        <f>IFERROR(J104/N104,0)</f>
        <v>0</v>
      </c>
      <c r="K105" s="365">
        <f>IFERROR(K104/N104,0)</f>
        <v>0</v>
      </c>
      <c r="L105" s="366"/>
      <c r="M105" s="221">
        <f>IFERROR(M104/N104,0)</f>
        <v>0</v>
      </c>
      <c r="N105" s="367">
        <f>IFERROR(N104/N104,0)</f>
        <v>0</v>
      </c>
      <c r="O105" s="367"/>
      <c r="P105" s="367"/>
    </row>
    <row r="106" spans="1:16372" s="29" customFormat="1" ht="30" customHeight="1">
      <c r="H106" s="184"/>
      <c r="I106" s="341" t="str">
        <f>IF(N104=0,"",IF((I105+J105)&lt;(1-I5),"Contribution du demandeur ou des partenaires insuffisantes",0))</f>
        <v/>
      </c>
      <c r="J106" s="341"/>
      <c r="Q106" s="16"/>
      <c r="R106" s="207"/>
      <c r="S106" s="207"/>
      <c r="T106" s="207"/>
      <c r="U106" s="207"/>
      <c r="V106" s="207"/>
      <c r="W106" s="207"/>
      <c r="X106" s="207"/>
      <c r="Y106" s="207"/>
      <c r="Z106" s="207"/>
      <c r="AA106" s="207"/>
      <c r="AB106" s="342"/>
      <c r="AC106" s="342"/>
      <c r="AD106" s="342"/>
      <c r="AE106" s="342"/>
      <c r="AF106" s="342"/>
      <c r="AG106" s="342"/>
      <c r="AH106" s="342"/>
      <c r="AI106" s="342"/>
      <c r="AJ106" s="342"/>
      <c r="AK106" s="342"/>
      <c r="AL106" s="342"/>
      <c r="AM106" s="342"/>
      <c r="AN106" s="342"/>
      <c r="AO106" s="342"/>
      <c r="AP106" s="342"/>
      <c r="AQ106" s="342"/>
      <c r="AR106" s="342"/>
      <c r="AS106" s="342"/>
      <c r="AT106" s="342"/>
      <c r="AU106" s="342"/>
      <c r="AV106" s="342"/>
      <c r="AW106" s="342"/>
      <c r="AX106" s="342"/>
      <c r="AY106" s="342"/>
      <c r="AZ106" s="342"/>
      <c r="BA106" s="342"/>
      <c r="BB106" s="342"/>
      <c r="BC106" s="342"/>
      <c r="BD106" s="342"/>
      <c r="BE106" s="342"/>
      <c r="BF106" s="342"/>
      <c r="BG106" s="342"/>
      <c r="BH106" s="342"/>
      <c r="BI106" s="342"/>
      <c r="BJ106" s="342"/>
      <c r="BK106" s="342"/>
      <c r="BL106" s="342"/>
      <c r="BM106" s="342"/>
      <c r="BN106" s="342"/>
      <c r="BO106" s="342"/>
      <c r="BP106" s="342"/>
      <c r="BQ106" s="342"/>
      <c r="BR106" s="342"/>
      <c r="BS106" s="342"/>
      <c r="BT106" s="342"/>
      <c r="BU106" s="342"/>
      <c r="BV106" s="342"/>
      <c r="BW106" s="342"/>
      <c r="BX106" s="342"/>
      <c r="BY106" s="342"/>
      <c r="BZ106" s="342"/>
      <c r="CA106" s="342"/>
      <c r="CB106" s="342"/>
      <c r="CC106" s="342"/>
      <c r="CD106" s="342"/>
      <c r="CE106" s="342"/>
      <c r="CF106" s="342"/>
      <c r="CG106" s="342"/>
      <c r="CH106" s="342"/>
      <c r="CI106" s="342"/>
      <c r="CJ106" s="342"/>
      <c r="CK106" s="342"/>
      <c r="CL106" s="342"/>
      <c r="CM106" s="342"/>
      <c r="CN106" s="342"/>
      <c r="CO106" s="342"/>
      <c r="CP106" s="342"/>
      <c r="CQ106" s="342"/>
      <c r="CR106" s="342"/>
      <c r="CS106" s="342"/>
      <c r="CT106" s="342"/>
      <c r="CU106" s="342"/>
      <c r="CV106" s="342"/>
      <c r="CW106" s="342"/>
      <c r="CX106" s="342"/>
      <c r="CY106" s="342"/>
      <c r="CZ106" s="342"/>
      <c r="DA106" s="342"/>
      <c r="DB106" s="342"/>
      <c r="DC106" s="342"/>
      <c r="DD106" s="342"/>
      <c r="DE106" s="342"/>
      <c r="DF106" s="342"/>
      <c r="DG106" s="342"/>
      <c r="DH106" s="342"/>
      <c r="DI106" s="342"/>
      <c r="DJ106" s="342"/>
      <c r="DK106" s="342"/>
      <c r="DL106" s="342"/>
      <c r="DM106" s="342"/>
      <c r="DN106" s="342"/>
      <c r="DO106" s="342"/>
      <c r="DP106" s="342"/>
      <c r="DQ106" s="342"/>
      <c r="DR106" s="342"/>
      <c r="DS106" s="342"/>
      <c r="DT106" s="342"/>
      <c r="DU106" s="342"/>
      <c r="DV106" s="342"/>
      <c r="DW106" s="342"/>
      <c r="DX106" s="342"/>
      <c r="DY106" s="342"/>
      <c r="DZ106" s="342"/>
      <c r="EA106" s="342"/>
      <c r="EB106" s="342"/>
      <c r="EC106" s="342"/>
      <c r="ED106" s="342"/>
      <c r="EE106" s="342"/>
      <c r="EF106" s="342"/>
      <c r="EG106" s="342"/>
      <c r="EH106" s="342"/>
      <c r="EI106" s="342"/>
      <c r="EJ106" s="342"/>
      <c r="EK106" s="342"/>
      <c r="EL106" s="342"/>
      <c r="EM106" s="342"/>
      <c r="EN106" s="342"/>
      <c r="EO106" s="342"/>
      <c r="EP106" s="342"/>
      <c r="EQ106" s="342"/>
      <c r="ER106" s="342"/>
      <c r="ES106" s="342"/>
      <c r="ET106" s="342"/>
      <c r="EU106" s="342"/>
      <c r="EV106" s="342"/>
      <c r="EW106" s="342"/>
      <c r="EX106" s="342"/>
      <c r="EY106" s="342"/>
      <c r="EZ106" s="342"/>
      <c r="FA106" s="342"/>
      <c r="FB106" s="342"/>
      <c r="FC106" s="342"/>
      <c r="FD106" s="342"/>
      <c r="FE106" s="342"/>
      <c r="FF106" s="342"/>
      <c r="FG106" s="342"/>
      <c r="FH106" s="342"/>
      <c r="FI106" s="342"/>
      <c r="FJ106" s="342"/>
      <c r="FK106" s="342"/>
      <c r="FL106" s="342"/>
      <c r="FM106" s="342"/>
      <c r="FN106" s="342"/>
      <c r="FO106" s="342"/>
      <c r="FP106" s="342"/>
      <c r="FQ106" s="342"/>
      <c r="FR106" s="342"/>
      <c r="FS106" s="342"/>
      <c r="FT106" s="342"/>
      <c r="FU106" s="342"/>
      <c r="FV106" s="342"/>
      <c r="FW106" s="342"/>
      <c r="FX106" s="342"/>
      <c r="FY106" s="342"/>
      <c r="FZ106" s="342"/>
      <c r="GA106" s="342"/>
      <c r="GB106" s="342"/>
      <c r="GC106" s="342"/>
      <c r="GD106" s="342"/>
      <c r="GE106" s="342"/>
      <c r="GF106" s="342"/>
      <c r="GG106" s="342"/>
      <c r="GH106" s="342"/>
      <c r="GI106" s="342"/>
      <c r="GJ106" s="342"/>
      <c r="GK106" s="342"/>
      <c r="GL106" s="342"/>
      <c r="GM106" s="342"/>
      <c r="GN106" s="342"/>
      <c r="GO106" s="342"/>
      <c r="GP106" s="342"/>
      <c r="GQ106" s="342"/>
      <c r="GR106" s="342"/>
      <c r="GS106" s="342"/>
      <c r="GT106" s="342"/>
      <c r="GU106" s="342"/>
      <c r="GV106" s="342"/>
      <c r="GW106" s="342"/>
      <c r="GX106" s="342"/>
      <c r="GY106" s="342"/>
      <c r="GZ106" s="342"/>
      <c r="HA106" s="342"/>
      <c r="HB106" s="342"/>
      <c r="HC106" s="342"/>
      <c r="HD106" s="342"/>
      <c r="HE106" s="342"/>
      <c r="HF106" s="342"/>
      <c r="HG106" s="342"/>
      <c r="HH106" s="342"/>
      <c r="HI106" s="342"/>
      <c r="HJ106" s="342"/>
      <c r="HK106" s="342"/>
      <c r="HL106" s="342"/>
      <c r="HM106" s="342"/>
      <c r="HN106" s="342"/>
      <c r="HO106" s="342"/>
      <c r="HP106" s="342"/>
      <c r="HQ106" s="342"/>
      <c r="HR106" s="342"/>
      <c r="HS106" s="342"/>
      <c r="HT106" s="342"/>
      <c r="HU106" s="342"/>
      <c r="HV106" s="342"/>
      <c r="HW106" s="342"/>
      <c r="HX106" s="342"/>
      <c r="HY106" s="342"/>
      <c r="HZ106" s="342"/>
      <c r="IA106" s="342"/>
      <c r="IB106" s="342"/>
      <c r="IC106" s="342"/>
      <c r="ID106" s="342"/>
      <c r="IE106" s="342"/>
      <c r="IF106" s="342"/>
      <c r="IG106" s="342"/>
      <c r="IH106" s="342"/>
      <c r="II106" s="342"/>
      <c r="IJ106" s="342"/>
      <c r="IK106" s="342"/>
      <c r="IL106" s="342"/>
      <c r="IM106" s="342"/>
      <c r="IN106" s="342"/>
      <c r="IO106" s="342"/>
      <c r="IP106" s="342"/>
      <c r="IQ106" s="342"/>
      <c r="IR106" s="342"/>
      <c r="IS106" s="342"/>
      <c r="IT106" s="342"/>
      <c r="IU106" s="342"/>
      <c r="IV106" s="342"/>
      <c r="IW106" s="342"/>
      <c r="IX106" s="342"/>
      <c r="IY106" s="342"/>
      <c r="IZ106" s="342"/>
      <c r="JA106" s="342"/>
      <c r="JB106" s="342"/>
      <c r="JC106" s="342"/>
      <c r="JD106" s="342"/>
      <c r="JE106" s="342"/>
      <c r="JF106" s="342"/>
      <c r="JG106" s="342"/>
      <c r="JH106" s="342"/>
      <c r="JI106" s="342"/>
      <c r="JJ106" s="342"/>
      <c r="JK106" s="342"/>
      <c r="JL106" s="342"/>
      <c r="JM106" s="342"/>
      <c r="JN106" s="342"/>
      <c r="JO106" s="342"/>
      <c r="JP106" s="342"/>
      <c r="JQ106" s="342"/>
      <c r="JR106" s="342"/>
      <c r="JS106" s="342"/>
      <c r="JT106" s="342"/>
      <c r="JU106" s="342"/>
      <c r="JV106" s="342"/>
      <c r="JW106" s="342"/>
      <c r="JX106" s="342"/>
      <c r="JY106" s="342"/>
      <c r="JZ106" s="342"/>
      <c r="KA106" s="342"/>
      <c r="KB106" s="342"/>
      <c r="KC106" s="342"/>
      <c r="KD106" s="342"/>
      <c r="KE106" s="342"/>
      <c r="KF106" s="342"/>
      <c r="KG106" s="342"/>
      <c r="KH106" s="342"/>
      <c r="KI106" s="342"/>
      <c r="KJ106" s="342"/>
      <c r="KK106" s="342"/>
      <c r="KL106" s="342"/>
      <c r="KM106" s="342"/>
      <c r="KN106" s="342"/>
      <c r="KO106" s="342"/>
      <c r="KP106" s="342"/>
      <c r="KQ106" s="342"/>
      <c r="KR106" s="342"/>
      <c r="KS106" s="342"/>
      <c r="KT106" s="342"/>
      <c r="KU106" s="342"/>
      <c r="KV106" s="342"/>
      <c r="KW106" s="342"/>
      <c r="KX106" s="342"/>
      <c r="KY106" s="342"/>
      <c r="KZ106" s="342"/>
      <c r="LA106" s="342"/>
      <c r="LB106" s="342"/>
      <c r="LC106" s="342"/>
      <c r="LD106" s="342"/>
      <c r="LE106" s="342"/>
      <c r="LF106" s="342"/>
      <c r="LG106" s="342"/>
      <c r="LH106" s="342"/>
      <c r="LI106" s="342"/>
      <c r="LJ106" s="342"/>
      <c r="LK106" s="342"/>
      <c r="LL106" s="342"/>
      <c r="LM106" s="342"/>
      <c r="LN106" s="342"/>
      <c r="LO106" s="342"/>
      <c r="LP106" s="342"/>
      <c r="LQ106" s="342"/>
      <c r="LR106" s="342"/>
      <c r="LS106" s="342"/>
      <c r="LT106" s="342"/>
      <c r="LU106" s="342"/>
      <c r="LV106" s="342"/>
      <c r="LW106" s="342"/>
      <c r="LX106" s="342"/>
      <c r="LY106" s="342"/>
      <c r="LZ106" s="342"/>
      <c r="MA106" s="342"/>
      <c r="MB106" s="342"/>
      <c r="MC106" s="342"/>
      <c r="MD106" s="342"/>
      <c r="ME106" s="342"/>
      <c r="MF106" s="342"/>
      <c r="MG106" s="342"/>
      <c r="MH106" s="342"/>
      <c r="MI106" s="342"/>
      <c r="MJ106" s="342"/>
      <c r="MK106" s="342"/>
      <c r="ML106" s="342"/>
      <c r="MM106" s="342"/>
      <c r="MN106" s="342"/>
      <c r="MO106" s="342"/>
      <c r="MP106" s="342"/>
      <c r="MQ106" s="342"/>
      <c r="MR106" s="342"/>
      <c r="MS106" s="342"/>
      <c r="MT106" s="342"/>
      <c r="MU106" s="342"/>
      <c r="MV106" s="342"/>
      <c r="MW106" s="342"/>
      <c r="MX106" s="342"/>
      <c r="MY106" s="342"/>
      <c r="MZ106" s="342"/>
      <c r="NA106" s="342"/>
      <c r="NB106" s="342"/>
      <c r="NC106" s="342"/>
      <c r="ND106" s="342"/>
      <c r="NE106" s="342"/>
      <c r="NF106" s="342"/>
      <c r="NG106" s="342"/>
      <c r="NH106" s="342"/>
      <c r="NI106" s="342"/>
      <c r="NJ106" s="342"/>
      <c r="NK106" s="342"/>
      <c r="NL106" s="342"/>
      <c r="NM106" s="342"/>
      <c r="NN106" s="342"/>
      <c r="NO106" s="342"/>
      <c r="NP106" s="342"/>
      <c r="NQ106" s="342"/>
      <c r="NR106" s="342"/>
      <c r="NS106" s="342"/>
      <c r="NT106" s="342"/>
      <c r="NU106" s="342"/>
      <c r="NV106" s="342"/>
      <c r="NW106" s="342"/>
      <c r="NX106" s="342"/>
      <c r="NY106" s="342"/>
      <c r="NZ106" s="342"/>
      <c r="OA106" s="342"/>
      <c r="OB106" s="342"/>
      <c r="OC106" s="342"/>
      <c r="OD106" s="342"/>
      <c r="OE106" s="342"/>
      <c r="OF106" s="342"/>
      <c r="OG106" s="342"/>
      <c r="OH106" s="342"/>
      <c r="OI106" s="342"/>
      <c r="OJ106" s="342"/>
      <c r="OK106" s="342"/>
      <c r="OL106" s="342"/>
      <c r="OM106" s="342"/>
      <c r="ON106" s="342"/>
      <c r="OO106" s="342"/>
      <c r="OP106" s="342"/>
      <c r="OQ106" s="342"/>
      <c r="OR106" s="342"/>
      <c r="OS106" s="342"/>
      <c r="OT106" s="342"/>
      <c r="OU106" s="342"/>
      <c r="OV106" s="342"/>
      <c r="OW106" s="342"/>
      <c r="OX106" s="342"/>
      <c r="OY106" s="342"/>
      <c r="OZ106" s="342"/>
      <c r="PA106" s="342"/>
      <c r="PB106" s="342"/>
      <c r="PC106" s="342"/>
      <c r="PD106" s="342"/>
      <c r="PE106" s="342"/>
      <c r="PF106" s="342"/>
      <c r="PG106" s="342"/>
      <c r="PH106" s="342"/>
      <c r="PI106" s="342"/>
      <c r="PJ106" s="342"/>
      <c r="PK106" s="342"/>
      <c r="PL106" s="342"/>
      <c r="PM106" s="342"/>
      <c r="PN106" s="342"/>
      <c r="PO106" s="342"/>
      <c r="PP106" s="342"/>
      <c r="PQ106" s="342"/>
      <c r="PR106" s="342"/>
      <c r="PS106" s="342"/>
      <c r="PT106" s="342"/>
      <c r="PU106" s="342"/>
      <c r="PV106" s="342"/>
      <c r="PW106" s="342"/>
      <c r="PX106" s="342"/>
      <c r="PY106" s="342"/>
      <c r="PZ106" s="342"/>
      <c r="QA106" s="342"/>
      <c r="QB106" s="342"/>
      <c r="QC106" s="342"/>
      <c r="QD106" s="342"/>
      <c r="QE106" s="342"/>
      <c r="QF106" s="342"/>
      <c r="QG106" s="342"/>
      <c r="QH106" s="342"/>
      <c r="QI106" s="342"/>
      <c r="QJ106" s="342"/>
      <c r="QK106" s="342"/>
      <c r="QL106" s="342"/>
      <c r="QM106" s="342"/>
      <c r="QN106" s="342"/>
      <c r="QO106" s="342"/>
      <c r="QP106" s="342"/>
      <c r="QQ106" s="342"/>
      <c r="QR106" s="342"/>
      <c r="QS106" s="342"/>
      <c r="QT106" s="342"/>
      <c r="QU106" s="342"/>
      <c r="QV106" s="342"/>
      <c r="QW106" s="342"/>
      <c r="QX106" s="342"/>
      <c r="QY106" s="342"/>
      <c r="QZ106" s="342"/>
      <c r="RA106" s="342"/>
      <c r="RB106" s="342"/>
      <c r="RC106" s="342"/>
      <c r="RD106" s="342"/>
      <c r="RE106" s="342"/>
      <c r="RF106" s="342"/>
      <c r="RG106" s="342"/>
      <c r="RH106" s="342"/>
      <c r="RI106" s="342"/>
      <c r="RJ106" s="342"/>
      <c r="RK106" s="342"/>
      <c r="RL106" s="342"/>
      <c r="RM106" s="342"/>
      <c r="RN106" s="342"/>
      <c r="RO106" s="342"/>
      <c r="RP106" s="342"/>
      <c r="RQ106" s="342"/>
      <c r="RR106" s="342"/>
      <c r="RS106" s="342"/>
      <c r="RT106" s="342"/>
      <c r="RU106" s="342"/>
      <c r="RV106" s="342"/>
      <c r="RW106" s="342"/>
      <c r="RX106" s="342"/>
      <c r="RY106" s="342"/>
      <c r="RZ106" s="342"/>
      <c r="SA106" s="342"/>
      <c r="SB106" s="342"/>
      <c r="SC106" s="342"/>
      <c r="SD106" s="342"/>
      <c r="SE106" s="342"/>
      <c r="SF106" s="342"/>
      <c r="SG106" s="342"/>
      <c r="SH106" s="342"/>
      <c r="SI106" s="342"/>
      <c r="SJ106" s="342"/>
      <c r="SK106" s="342"/>
      <c r="SL106" s="342"/>
      <c r="SM106" s="342"/>
      <c r="SN106" s="342"/>
      <c r="SO106" s="342"/>
      <c r="SP106" s="342"/>
      <c r="SQ106" s="342"/>
      <c r="SR106" s="342"/>
      <c r="SS106" s="342"/>
      <c r="ST106" s="342"/>
      <c r="SU106" s="342"/>
      <c r="SV106" s="342"/>
      <c r="SW106" s="342"/>
      <c r="SX106" s="342"/>
      <c r="SY106" s="342"/>
      <c r="SZ106" s="342"/>
      <c r="TA106" s="342"/>
      <c r="TB106" s="342"/>
      <c r="TC106" s="342"/>
      <c r="TD106" s="342"/>
      <c r="TE106" s="342"/>
      <c r="TF106" s="342"/>
      <c r="TG106" s="342"/>
      <c r="TH106" s="342"/>
      <c r="TI106" s="342"/>
      <c r="TJ106" s="342"/>
      <c r="TK106" s="342"/>
      <c r="TL106" s="342"/>
      <c r="TM106" s="342"/>
      <c r="TN106" s="342"/>
      <c r="TO106" s="342"/>
      <c r="TP106" s="342"/>
      <c r="TQ106" s="342"/>
      <c r="TR106" s="342"/>
      <c r="TS106" s="342"/>
      <c r="TT106" s="342"/>
      <c r="TU106" s="342"/>
      <c r="TV106" s="342"/>
      <c r="TW106" s="342"/>
      <c r="TX106" s="342"/>
      <c r="TY106" s="342"/>
      <c r="TZ106" s="342"/>
      <c r="UA106" s="342"/>
      <c r="UB106" s="342"/>
      <c r="UC106" s="342"/>
      <c r="UD106" s="342"/>
      <c r="UE106" s="342"/>
      <c r="UF106" s="342"/>
      <c r="UG106" s="342"/>
      <c r="UH106" s="342"/>
      <c r="UI106" s="342"/>
      <c r="UJ106" s="342"/>
      <c r="UK106" s="342"/>
      <c r="UL106" s="342"/>
      <c r="UM106" s="342"/>
      <c r="UN106" s="342"/>
      <c r="UO106" s="342"/>
      <c r="UP106" s="342"/>
      <c r="UQ106" s="342"/>
      <c r="UR106" s="342"/>
      <c r="US106" s="342"/>
      <c r="UT106" s="342"/>
      <c r="UU106" s="342"/>
      <c r="UV106" s="342"/>
      <c r="UW106" s="342"/>
      <c r="UX106" s="342"/>
      <c r="UY106" s="342"/>
      <c r="UZ106" s="342"/>
      <c r="VA106" s="342"/>
      <c r="VB106" s="342"/>
      <c r="VC106" s="342"/>
      <c r="VD106" s="342"/>
      <c r="VE106" s="342"/>
      <c r="VF106" s="342"/>
      <c r="VG106" s="342"/>
      <c r="VH106" s="342"/>
      <c r="VI106" s="342"/>
      <c r="VJ106" s="342"/>
      <c r="VK106" s="342"/>
      <c r="VL106" s="342"/>
      <c r="VM106" s="342"/>
      <c r="VN106" s="342"/>
      <c r="VO106" s="342"/>
      <c r="VP106" s="342"/>
      <c r="VQ106" s="342"/>
      <c r="VR106" s="342"/>
      <c r="VS106" s="342"/>
      <c r="VT106" s="342"/>
      <c r="VU106" s="342"/>
      <c r="VV106" s="342"/>
      <c r="VW106" s="342"/>
      <c r="VX106" s="342"/>
      <c r="VY106" s="342"/>
      <c r="VZ106" s="342"/>
      <c r="WA106" s="342"/>
      <c r="WB106" s="342"/>
      <c r="WC106" s="342"/>
      <c r="WD106" s="342"/>
      <c r="WE106" s="342"/>
      <c r="WF106" s="342"/>
      <c r="WG106" s="342"/>
      <c r="WH106" s="342"/>
      <c r="WI106" s="342"/>
      <c r="WJ106" s="342"/>
      <c r="WK106" s="342"/>
      <c r="WL106" s="342"/>
      <c r="WM106" s="342"/>
      <c r="WN106" s="342"/>
      <c r="WO106" s="342"/>
      <c r="WP106" s="342"/>
      <c r="WQ106" s="342"/>
      <c r="WR106" s="342"/>
      <c r="WS106" s="342"/>
      <c r="WT106" s="342"/>
      <c r="WU106" s="342"/>
      <c r="WV106" s="342"/>
      <c r="WW106" s="342"/>
      <c r="WX106" s="342"/>
      <c r="WY106" s="342"/>
      <c r="WZ106" s="342"/>
      <c r="XA106" s="342"/>
      <c r="XB106" s="342"/>
      <c r="XC106" s="342"/>
      <c r="XD106" s="342"/>
      <c r="XE106" s="342"/>
      <c r="XF106" s="342"/>
      <c r="XG106" s="342"/>
      <c r="XH106" s="342"/>
      <c r="XI106" s="342"/>
      <c r="XJ106" s="342"/>
      <c r="XK106" s="342"/>
      <c r="XL106" s="342"/>
      <c r="XM106" s="342"/>
      <c r="XN106" s="342"/>
      <c r="XO106" s="342"/>
      <c r="XP106" s="342"/>
      <c r="XQ106" s="342"/>
      <c r="XR106" s="342"/>
      <c r="XS106" s="342"/>
      <c r="XT106" s="342"/>
      <c r="XU106" s="342"/>
      <c r="XV106" s="342"/>
      <c r="XW106" s="342"/>
      <c r="XX106" s="342"/>
      <c r="XY106" s="342"/>
      <c r="XZ106" s="342"/>
      <c r="YA106" s="342"/>
      <c r="YB106" s="342"/>
      <c r="YC106" s="342"/>
      <c r="YD106" s="342"/>
      <c r="YE106" s="342"/>
      <c r="YF106" s="342"/>
      <c r="YG106" s="342"/>
      <c r="YH106" s="342"/>
      <c r="YI106" s="342"/>
      <c r="YJ106" s="342"/>
      <c r="YK106" s="342"/>
      <c r="YL106" s="342"/>
      <c r="YM106" s="342"/>
      <c r="YN106" s="342"/>
      <c r="YO106" s="342"/>
      <c r="YP106" s="342"/>
      <c r="YQ106" s="342"/>
      <c r="YR106" s="342"/>
      <c r="YS106" s="342"/>
      <c r="YT106" s="342"/>
      <c r="YU106" s="342"/>
      <c r="YV106" s="342"/>
      <c r="YW106" s="342"/>
      <c r="YX106" s="342"/>
      <c r="YY106" s="342"/>
      <c r="YZ106" s="342"/>
      <c r="ZA106" s="342"/>
      <c r="ZB106" s="342"/>
      <c r="ZC106" s="342"/>
      <c r="ZD106" s="342"/>
      <c r="ZE106" s="342"/>
      <c r="ZF106" s="342"/>
      <c r="ZG106" s="342"/>
      <c r="ZH106" s="342"/>
      <c r="ZI106" s="342"/>
      <c r="ZJ106" s="342"/>
      <c r="ZK106" s="342"/>
      <c r="ZL106" s="342"/>
      <c r="ZM106" s="342"/>
      <c r="ZN106" s="342"/>
      <c r="ZO106" s="342"/>
      <c r="ZP106" s="342"/>
      <c r="ZQ106" s="342"/>
      <c r="ZR106" s="342"/>
      <c r="ZS106" s="342"/>
      <c r="ZT106" s="342"/>
      <c r="ZU106" s="342"/>
      <c r="ZV106" s="342"/>
      <c r="ZW106" s="342"/>
      <c r="ZX106" s="342"/>
      <c r="ZY106" s="342"/>
      <c r="ZZ106" s="342"/>
      <c r="AAA106" s="342"/>
      <c r="AAB106" s="342"/>
      <c r="AAC106" s="342"/>
      <c r="AAD106" s="342"/>
      <c r="AAE106" s="342"/>
      <c r="AAF106" s="342"/>
      <c r="AAG106" s="342"/>
      <c r="AAH106" s="342"/>
      <c r="AAI106" s="342"/>
      <c r="AAJ106" s="342"/>
      <c r="AAK106" s="342"/>
      <c r="AAL106" s="342"/>
      <c r="AAM106" s="342"/>
      <c r="AAN106" s="342"/>
      <c r="AAO106" s="342"/>
      <c r="AAP106" s="342"/>
      <c r="AAQ106" s="342"/>
      <c r="AAR106" s="342"/>
      <c r="AAS106" s="342"/>
      <c r="AAT106" s="342"/>
      <c r="AAU106" s="342"/>
      <c r="AAV106" s="342"/>
      <c r="AAW106" s="342"/>
      <c r="AAX106" s="342"/>
      <c r="AAY106" s="342"/>
      <c r="AAZ106" s="342"/>
      <c r="ABA106" s="342"/>
      <c r="ABB106" s="342"/>
      <c r="ABC106" s="342"/>
      <c r="ABD106" s="342"/>
      <c r="ABE106" s="342"/>
      <c r="ABF106" s="342"/>
      <c r="ABG106" s="342"/>
      <c r="ABH106" s="342"/>
      <c r="ABI106" s="342"/>
      <c r="ABJ106" s="342"/>
      <c r="ABK106" s="342"/>
      <c r="ABL106" s="342"/>
      <c r="ABM106" s="342"/>
      <c r="ABN106" s="342"/>
      <c r="ABO106" s="342"/>
      <c r="ABP106" s="342"/>
      <c r="ABQ106" s="342"/>
      <c r="ABR106" s="342"/>
      <c r="ABS106" s="342"/>
      <c r="ABT106" s="342"/>
      <c r="ABU106" s="342"/>
      <c r="ABV106" s="342"/>
      <c r="ABW106" s="342"/>
      <c r="ABX106" s="342"/>
      <c r="ABY106" s="342"/>
      <c r="ABZ106" s="342"/>
      <c r="ACA106" s="342"/>
      <c r="ACB106" s="342"/>
      <c r="ACC106" s="342"/>
      <c r="ACD106" s="342"/>
      <c r="ACE106" s="342"/>
      <c r="ACF106" s="342"/>
      <c r="ACG106" s="342"/>
      <c r="ACH106" s="342"/>
      <c r="ACI106" s="342"/>
      <c r="ACJ106" s="342"/>
      <c r="ACK106" s="342"/>
      <c r="ACL106" s="342"/>
      <c r="ACM106" s="342"/>
      <c r="ACN106" s="342"/>
      <c r="ACO106" s="342"/>
      <c r="ACP106" s="342"/>
      <c r="ACQ106" s="342"/>
      <c r="ACR106" s="342"/>
      <c r="ACS106" s="342"/>
      <c r="ACT106" s="342"/>
      <c r="ACU106" s="342"/>
      <c r="ACV106" s="342"/>
      <c r="ACW106" s="342"/>
      <c r="ACX106" s="342"/>
      <c r="ACY106" s="342"/>
      <c r="ACZ106" s="342"/>
      <c r="ADA106" s="342"/>
      <c r="ADB106" s="342"/>
      <c r="ADC106" s="342"/>
      <c r="ADD106" s="342"/>
      <c r="ADE106" s="342"/>
      <c r="ADF106" s="342"/>
      <c r="ADG106" s="342"/>
      <c r="ADH106" s="342"/>
      <c r="ADI106" s="342"/>
      <c r="ADJ106" s="342"/>
      <c r="ADK106" s="342"/>
      <c r="ADL106" s="342"/>
      <c r="ADM106" s="342"/>
      <c r="ADN106" s="342"/>
      <c r="ADO106" s="342"/>
      <c r="ADP106" s="342"/>
      <c r="ADQ106" s="342"/>
      <c r="ADR106" s="342"/>
      <c r="ADS106" s="342"/>
      <c r="ADT106" s="342"/>
      <c r="ADU106" s="342"/>
      <c r="ADV106" s="342"/>
      <c r="ADW106" s="342"/>
      <c r="ADX106" s="342"/>
      <c r="ADY106" s="342"/>
      <c r="ADZ106" s="342"/>
      <c r="AEA106" s="342"/>
      <c r="AEB106" s="342"/>
      <c r="AEC106" s="342"/>
      <c r="AED106" s="342"/>
      <c r="AEE106" s="342"/>
      <c r="AEF106" s="342"/>
      <c r="AEG106" s="342"/>
      <c r="AEH106" s="342"/>
      <c r="AEI106" s="342"/>
      <c r="AEJ106" s="342"/>
      <c r="AEK106" s="342"/>
      <c r="AEL106" s="342"/>
      <c r="AEM106" s="342"/>
      <c r="AEN106" s="342"/>
      <c r="AEO106" s="342"/>
      <c r="AEP106" s="342"/>
      <c r="AEQ106" s="342"/>
      <c r="AER106" s="342"/>
      <c r="AES106" s="342"/>
      <c r="AET106" s="342"/>
      <c r="AEU106" s="342"/>
      <c r="AEV106" s="342"/>
      <c r="AEW106" s="342"/>
      <c r="AEX106" s="342"/>
      <c r="AEY106" s="342"/>
      <c r="AEZ106" s="342"/>
      <c r="AFA106" s="342"/>
      <c r="AFB106" s="342"/>
      <c r="AFC106" s="342"/>
      <c r="AFD106" s="342"/>
      <c r="AFE106" s="342"/>
      <c r="AFF106" s="342"/>
      <c r="AFG106" s="342"/>
      <c r="AFH106" s="342"/>
      <c r="AFI106" s="342"/>
      <c r="AFJ106" s="342"/>
      <c r="AFK106" s="342"/>
      <c r="AFL106" s="342"/>
      <c r="AFM106" s="342"/>
      <c r="AFN106" s="342"/>
      <c r="AFO106" s="342"/>
      <c r="AFP106" s="342"/>
      <c r="AFQ106" s="342"/>
      <c r="AFR106" s="342"/>
      <c r="AFS106" s="342"/>
      <c r="AFT106" s="342"/>
      <c r="AFU106" s="342"/>
      <c r="AFV106" s="342"/>
      <c r="AFW106" s="342"/>
      <c r="AFX106" s="342"/>
      <c r="AFY106" s="342"/>
      <c r="AFZ106" s="342"/>
      <c r="AGA106" s="342"/>
      <c r="AGB106" s="342"/>
      <c r="AGC106" s="342"/>
      <c r="AGD106" s="342"/>
      <c r="AGE106" s="342"/>
      <c r="AGF106" s="342"/>
      <c r="AGG106" s="342"/>
      <c r="AGH106" s="342"/>
      <c r="AGI106" s="342"/>
      <c r="AGJ106" s="342"/>
      <c r="AGK106" s="342"/>
      <c r="AGL106" s="342"/>
      <c r="AGM106" s="342"/>
      <c r="AGN106" s="342"/>
      <c r="AGO106" s="342"/>
      <c r="AGP106" s="342"/>
      <c r="AGQ106" s="342"/>
      <c r="AGR106" s="342"/>
      <c r="AGS106" s="342"/>
      <c r="AGT106" s="342"/>
      <c r="AGU106" s="342"/>
      <c r="AGV106" s="342"/>
      <c r="AGW106" s="342"/>
      <c r="AGX106" s="342"/>
      <c r="AGY106" s="342"/>
      <c r="AGZ106" s="342"/>
      <c r="AHA106" s="342"/>
      <c r="AHB106" s="342"/>
      <c r="AHC106" s="342"/>
      <c r="AHD106" s="342"/>
      <c r="AHE106" s="342"/>
      <c r="AHF106" s="342"/>
      <c r="AHG106" s="342"/>
      <c r="AHH106" s="342"/>
      <c r="AHI106" s="342"/>
      <c r="AHJ106" s="342"/>
      <c r="AHK106" s="342"/>
      <c r="AHL106" s="342"/>
      <c r="AHM106" s="342"/>
      <c r="AHN106" s="342"/>
      <c r="AHO106" s="342"/>
      <c r="AHP106" s="342"/>
      <c r="AHQ106" s="342"/>
      <c r="AHR106" s="342"/>
      <c r="AHS106" s="342"/>
      <c r="AHT106" s="342"/>
      <c r="AHU106" s="342"/>
      <c r="AHV106" s="342"/>
      <c r="AHW106" s="342"/>
      <c r="AHX106" s="342"/>
      <c r="AHY106" s="342"/>
      <c r="AHZ106" s="342"/>
      <c r="AIA106" s="342"/>
      <c r="AIB106" s="342"/>
      <c r="AIC106" s="342"/>
      <c r="AID106" s="342"/>
      <c r="AIE106" s="342"/>
      <c r="AIF106" s="342"/>
      <c r="AIG106" s="342"/>
      <c r="AIH106" s="342"/>
      <c r="AII106" s="342"/>
      <c r="AIJ106" s="342"/>
      <c r="AIK106" s="342"/>
      <c r="AIL106" s="342"/>
      <c r="AIM106" s="342"/>
      <c r="AIN106" s="342"/>
      <c r="AIO106" s="342"/>
      <c r="AIP106" s="342"/>
      <c r="AIQ106" s="342"/>
      <c r="AIR106" s="342"/>
      <c r="AIS106" s="342"/>
      <c r="AIT106" s="342"/>
      <c r="AIU106" s="342"/>
      <c r="AIV106" s="342"/>
      <c r="AIW106" s="342"/>
      <c r="AIX106" s="342"/>
      <c r="AIY106" s="342"/>
      <c r="AIZ106" s="342"/>
      <c r="AJA106" s="342"/>
      <c r="AJB106" s="342"/>
      <c r="AJC106" s="342"/>
      <c r="AJD106" s="342"/>
      <c r="AJE106" s="342"/>
      <c r="AJF106" s="342"/>
      <c r="AJG106" s="342"/>
      <c r="AJH106" s="342"/>
      <c r="AJI106" s="342"/>
      <c r="AJJ106" s="342"/>
      <c r="AJK106" s="342"/>
      <c r="AJL106" s="342"/>
      <c r="AJM106" s="342"/>
      <c r="AJN106" s="342"/>
      <c r="AJO106" s="342"/>
      <c r="AJP106" s="342"/>
      <c r="AJQ106" s="342"/>
      <c r="AJR106" s="342"/>
      <c r="AJS106" s="342"/>
      <c r="AJT106" s="342"/>
      <c r="AJU106" s="342"/>
      <c r="AJV106" s="342"/>
      <c r="AJW106" s="342"/>
      <c r="AJX106" s="342"/>
      <c r="AJY106" s="342"/>
      <c r="AJZ106" s="342"/>
      <c r="AKA106" s="342"/>
      <c r="AKB106" s="342"/>
      <c r="AKC106" s="342"/>
      <c r="AKD106" s="342"/>
      <c r="AKE106" s="342"/>
      <c r="AKF106" s="342"/>
      <c r="AKG106" s="342"/>
      <c r="AKH106" s="342"/>
      <c r="AKI106" s="342"/>
      <c r="AKJ106" s="342"/>
      <c r="AKK106" s="342"/>
      <c r="AKL106" s="342"/>
      <c r="AKM106" s="342"/>
      <c r="AKN106" s="342"/>
      <c r="AKO106" s="342"/>
      <c r="AKP106" s="342"/>
      <c r="AKQ106" s="342"/>
      <c r="AKR106" s="342"/>
      <c r="AKS106" s="342"/>
      <c r="AKT106" s="342"/>
      <c r="AKU106" s="342"/>
      <c r="AKV106" s="342"/>
      <c r="AKW106" s="342"/>
      <c r="AKX106" s="342"/>
      <c r="AKY106" s="342"/>
      <c r="AKZ106" s="342"/>
      <c r="ALA106" s="342"/>
      <c r="ALB106" s="342"/>
      <c r="ALC106" s="342"/>
      <c r="ALD106" s="342"/>
      <c r="ALE106" s="342"/>
      <c r="ALF106" s="342"/>
      <c r="ALG106" s="342"/>
      <c r="ALH106" s="342"/>
      <c r="ALI106" s="342"/>
      <c r="ALJ106" s="342"/>
      <c r="ALK106" s="342"/>
      <c r="ALL106" s="342"/>
      <c r="ALM106" s="342"/>
      <c r="ALN106" s="342"/>
      <c r="ALO106" s="342"/>
      <c r="ALP106" s="342"/>
      <c r="ALQ106" s="342"/>
      <c r="ALR106" s="342"/>
      <c r="ALS106" s="342"/>
      <c r="ALT106" s="342"/>
      <c r="ALU106" s="342"/>
      <c r="ALV106" s="342"/>
      <c r="ALW106" s="342"/>
      <c r="ALX106" s="342"/>
      <c r="ALY106" s="342"/>
      <c r="ALZ106" s="342"/>
      <c r="AMA106" s="342"/>
      <c r="AMB106" s="342"/>
      <c r="AMC106" s="342"/>
      <c r="AMD106" s="342"/>
      <c r="AME106" s="342"/>
      <c r="AMF106" s="342"/>
      <c r="AMG106" s="342"/>
      <c r="AMH106" s="342"/>
      <c r="AMI106" s="342"/>
      <c r="AMJ106" s="342"/>
      <c r="AMK106" s="342"/>
      <c r="AML106" s="342"/>
      <c r="AMM106" s="342"/>
      <c r="AMN106" s="342"/>
      <c r="AMO106" s="342"/>
      <c r="AMP106" s="342"/>
      <c r="AMQ106" s="342"/>
      <c r="AMR106" s="342"/>
      <c r="AMS106" s="342"/>
      <c r="AMT106" s="342"/>
      <c r="AMU106" s="342"/>
      <c r="AMV106" s="342"/>
      <c r="AMW106" s="342"/>
      <c r="AMX106" s="342"/>
      <c r="AMY106" s="342"/>
      <c r="AMZ106" s="342"/>
      <c r="ANA106" s="342"/>
      <c r="ANB106" s="342"/>
      <c r="ANC106" s="342"/>
      <c r="AND106" s="342"/>
      <c r="ANE106" s="342"/>
      <c r="ANF106" s="342"/>
      <c r="ANG106" s="342"/>
      <c r="ANH106" s="342"/>
      <c r="ANI106" s="342"/>
      <c r="ANJ106" s="342"/>
      <c r="ANK106" s="342"/>
      <c r="ANL106" s="342"/>
      <c r="ANM106" s="342"/>
      <c r="ANN106" s="342"/>
      <c r="ANO106" s="342"/>
      <c r="ANP106" s="342"/>
      <c r="ANQ106" s="342"/>
      <c r="ANR106" s="342"/>
      <c r="ANS106" s="342"/>
      <c r="ANT106" s="342"/>
      <c r="ANU106" s="342"/>
      <c r="ANV106" s="342"/>
      <c r="ANW106" s="342"/>
      <c r="ANX106" s="342"/>
      <c r="ANY106" s="342"/>
      <c r="ANZ106" s="342"/>
      <c r="AOA106" s="342"/>
      <c r="AOB106" s="342"/>
      <c r="AOC106" s="342"/>
      <c r="AOD106" s="342"/>
      <c r="AOE106" s="342"/>
      <c r="AOF106" s="342"/>
      <c r="AOG106" s="342"/>
      <c r="AOH106" s="342"/>
      <c r="AOI106" s="342"/>
      <c r="AOJ106" s="342"/>
      <c r="AOK106" s="342"/>
      <c r="AOL106" s="342"/>
      <c r="AOM106" s="342"/>
      <c r="AON106" s="342"/>
      <c r="AOO106" s="342"/>
      <c r="AOP106" s="342"/>
      <c r="AOQ106" s="342"/>
      <c r="AOR106" s="342"/>
      <c r="AOS106" s="342"/>
      <c r="AOT106" s="342"/>
      <c r="AOU106" s="342"/>
      <c r="AOV106" s="342"/>
      <c r="AOW106" s="342"/>
      <c r="AOX106" s="342"/>
      <c r="AOY106" s="342"/>
      <c r="AOZ106" s="342"/>
      <c r="APA106" s="342"/>
      <c r="APB106" s="342"/>
      <c r="APC106" s="342"/>
      <c r="APD106" s="342"/>
      <c r="APE106" s="342"/>
      <c r="APF106" s="342"/>
      <c r="APG106" s="342"/>
      <c r="APH106" s="342"/>
      <c r="API106" s="342"/>
      <c r="APJ106" s="342"/>
      <c r="APK106" s="342"/>
      <c r="APL106" s="342"/>
      <c r="APM106" s="342"/>
      <c r="APN106" s="342"/>
      <c r="APO106" s="342"/>
      <c r="APP106" s="342"/>
      <c r="APQ106" s="342"/>
      <c r="APR106" s="342"/>
      <c r="APS106" s="342"/>
      <c r="APT106" s="342"/>
      <c r="APU106" s="342"/>
      <c r="APV106" s="342"/>
      <c r="APW106" s="342"/>
      <c r="APX106" s="342"/>
      <c r="APY106" s="342"/>
      <c r="APZ106" s="342"/>
      <c r="AQA106" s="342"/>
      <c r="AQB106" s="342"/>
      <c r="AQC106" s="342"/>
      <c r="AQD106" s="342"/>
      <c r="AQE106" s="342"/>
      <c r="AQF106" s="342"/>
      <c r="AQG106" s="342"/>
      <c r="AQH106" s="342"/>
      <c r="AQI106" s="342"/>
      <c r="AQJ106" s="342"/>
      <c r="AQK106" s="342"/>
      <c r="AQL106" s="342"/>
      <c r="AQM106" s="342"/>
      <c r="AQN106" s="342"/>
      <c r="AQO106" s="342"/>
      <c r="AQP106" s="342"/>
      <c r="AQQ106" s="342"/>
      <c r="AQR106" s="342"/>
      <c r="AQS106" s="342"/>
      <c r="AQT106" s="342"/>
      <c r="AQU106" s="342"/>
      <c r="AQV106" s="342"/>
      <c r="AQW106" s="342"/>
      <c r="AQX106" s="342"/>
      <c r="AQY106" s="342"/>
      <c r="AQZ106" s="342"/>
      <c r="ARA106" s="342"/>
      <c r="ARB106" s="342"/>
      <c r="ARC106" s="342"/>
      <c r="ARD106" s="342"/>
      <c r="ARE106" s="342"/>
      <c r="ARF106" s="342"/>
      <c r="ARG106" s="342"/>
      <c r="ARH106" s="342"/>
      <c r="ARI106" s="342"/>
      <c r="ARJ106" s="342"/>
      <c r="ARK106" s="342"/>
      <c r="ARL106" s="342"/>
      <c r="ARM106" s="342"/>
      <c r="ARN106" s="342"/>
      <c r="ARO106" s="342"/>
      <c r="ARP106" s="342"/>
      <c r="ARQ106" s="342"/>
      <c r="ARR106" s="342"/>
      <c r="ARS106" s="342"/>
      <c r="ART106" s="342"/>
      <c r="ARU106" s="342"/>
      <c r="ARV106" s="342"/>
      <c r="ARW106" s="342"/>
      <c r="ARX106" s="342"/>
      <c r="ARY106" s="342"/>
      <c r="ARZ106" s="342"/>
      <c r="ASA106" s="342"/>
      <c r="ASB106" s="342"/>
      <c r="ASC106" s="342"/>
      <c r="ASD106" s="342"/>
      <c r="ASE106" s="342"/>
      <c r="ASF106" s="342"/>
      <c r="ASG106" s="342"/>
      <c r="ASH106" s="342"/>
      <c r="ASI106" s="342"/>
      <c r="ASJ106" s="342"/>
      <c r="ASK106" s="342"/>
      <c r="ASL106" s="342"/>
      <c r="ASM106" s="342"/>
      <c r="ASN106" s="342"/>
      <c r="ASO106" s="342"/>
      <c r="ASP106" s="342"/>
      <c r="ASQ106" s="342"/>
      <c r="ASR106" s="342"/>
      <c r="ASS106" s="342"/>
      <c r="AST106" s="342"/>
      <c r="ASU106" s="342"/>
      <c r="ASV106" s="342"/>
      <c r="ASW106" s="342"/>
      <c r="ASX106" s="342"/>
      <c r="ASY106" s="342"/>
      <c r="ASZ106" s="342"/>
      <c r="ATA106" s="342"/>
      <c r="ATB106" s="342"/>
      <c r="ATC106" s="342"/>
      <c r="ATD106" s="342"/>
      <c r="ATE106" s="342"/>
      <c r="ATF106" s="342"/>
      <c r="ATG106" s="342"/>
      <c r="ATH106" s="342"/>
      <c r="ATI106" s="342"/>
      <c r="ATJ106" s="342"/>
      <c r="ATK106" s="342"/>
      <c r="ATL106" s="342"/>
      <c r="ATM106" s="342"/>
      <c r="ATN106" s="342"/>
      <c r="ATO106" s="342"/>
      <c r="ATP106" s="342"/>
      <c r="ATQ106" s="342"/>
      <c r="ATR106" s="342"/>
      <c r="ATS106" s="342"/>
      <c r="ATT106" s="342"/>
      <c r="ATU106" s="342"/>
      <c r="ATV106" s="342"/>
      <c r="ATW106" s="342"/>
      <c r="ATX106" s="342"/>
      <c r="ATY106" s="342"/>
      <c r="ATZ106" s="342"/>
      <c r="AUA106" s="342"/>
      <c r="AUB106" s="342"/>
      <c r="AUC106" s="342"/>
      <c r="AUD106" s="342"/>
      <c r="AUE106" s="342"/>
      <c r="AUF106" s="342"/>
      <c r="AUG106" s="342"/>
      <c r="AUH106" s="342"/>
      <c r="AUI106" s="342"/>
      <c r="AUJ106" s="342"/>
      <c r="AUK106" s="342"/>
      <c r="AUL106" s="342"/>
      <c r="AUM106" s="342"/>
      <c r="AUN106" s="342"/>
      <c r="AUO106" s="342"/>
      <c r="AUP106" s="342"/>
      <c r="AUQ106" s="342"/>
      <c r="AUR106" s="342"/>
      <c r="AUS106" s="342"/>
      <c r="AUT106" s="342"/>
      <c r="AUU106" s="342"/>
      <c r="AUV106" s="342"/>
      <c r="AUW106" s="342"/>
      <c r="AUX106" s="342"/>
      <c r="AUY106" s="342"/>
      <c r="AUZ106" s="342"/>
      <c r="AVA106" s="342"/>
      <c r="AVB106" s="342"/>
      <c r="AVC106" s="342"/>
      <c r="AVD106" s="342"/>
      <c r="AVE106" s="342"/>
      <c r="AVF106" s="342"/>
      <c r="AVG106" s="342"/>
      <c r="AVH106" s="342"/>
      <c r="AVI106" s="342"/>
      <c r="AVJ106" s="342"/>
      <c r="AVK106" s="342"/>
      <c r="AVL106" s="342"/>
      <c r="AVM106" s="342"/>
      <c r="AVN106" s="342"/>
      <c r="AVO106" s="342"/>
      <c r="AVP106" s="342"/>
      <c r="AVQ106" s="342"/>
      <c r="AVR106" s="342"/>
      <c r="AVS106" s="342"/>
      <c r="AVT106" s="342"/>
      <c r="AVU106" s="342"/>
      <c r="AVV106" s="342"/>
      <c r="AVW106" s="342"/>
      <c r="AVX106" s="342"/>
      <c r="AVY106" s="342"/>
      <c r="AVZ106" s="342"/>
      <c r="AWA106" s="342"/>
      <c r="AWB106" s="342"/>
      <c r="AWC106" s="342"/>
      <c r="AWD106" s="342"/>
      <c r="AWE106" s="342"/>
      <c r="AWF106" s="342"/>
      <c r="AWG106" s="342"/>
      <c r="AWH106" s="342"/>
      <c r="AWI106" s="342"/>
      <c r="AWJ106" s="342"/>
      <c r="AWK106" s="342"/>
      <c r="AWL106" s="342"/>
      <c r="AWM106" s="342"/>
      <c r="AWN106" s="342"/>
      <c r="AWO106" s="342"/>
      <c r="AWP106" s="342"/>
      <c r="AWQ106" s="342"/>
      <c r="AWR106" s="342"/>
      <c r="AWS106" s="342"/>
      <c r="AWT106" s="342"/>
      <c r="AWU106" s="342"/>
      <c r="AWV106" s="342"/>
      <c r="AWW106" s="342"/>
      <c r="AWX106" s="342"/>
      <c r="AWY106" s="342"/>
      <c r="AWZ106" s="342"/>
      <c r="AXA106" s="342"/>
      <c r="AXB106" s="342"/>
      <c r="AXC106" s="342"/>
      <c r="AXD106" s="342"/>
      <c r="AXE106" s="342"/>
      <c r="AXF106" s="342"/>
      <c r="AXG106" s="342"/>
      <c r="AXH106" s="342"/>
      <c r="AXI106" s="342"/>
      <c r="AXJ106" s="342"/>
      <c r="AXK106" s="342"/>
      <c r="AXL106" s="342"/>
      <c r="AXM106" s="342"/>
      <c r="AXN106" s="342"/>
      <c r="AXO106" s="342"/>
      <c r="AXP106" s="342"/>
      <c r="AXQ106" s="342"/>
      <c r="AXR106" s="342"/>
      <c r="AXS106" s="342"/>
      <c r="AXT106" s="342"/>
      <c r="AXU106" s="342"/>
      <c r="AXV106" s="342"/>
      <c r="AXW106" s="342"/>
      <c r="AXX106" s="342"/>
      <c r="AXY106" s="342"/>
      <c r="AXZ106" s="342"/>
      <c r="AYA106" s="342"/>
      <c r="AYB106" s="342"/>
      <c r="AYC106" s="342"/>
      <c r="AYD106" s="342"/>
      <c r="AYE106" s="342"/>
      <c r="AYF106" s="342"/>
      <c r="AYG106" s="342"/>
      <c r="AYH106" s="342"/>
      <c r="AYI106" s="342"/>
      <c r="AYJ106" s="342"/>
      <c r="AYK106" s="342"/>
      <c r="AYL106" s="342"/>
      <c r="AYM106" s="342"/>
      <c r="AYN106" s="342"/>
      <c r="AYO106" s="342"/>
      <c r="AYP106" s="342"/>
      <c r="AYQ106" s="342"/>
      <c r="AYR106" s="342"/>
      <c r="AYS106" s="342"/>
      <c r="AYT106" s="342"/>
      <c r="AYU106" s="342"/>
      <c r="AYV106" s="342"/>
      <c r="AYW106" s="342"/>
      <c r="AYX106" s="342"/>
      <c r="AYY106" s="342"/>
      <c r="AYZ106" s="342"/>
      <c r="AZA106" s="342"/>
      <c r="AZB106" s="342"/>
      <c r="AZC106" s="342"/>
      <c r="AZD106" s="342"/>
      <c r="AZE106" s="342"/>
      <c r="AZF106" s="342"/>
      <c r="AZG106" s="342"/>
      <c r="AZH106" s="342"/>
      <c r="AZI106" s="342"/>
      <c r="AZJ106" s="342"/>
      <c r="AZK106" s="342"/>
      <c r="AZL106" s="342"/>
      <c r="AZM106" s="342"/>
      <c r="AZN106" s="342"/>
      <c r="AZO106" s="342"/>
      <c r="AZP106" s="342"/>
      <c r="AZQ106" s="342"/>
      <c r="AZR106" s="342"/>
      <c r="AZS106" s="342"/>
      <c r="AZT106" s="342"/>
      <c r="AZU106" s="342"/>
      <c r="AZV106" s="342"/>
      <c r="AZW106" s="342"/>
      <c r="AZX106" s="342"/>
      <c r="AZY106" s="342"/>
      <c r="AZZ106" s="342"/>
      <c r="BAA106" s="342"/>
      <c r="BAB106" s="342"/>
      <c r="BAC106" s="342"/>
      <c r="BAD106" s="342"/>
      <c r="BAE106" s="342"/>
      <c r="BAF106" s="342"/>
      <c r="BAG106" s="342"/>
      <c r="BAH106" s="342"/>
      <c r="BAI106" s="342"/>
      <c r="BAJ106" s="342"/>
      <c r="BAK106" s="342"/>
      <c r="BAL106" s="342"/>
      <c r="BAM106" s="342"/>
      <c r="BAN106" s="342"/>
      <c r="BAO106" s="342"/>
      <c r="BAP106" s="342"/>
      <c r="BAQ106" s="342"/>
      <c r="BAR106" s="342"/>
      <c r="BAS106" s="342"/>
      <c r="BAT106" s="342"/>
      <c r="BAU106" s="342"/>
      <c r="BAV106" s="342"/>
      <c r="BAW106" s="342"/>
      <c r="BAX106" s="342"/>
      <c r="BAY106" s="342"/>
      <c r="BAZ106" s="342"/>
      <c r="BBA106" s="342"/>
      <c r="BBB106" s="342"/>
      <c r="BBC106" s="342"/>
      <c r="BBD106" s="342"/>
      <c r="BBE106" s="342"/>
      <c r="BBF106" s="342"/>
      <c r="BBG106" s="342"/>
      <c r="BBH106" s="342"/>
      <c r="BBI106" s="342"/>
      <c r="BBJ106" s="342"/>
      <c r="BBK106" s="342"/>
      <c r="BBL106" s="342"/>
      <c r="BBM106" s="342"/>
      <c r="BBN106" s="342"/>
      <c r="BBO106" s="342"/>
      <c r="BBP106" s="342"/>
      <c r="BBQ106" s="342"/>
      <c r="BBR106" s="342"/>
      <c r="BBS106" s="342"/>
      <c r="BBT106" s="342"/>
      <c r="BBU106" s="342"/>
      <c r="BBV106" s="342"/>
      <c r="BBW106" s="342"/>
      <c r="BBX106" s="342"/>
      <c r="BBY106" s="342"/>
      <c r="BBZ106" s="342"/>
      <c r="BCA106" s="342"/>
      <c r="BCB106" s="342"/>
      <c r="BCC106" s="342"/>
      <c r="BCD106" s="342"/>
      <c r="BCE106" s="342"/>
      <c r="BCF106" s="342"/>
      <c r="BCG106" s="342"/>
      <c r="BCH106" s="342"/>
      <c r="BCI106" s="342"/>
      <c r="BCJ106" s="342"/>
      <c r="BCK106" s="342"/>
      <c r="BCL106" s="342"/>
      <c r="BCM106" s="342"/>
      <c r="BCN106" s="342"/>
      <c r="BCO106" s="342"/>
      <c r="BCP106" s="342"/>
      <c r="BCQ106" s="342"/>
      <c r="BCR106" s="342"/>
      <c r="BCS106" s="342"/>
      <c r="BCT106" s="342"/>
      <c r="BCU106" s="342"/>
      <c r="BCV106" s="342"/>
      <c r="BCW106" s="342"/>
      <c r="BCX106" s="342"/>
      <c r="BCY106" s="342"/>
      <c r="BCZ106" s="342"/>
      <c r="BDA106" s="342"/>
      <c r="BDB106" s="342"/>
      <c r="BDC106" s="342"/>
      <c r="BDD106" s="342"/>
      <c r="BDE106" s="342"/>
      <c r="BDF106" s="342"/>
      <c r="BDG106" s="342"/>
      <c r="BDH106" s="342"/>
      <c r="BDI106" s="342"/>
      <c r="BDJ106" s="342"/>
      <c r="BDK106" s="342"/>
      <c r="BDL106" s="342"/>
      <c r="BDM106" s="342"/>
      <c r="BDN106" s="342"/>
      <c r="BDO106" s="342"/>
      <c r="BDP106" s="342"/>
      <c r="BDQ106" s="342"/>
      <c r="BDR106" s="342"/>
      <c r="BDS106" s="342"/>
      <c r="BDT106" s="342"/>
      <c r="BDU106" s="342"/>
      <c r="BDV106" s="342"/>
      <c r="BDW106" s="342"/>
      <c r="BDX106" s="342"/>
      <c r="BDY106" s="342"/>
      <c r="BDZ106" s="342"/>
      <c r="BEA106" s="342"/>
      <c r="BEB106" s="342"/>
      <c r="BEC106" s="342"/>
      <c r="BED106" s="342"/>
      <c r="BEE106" s="342"/>
      <c r="BEF106" s="342"/>
      <c r="BEG106" s="342"/>
      <c r="BEH106" s="342"/>
      <c r="BEI106" s="342"/>
      <c r="BEJ106" s="342"/>
      <c r="BEK106" s="342"/>
      <c r="BEL106" s="342"/>
      <c r="BEM106" s="342"/>
      <c r="BEN106" s="342"/>
      <c r="BEO106" s="342"/>
      <c r="BEP106" s="342"/>
      <c r="BEQ106" s="342"/>
      <c r="BER106" s="342"/>
      <c r="BES106" s="342"/>
      <c r="BET106" s="342"/>
      <c r="BEU106" s="342"/>
      <c r="BEV106" s="342"/>
      <c r="BEW106" s="342"/>
      <c r="BEX106" s="342"/>
      <c r="BEY106" s="342"/>
      <c r="BEZ106" s="342"/>
      <c r="BFA106" s="342"/>
      <c r="BFB106" s="342"/>
      <c r="BFC106" s="342"/>
      <c r="BFD106" s="342"/>
      <c r="BFE106" s="342"/>
      <c r="BFF106" s="342"/>
      <c r="BFG106" s="342"/>
      <c r="BFH106" s="342"/>
      <c r="BFI106" s="342"/>
      <c r="BFJ106" s="342"/>
      <c r="BFK106" s="342"/>
      <c r="BFL106" s="342"/>
      <c r="BFM106" s="342"/>
      <c r="BFN106" s="342"/>
      <c r="BFO106" s="342"/>
      <c r="BFP106" s="342"/>
      <c r="BFQ106" s="342"/>
      <c r="BFR106" s="342"/>
      <c r="BFS106" s="342"/>
      <c r="BFT106" s="342"/>
      <c r="BFU106" s="342"/>
      <c r="BFV106" s="342"/>
      <c r="BFW106" s="342"/>
      <c r="BFX106" s="342"/>
      <c r="BFY106" s="342"/>
      <c r="BFZ106" s="342"/>
      <c r="BGA106" s="342"/>
      <c r="BGB106" s="342"/>
      <c r="BGC106" s="342"/>
      <c r="BGD106" s="342"/>
      <c r="BGE106" s="342"/>
      <c r="BGF106" s="342"/>
      <c r="BGG106" s="342"/>
      <c r="BGH106" s="342"/>
      <c r="BGI106" s="342"/>
      <c r="BGJ106" s="342"/>
      <c r="BGK106" s="342"/>
      <c r="BGL106" s="342"/>
      <c r="BGM106" s="342"/>
      <c r="BGN106" s="342"/>
      <c r="BGO106" s="342"/>
      <c r="BGP106" s="342"/>
      <c r="BGQ106" s="342"/>
      <c r="BGR106" s="342"/>
      <c r="BGS106" s="342"/>
      <c r="BGT106" s="342"/>
      <c r="BGU106" s="342"/>
      <c r="BGV106" s="342"/>
      <c r="BGW106" s="342"/>
      <c r="BGX106" s="342"/>
      <c r="BGY106" s="342"/>
      <c r="BGZ106" s="342"/>
      <c r="BHA106" s="342"/>
      <c r="BHB106" s="342"/>
      <c r="BHC106" s="342"/>
      <c r="BHD106" s="342"/>
      <c r="BHE106" s="342"/>
      <c r="BHF106" s="342"/>
      <c r="BHG106" s="342"/>
      <c r="BHH106" s="342"/>
      <c r="BHI106" s="342"/>
      <c r="BHJ106" s="342"/>
      <c r="BHK106" s="342"/>
      <c r="BHL106" s="342"/>
      <c r="BHM106" s="342"/>
      <c r="BHN106" s="342"/>
      <c r="BHO106" s="342"/>
      <c r="BHP106" s="342"/>
      <c r="BHQ106" s="342"/>
      <c r="BHR106" s="342"/>
      <c r="BHS106" s="342"/>
      <c r="BHT106" s="342"/>
      <c r="BHU106" s="342"/>
      <c r="BHV106" s="342"/>
      <c r="BHW106" s="342"/>
      <c r="BHX106" s="342"/>
      <c r="BHY106" s="342"/>
      <c r="BHZ106" s="342"/>
      <c r="BIA106" s="342"/>
      <c r="BIB106" s="342"/>
      <c r="BIC106" s="342"/>
      <c r="BID106" s="342"/>
      <c r="BIE106" s="342"/>
      <c r="BIF106" s="342"/>
      <c r="BIG106" s="342"/>
      <c r="BIH106" s="342"/>
      <c r="BII106" s="342"/>
      <c r="BIJ106" s="342"/>
      <c r="BIK106" s="342"/>
      <c r="BIL106" s="342"/>
      <c r="BIM106" s="342"/>
      <c r="BIN106" s="342"/>
      <c r="BIO106" s="342"/>
      <c r="BIP106" s="342"/>
      <c r="BIQ106" s="342"/>
      <c r="BIR106" s="342"/>
      <c r="BIS106" s="342"/>
      <c r="BIT106" s="342"/>
      <c r="BIU106" s="342"/>
      <c r="BIV106" s="342"/>
      <c r="BIW106" s="342"/>
      <c r="BIX106" s="342"/>
      <c r="BIY106" s="342"/>
      <c r="BIZ106" s="342"/>
      <c r="BJA106" s="342"/>
      <c r="BJB106" s="342"/>
      <c r="BJC106" s="342"/>
      <c r="BJD106" s="342"/>
      <c r="BJE106" s="342"/>
      <c r="BJF106" s="342"/>
      <c r="BJG106" s="342"/>
      <c r="BJH106" s="342"/>
      <c r="BJI106" s="342"/>
      <c r="BJJ106" s="342"/>
      <c r="BJK106" s="342"/>
      <c r="BJL106" s="342"/>
      <c r="BJM106" s="342"/>
      <c r="BJN106" s="342"/>
      <c r="BJO106" s="342"/>
      <c r="BJP106" s="342"/>
      <c r="BJQ106" s="342"/>
      <c r="BJR106" s="342"/>
      <c r="BJS106" s="342"/>
      <c r="BJT106" s="342"/>
      <c r="BJU106" s="342"/>
      <c r="BJV106" s="342"/>
      <c r="BJW106" s="342"/>
      <c r="BJX106" s="342"/>
      <c r="BJY106" s="342"/>
      <c r="BJZ106" s="342"/>
      <c r="BKA106" s="342"/>
      <c r="BKB106" s="342"/>
      <c r="BKC106" s="342"/>
      <c r="BKD106" s="342"/>
      <c r="BKE106" s="342"/>
      <c r="BKF106" s="342"/>
      <c r="BKG106" s="342"/>
      <c r="BKH106" s="342"/>
      <c r="BKI106" s="342"/>
      <c r="BKJ106" s="342"/>
      <c r="BKK106" s="342"/>
      <c r="BKL106" s="342"/>
      <c r="BKM106" s="342"/>
      <c r="BKN106" s="342"/>
      <c r="BKO106" s="342"/>
      <c r="BKP106" s="342"/>
      <c r="BKQ106" s="342"/>
      <c r="BKR106" s="342"/>
      <c r="BKS106" s="342"/>
      <c r="BKT106" s="342"/>
      <c r="BKU106" s="342"/>
      <c r="BKV106" s="342"/>
      <c r="BKW106" s="342"/>
      <c r="BKX106" s="342"/>
      <c r="BKY106" s="342"/>
      <c r="BKZ106" s="342"/>
      <c r="BLA106" s="342"/>
      <c r="BLB106" s="342"/>
      <c r="BLC106" s="342"/>
      <c r="BLD106" s="342"/>
      <c r="BLE106" s="342"/>
      <c r="BLF106" s="342"/>
      <c r="BLG106" s="342"/>
      <c r="BLH106" s="342"/>
      <c r="BLI106" s="342"/>
      <c r="BLJ106" s="342"/>
      <c r="BLK106" s="342"/>
      <c r="BLL106" s="342"/>
      <c r="BLM106" s="342"/>
      <c r="BLN106" s="342"/>
      <c r="BLO106" s="342"/>
      <c r="BLP106" s="342"/>
      <c r="BLQ106" s="342"/>
      <c r="BLR106" s="342"/>
      <c r="BLS106" s="342"/>
      <c r="BLT106" s="342"/>
      <c r="BLU106" s="342"/>
      <c r="BLV106" s="342"/>
      <c r="BLW106" s="342"/>
      <c r="BLX106" s="342"/>
      <c r="BLY106" s="342"/>
      <c r="BLZ106" s="342"/>
      <c r="BMA106" s="342"/>
      <c r="BMB106" s="342"/>
      <c r="BMC106" s="342"/>
      <c r="BMD106" s="342"/>
      <c r="BME106" s="342"/>
      <c r="BMF106" s="342"/>
      <c r="BMG106" s="342"/>
      <c r="BMH106" s="342"/>
      <c r="BMI106" s="342"/>
      <c r="BMJ106" s="342"/>
      <c r="BMK106" s="342"/>
      <c r="BML106" s="342"/>
      <c r="BMM106" s="342"/>
      <c r="BMN106" s="342"/>
      <c r="BMO106" s="342"/>
      <c r="BMP106" s="342"/>
      <c r="BMQ106" s="342"/>
      <c r="BMR106" s="342"/>
      <c r="BMS106" s="342"/>
      <c r="BMT106" s="342"/>
      <c r="BMU106" s="342"/>
      <c r="BMV106" s="342"/>
      <c r="BMW106" s="342"/>
      <c r="BMX106" s="342"/>
      <c r="BMY106" s="342"/>
      <c r="BMZ106" s="342"/>
      <c r="BNA106" s="342"/>
      <c r="BNB106" s="342"/>
      <c r="BNC106" s="342"/>
      <c r="BND106" s="342"/>
      <c r="BNE106" s="342"/>
      <c r="BNF106" s="342"/>
      <c r="BNG106" s="342"/>
      <c r="BNH106" s="342"/>
      <c r="BNI106" s="342"/>
      <c r="BNJ106" s="342"/>
      <c r="BNK106" s="342"/>
      <c r="BNL106" s="342"/>
      <c r="BNM106" s="342"/>
      <c r="BNN106" s="342"/>
      <c r="BNO106" s="342"/>
      <c r="BNP106" s="342"/>
      <c r="BNQ106" s="342"/>
      <c r="BNR106" s="342"/>
      <c r="BNS106" s="342"/>
      <c r="BNT106" s="342"/>
      <c r="BNU106" s="342"/>
      <c r="BNV106" s="342"/>
      <c r="BNW106" s="342"/>
      <c r="BNX106" s="342"/>
      <c r="BNY106" s="342"/>
      <c r="BNZ106" s="342"/>
      <c r="BOA106" s="342"/>
      <c r="BOB106" s="342"/>
      <c r="BOC106" s="342"/>
      <c r="BOD106" s="342"/>
      <c r="BOE106" s="342"/>
      <c r="BOF106" s="342"/>
      <c r="BOG106" s="342"/>
      <c r="BOH106" s="342"/>
      <c r="BOI106" s="342"/>
      <c r="BOJ106" s="342"/>
      <c r="BOK106" s="342"/>
      <c r="BOL106" s="342"/>
      <c r="BOM106" s="342"/>
      <c r="BON106" s="342"/>
      <c r="BOO106" s="342"/>
      <c r="BOP106" s="342"/>
      <c r="BOQ106" s="342"/>
      <c r="BOR106" s="342"/>
      <c r="BOS106" s="342"/>
      <c r="BOT106" s="342"/>
      <c r="BOU106" s="342"/>
      <c r="BOV106" s="342"/>
      <c r="BOW106" s="342"/>
      <c r="BOX106" s="342"/>
      <c r="BOY106" s="342"/>
      <c r="BOZ106" s="342"/>
      <c r="BPA106" s="342"/>
      <c r="BPB106" s="342"/>
      <c r="BPC106" s="342"/>
      <c r="BPD106" s="342"/>
      <c r="BPE106" s="342"/>
      <c r="BPF106" s="342"/>
      <c r="BPG106" s="342"/>
      <c r="BPH106" s="342"/>
      <c r="BPI106" s="342"/>
      <c r="BPJ106" s="342"/>
      <c r="BPK106" s="342"/>
      <c r="BPL106" s="342"/>
      <c r="BPM106" s="342"/>
      <c r="BPN106" s="342"/>
      <c r="BPO106" s="342"/>
      <c r="BPP106" s="342"/>
      <c r="BPQ106" s="342"/>
      <c r="BPR106" s="342"/>
      <c r="BPS106" s="342"/>
      <c r="BPT106" s="342"/>
      <c r="BPU106" s="342"/>
      <c r="BPV106" s="342"/>
      <c r="BPW106" s="342"/>
      <c r="BPX106" s="342"/>
      <c r="BPY106" s="342"/>
      <c r="BPZ106" s="342"/>
      <c r="BQA106" s="342"/>
      <c r="BQB106" s="342"/>
      <c r="BQC106" s="342"/>
      <c r="BQD106" s="342"/>
      <c r="BQE106" s="342"/>
      <c r="BQF106" s="342"/>
      <c r="BQG106" s="342"/>
      <c r="BQH106" s="342"/>
      <c r="BQI106" s="342"/>
      <c r="BQJ106" s="342"/>
      <c r="BQK106" s="342"/>
      <c r="BQL106" s="342"/>
      <c r="BQM106" s="342"/>
      <c r="BQN106" s="342"/>
      <c r="BQO106" s="342"/>
      <c r="BQP106" s="342"/>
      <c r="BQQ106" s="342"/>
      <c r="BQR106" s="342"/>
      <c r="BQS106" s="342"/>
      <c r="BQT106" s="342"/>
      <c r="BQU106" s="342"/>
      <c r="BQV106" s="342"/>
      <c r="BQW106" s="342"/>
      <c r="BQX106" s="342"/>
      <c r="BQY106" s="342"/>
      <c r="BQZ106" s="342"/>
      <c r="BRA106" s="342"/>
      <c r="BRB106" s="342"/>
      <c r="BRC106" s="342"/>
      <c r="BRD106" s="342"/>
      <c r="BRE106" s="342"/>
      <c r="BRF106" s="342"/>
      <c r="BRG106" s="342"/>
      <c r="BRH106" s="342"/>
      <c r="BRI106" s="342"/>
      <c r="BRJ106" s="342"/>
      <c r="BRK106" s="342"/>
      <c r="BRL106" s="342"/>
      <c r="BRM106" s="342"/>
      <c r="BRN106" s="342"/>
      <c r="BRO106" s="342"/>
      <c r="BRP106" s="342"/>
      <c r="BRQ106" s="342"/>
      <c r="BRR106" s="342"/>
      <c r="BRS106" s="342"/>
      <c r="BRT106" s="342"/>
      <c r="BRU106" s="342"/>
      <c r="BRV106" s="342"/>
      <c r="BRW106" s="342"/>
      <c r="BRX106" s="342"/>
      <c r="BRY106" s="342"/>
      <c r="BRZ106" s="342"/>
      <c r="BSA106" s="342"/>
      <c r="BSB106" s="342"/>
      <c r="BSC106" s="342"/>
      <c r="BSD106" s="342"/>
      <c r="BSE106" s="342"/>
      <c r="BSF106" s="342"/>
      <c r="BSG106" s="342"/>
      <c r="BSH106" s="342"/>
      <c r="BSI106" s="342"/>
      <c r="BSJ106" s="342"/>
      <c r="BSK106" s="342"/>
      <c r="BSL106" s="342"/>
      <c r="BSM106" s="342"/>
      <c r="BSN106" s="342"/>
      <c r="BSO106" s="342"/>
      <c r="BSP106" s="342"/>
      <c r="BSQ106" s="342"/>
      <c r="BSR106" s="342"/>
      <c r="BSS106" s="342"/>
      <c r="BST106" s="342"/>
      <c r="BSU106" s="342"/>
      <c r="BSV106" s="342"/>
      <c r="BSW106" s="342"/>
      <c r="BSX106" s="342"/>
      <c r="BSY106" s="342"/>
      <c r="BSZ106" s="342"/>
      <c r="BTA106" s="342"/>
      <c r="BTB106" s="342"/>
      <c r="BTC106" s="342"/>
      <c r="BTD106" s="342"/>
      <c r="BTE106" s="342"/>
      <c r="BTF106" s="342"/>
      <c r="BTG106" s="342"/>
      <c r="BTH106" s="342"/>
      <c r="BTI106" s="342"/>
      <c r="BTJ106" s="342"/>
      <c r="BTK106" s="342"/>
      <c r="BTL106" s="342"/>
      <c r="BTM106" s="342"/>
      <c r="BTN106" s="342"/>
      <c r="BTO106" s="342"/>
      <c r="BTP106" s="342"/>
      <c r="BTQ106" s="342"/>
      <c r="BTR106" s="342"/>
      <c r="BTS106" s="342"/>
      <c r="BTT106" s="342"/>
      <c r="BTU106" s="342"/>
      <c r="BTV106" s="342"/>
      <c r="BTW106" s="342"/>
      <c r="BTX106" s="342"/>
      <c r="BTY106" s="342"/>
      <c r="BTZ106" s="342"/>
      <c r="BUA106" s="342"/>
      <c r="BUB106" s="342"/>
      <c r="BUC106" s="342"/>
      <c r="BUD106" s="342"/>
      <c r="BUE106" s="342"/>
      <c r="BUF106" s="342"/>
      <c r="BUG106" s="342"/>
      <c r="BUH106" s="342"/>
      <c r="BUI106" s="342"/>
      <c r="BUJ106" s="342"/>
      <c r="BUK106" s="342"/>
      <c r="BUL106" s="342"/>
      <c r="BUM106" s="342"/>
      <c r="BUN106" s="342"/>
      <c r="BUO106" s="342"/>
      <c r="BUP106" s="342"/>
      <c r="BUQ106" s="342"/>
      <c r="BUR106" s="342"/>
      <c r="BUS106" s="342"/>
      <c r="BUT106" s="342"/>
      <c r="BUU106" s="342"/>
      <c r="BUV106" s="342"/>
      <c r="BUW106" s="342"/>
      <c r="BUX106" s="342"/>
      <c r="BUY106" s="342"/>
      <c r="BUZ106" s="342"/>
      <c r="BVA106" s="342"/>
      <c r="BVB106" s="342"/>
      <c r="BVC106" s="342"/>
      <c r="BVD106" s="342"/>
      <c r="BVE106" s="342"/>
      <c r="BVF106" s="342"/>
      <c r="BVG106" s="342"/>
      <c r="BVH106" s="342"/>
      <c r="BVI106" s="342"/>
      <c r="BVJ106" s="342"/>
      <c r="BVK106" s="342"/>
      <c r="BVL106" s="342"/>
      <c r="BVM106" s="342"/>
      <c r="BVN106" s="342"/>
      <c r="BVO106" s="342"/>
      <c r="BVP106" s="342"/>
      <c r="BVQ106" s="342"/>
      <c r="BVR106" s="342"/>
      <c r="BVS106" s="342"/>
      <c r="BVT106" s="342"/>
      <c r="BVU106" s="342"/>
      <c r="BVV106" s="342"/>
      <c r="BVW106" s="342"/>
      <c r="BVX106" s="342"/>
      <c r="BVY106" s="342"/>
      <c r="BVZ106" s="342"/>
      <c r="BWA106" s="342"/>
      <c r="BWB106" s="342"/>
      <c r="BWC106" s="342"/>
      <c r="BWD106" s="342"/>
      <c r="BWE106" s="342"/>
      <c r="BWF106" s="342"/>
      <c r="BWG106" s="342"/>
      <c r="BWH106" s="342"/>
      <c r="BWI106" s="342"/>
      <c r="BWJ106" s="342"/>
      <c r="BWK106" s="342"/>
      <c r="BWL106" s="342"/>
      <c r="BWM106" s="342"/>
      <c r="BWN106" s="342"/>
      <c r="BWO106" s="342"/>
      <c r="BWP106" s="342"/>
      <c r="BWQ106" s="342"/>
      <c r="BWR106" s="342"/>
      <c r="BWS106" s="342"/>
      <c r="BWT106" s="342"/>
      <c r="BWU106" s="342"/>
      <c r="BWV106" s="342"/>
      <c r="BWW106" s="342"/>
      <c r="BWX106" s="342"/>
      <c r="BWY106" s="342"/>
      <c r="BWZ106" s="342"/>
      <c r="BXA106" s="342"/>
      <c r="BXB106" s="342"/>
      <c r="BXC106" s="342"/>
      <c r="BXD106" s="342"/>
      <c r="BXE106" s="342"/>
      <c r="BXF106" s="342"/>
      <c r="BXG106" s="342"/>
      <c r="BXH106" s="342"/>
      <c r="BXI106" s="342"/>
      <c r="BXJ106" s="342"/>
      <c r="BXK106" s="342"/>
      <c r="BXL106" s="342"/>
      <c r="BXM106" s="342"/>
      <c r="BXN106" s="342"/>
      <c r="BXO106" s="342"/>
      <c r="BXP106" s="342"/>
      <c r="BXQ106" s="342"/>
      <c r="BXR106" s="342"/>
      <c r="BXS106" s="342"/>
      <c r="BXT106" s="342"/>
      <c r="BXU106" s="342"/>
      <c r="BXV106" s="342"/>
      <c r="BXW106" s="342"/>
      <c r="BXX106" s="342"/>
      <c r="BXY106" s="342"/>
      <c r="BXZ106" s="342"/>
      <c r="BYA106" s="342"/>
      <c r="BYB106" s="342"/>
      <c r="BYC106" s="342"/>
      <c r="BYD106" s="342"/>
      <c r="BYE106" s="342"/>
      <c r="BYF106" s="342"/>
      <c r="BYG106" s="342"/>
      <c r="BYH106" s="342"/>
      <c r="BYI106" s="342"/>
      <c r="BYJ106" s="342"/>
      <c r="BYK106" s="342"/>
      <c r="BYL106" s="342"/>
      <c r="BYM106" s="342"/>
      <c r="BYN106" s="342"/>
      <c r="BYO106" s="342"/>
      <c r="BYP106" s="342"/>
      <c r="BYQ106" s="342"/>
      <c r="BYR106" s="342"/>
      <c r="BYS106" s="342"/>
      <c r="BYT106" s="342"/>
      <c r="BYU106" s="342"/>
      <c r="BYV106" s="342"/>
      <c r="BYW106" s="342"/>
      <c r="BYX106" s="342"/>
      <c r="BYY106" s="342"/>
      <c r="BYZ106" s="342"/>
      <c r="BZA106" s="342"/>
      <c r="BZB106" s="342"/>
      <c r="BZC106" s="342"/>
      <c r="BZD106" s="342"/>
      <c r="BZE106" s="342"/>
      <c r="BZF106" s="342"/>
      <c r="BZG106" s="342"/>
      <c r="BZH106" s="342"/>
      <c r="BZI106" s="342"/>
      <c r="BZJ106" s="342"/>
      <c r="BZK106" s="342"/>
      <c r="BZL106" s="342"/>
      <c r="BZM106" s="342"/>
      <c r="BZN106" s="342"/>
      <c r="BZO106" s="342"/>
      <c r="BZP106" s="342"/>
      <c r="BZQ106" s="342"/>
      <c r="BZR106" s="342"/>
      <c r="BZS106" s="342"/>
      <c r="BZT106" s="342"/>
      <c r="BZU106" s="342"/>
      <c r="BZV106" s="342"/>
      <c r="BZW106" s="342"/>
      <c r="BZX106" s="342"/>
      <c r="BZY106" s="342"/>
      <c r="BZZ106" s="342"/>
      <c r="CAA106" s="342"/>
      <c r="CAB106" s="342"/>
      <c r="CAC106" s="342"/>
      <c r="CAD106" s="342"/>
      <c r="CAE106" s="342"/>
      <c r="CAF106" s="342"/>
      <c r="CAG106" s="342"/>
      <c r="CAH106" s="342"/>
      <c r="CAI106" s="342"/>
      <c r="CAJ106" s="342"/>
      <c r="CAK106" s="342"/>
      <c r="CAL106" s="342"/>
      <c r="CAM106" s="342"/>
      <c r="CAN106" s="342"/>
      <c r="CAO106" s="342"/>
      <c r="CAP106" s="342"/>
      <c r="CAQ106" s="342"/>
      <c r="CAR106" s="342"/>
      <c r="CAS106" s="342"/>
      <c r="CAT106" s="342"/>
      <c r="CAU106" s="342"/>
      <c r="CAV106" s="342"/>
      <c r="CAW106" s="342"/>
      <c r="CAX106" s="342"/>
      <c r="CAY106" s="342"/>
      <c r="CAZ106" s="342"/>
      <c r="CBA106" s="342"/>
      <c r="CBB106" s="342"/>
      <c r="CBC106" s="342"/>
      <c r="CBD106" s="342"/>
      <c r="CBE106" s="342"/>
      <c r="CBF106" s="342"/>
      <c r="CBG106" s="342"/>
      <c r="CBH106" s="342"/>
      <c r="CBI106" s="342"/>
      <c r="CBJ106" s="342"/>
      <c r="CBK106" s="342"/>
      <c r="CBL106" s="342"/>
      <c r="CBM106" s="342"/>
      <c r="CBN106" s="342"/>
      <c r="CBO106" s="342"/>
      <c r="CBP106" s="342"/>
      <c r="CBQ106" s="342"/>
      <c r="CBR106" s="342"/>
      <c r="CBS106" s="342"/>
      <c r="CBT106" s="342"/>
      <c r="CBU106" s="342"/>
      <c r="CBV106" s="342"/>
      <c r="CBW106" s="342"/>
      <c r="CBX106" s="342"/>
      <c r="CBY106" s="342"/>
      <c r="CBZ106" s="342"/>
      <c r="CCA106" s="342"/>
      <c r="CCB106" s="342"/>
      <c r="CCC106" s="342"/>
      <c r="CCD106" s="342"/>
      <c r="CCE106" s="342"/>
      <c r="CCF106" s="342"/>
      <c r="CCG106" s="342"/>
      <c r="CCH106" s="342"/>
      <c r="CCI106" s="342"/>
      <c r="CCJ106" s="342"/>
      <c r="CCK106" s="342"/>
      <c r="CCL106" s="342"/>
      <c r="CCM106" s="342"/>
      <c r="CCN106" s="342"/>
      <c r="CCO106" s="342"/>
      <c r="CCP106" s="342"/>
      <c r="CCQ106" s="342"/>
      <c r="CCR106" s="342"/>
      <c r="CCS106" s="342"/>
      <c r="CCT106" s="342"/>
      <c r="CCU106" s="342"/>
      <c r="CCV106" s="342"/>
      <c r="CCW106" s="342"/>
      <c r="CCX106" s="342"/>
      <c r="CCY106" s="342"/>
      <c r="CCZ106" s="342"/>
      <c r="CDA106" s="342"/>
      <c r="CDB106" s="342"/>
      <c r="CDC106" s="342"/>
      <c r="CDD106" s="342"/>
      <c r="CDE106" s="342"/>
      <c r="CDF106" s="342"/>
      <c r="CDG106" s="342"/>
      <c r="CDH106" s="342"/>
      <c r="CDI106" s="342"/>
      <c r="CDJ106" s="342"/>
      <c r="CDK106" s="342"/>
      <c r="CDL106" s="342"/>
      <c r="CDM106" s="342"/>
      <c r="CDN106" s="342"/>
      <c r="CDO106" s="342"/>
      <c r="CDP106" s="342"/>
      <c r="CDQ106" s="342"/>
      <c r="CDR106" s="342"/>
      <c r="CDS106" s="342"/>
      <c r="CDT106" s="342"/>
      <c r="CDU106" s="342"/>
      <c r="CDV106" s="342"/>
      <c r="CDW106" s="342"/>
      <c r="CDX106" s="342"/>
      <c r="CDY106" s="342"/>
      <c r="CDZ106" s="342"/>
      <c r="CEA106" s="342"/>
      <c r="CEB106" s="342"/>
      <c r="CEC106" s="342"/>
      <c r="CED106" s="342"/>
      <c r="CEE106" s="342"/>
      <c r="CEF106" s="342"/>
      <c r="CEG106" s="342"/>
      <c r="CEH106" s="342"/>
      <c r="CEI106" s="342"/>
      <c r="CEJ106" s="342"/>
      <c r="CEK106" s="342"/>
      <c r="CEL106" s="342"/>
      <c r="CEM106" s="342"/>
      <c r="CEN106" s="342"/>
      <c r="CEO106" s="342"/>
      <c r="CEP106" s="342"/>
      <c r="CEQ106" s="342"/>
      <c r="CER106" s="342"/>
      <c r="CES106" s="342"/>
      <c r="CET106" s="342"/>
      <c r="CEU106" s="342"/>
      <c r="CEV106" s="342"/>
      <c r="CEW106" s="342"/>
      <c r="CEX106" s="342"/>
      <c r="CEY106" s="342"/>
      <c r="CEZ106" s="342"/>
      <c r="CFA106" s="342"/>
      <c r="CFB106" s="342"/>
      <c r="CFC106" s="342"/>
      <c r="CFD106" s="342"/>
      <c r="CFE106" s="342"/>
      <c r="CFF106" s="342"/>
      <c r="CFG106" s="342"/>
      <c r="CFH106" s="342"/>
      <c r="CFI106" s="342"/>
      <c r="CFJ106" s="342"/>
      <c r="CFK106" s="342"/>
      <c r="CFL106" s="342"/>
      <c r="CFM106" s="342"/>
      <c r="CFN106" s="342"/>
      <c r="CFO106" s="342"/>
      <c r="CFP106" s="342"/>
      <c r="CFQ106" s="342"/>
      <c r="CFR106" s="342"/>
      <c r="CFS106" s="342"/>
      <c r="CFT106" s="342"/>
      <c r="CFU106" s="342"/>
      <c r="CFV106" s="342"/>
      <c r="CFW106" s="342"/>
      <c r="CFX106" s="342"/>
      <c r="CFY106" s="342"/>
      <c r="CFZ106" s="342"/>
      <c r="CGA106" s="342"/>
      <c r="CGB106" s="342"/>
      <c r="CGC106" s="342"/>
      <c r="CGD106" s="342"/>
      <c r="CGE106" s="342"/>
      <c r="CGF106" s="342"/>
      <c r="CGG106" s="342"/>
      <c r="CGH106" s="342"/>
      <c r="CGI106" s="342"/>
      <c r="CGJ106" s="342"/>
      <c r="CGK106" s="342"/>
      <c r="CGL106" s="342"/>
      <c r="CGM106" s="342"/>
      <c r="CGN106" s="342"/>
      <c r="CGO106" s="342"/>
      <c r="CGP106" s="342"/>
      <c r="CGQ106" s="342"/>
      <c r="CGR106" s="342"/>
      <c r="CGS106" s="342"/>
      <c r="CGT106" s="342"/>
      <c r="CGU106" s="342"/>
      <c r="CGV106" s="342"/>
      <c r="CGW106" s="342"/>
      <c r="CGX106" s="342"/>
      <c r="CGY106" s="342"/>
      <c r="CGZ106" s="342"/>
      <c r="CHA106" s="342"/>
      <c r="CHB106" s="342"/>
      <c r="CHC106" s="342"/>
      <c r="CHD106" s="342"/>
      <c r="CHE106" s="342"/>
      <c r="CHF106" s="342"/>
      <c r="CHG106" s="342"/>
      <c r="CHH106" s="342"/>
      <c r="CHI106" s="342"/>
      <c r="CHJ106" s="342"/>
      <c r="CHK106" s="342"/>
      <c r="CHL106" s="342"/>
      <c r="CHM106" s="342"/>
      <c r="CHN106" s="342"/>
      <c r="CHO106" s="342"/>
      <c r="CHP106" s="342"/>
      <c r="CHQ106" s="342"/>
      <c r="CHR106" s="342"/>
      <c r="CHS106" s="342"/>
      <c r="CHT106" s="342"/>
      <c r="CHU106" s="342"/>
      <c r="CHV106" s="342"/>
      <c r="CHW106" s="342"/>
      <c r="CHX106" s="342"/>
      <c r="CHY106" s="342"/>
      <c r="CHZ106" s="342"/>
      <c r="CIA106" s="342"/>
      <c r="CIB106" s="342"/>
      <c r="CIC106" s="342"/>
      <c r="CID106" s="342"/>
      <c r="CIE106" s="342"/>
      <c r="CIF106" s="342"/>
      <c r="CIG106" s="342"/>
      <c r="CIH106" s="342"/>
      <c r="CII106" s="342"/>
      <c r="CIJ106" s="342"/>
      <c r="CIK106" s="342"/>
      <c r="CIL106" s="342"/>
      <c r="CIM106" s="342"/>
      <c r="CIN106" s="342"/>
      <c r="CIO106" s="342"/>
      <c r="CIP106" s="342"/>
      <c r="CIQ106" s="342"/>
      <c r="CIR106" s="342"/>
      <c r="CIS106" s="342"/>
      <c r="CIT106" s="342"/>
      <c r="CIU106" s="342"/>
      <c r="CIV106" s="342"/>
      <c r="CIW106" s="342"/>
      <c r="CIX106" s="342"/>
      <c r="CIY106" s="342"/>
      <c r="CIZ106" s="342"/>
      <c r="CJA106" s="342"/>
      <c r="CJB106" s="342"/>
      <c r="CJC106" s="342"/>
      <c r="CJD106" s="342"/>
      <c r="CJE106" s="342"/>
      <c r="CJF106" s="342"/>
      <c r="CJG106" s="342"/>
      <c r="CJH106" s="342"/>
      <c r="CJI106" s="342"/>
      <c r="CJJ106" s="342"/>
      <c r="CJK106" s="342"/>
      <c r="CJL106" s="342"/>
      <c r="CJM106" s="342"/>
      <c r="CJN106" s="342"/>
      <c r="CJO106" s="342"/>
      <c r="CJP106" s="342"/>
      <c r="CJQ106" s="342"/>
      <c r="CJR106" s="342"/>
      <c r="CJS106" s="342"/>
      <c r="CJT106" s="342"/>
      <c r="CJU106" s="342"/>
      <c r="CJV106" s="342"/>
      <c r="CJW106" s="342"/>
      <c r="CJX106" s="342"/>
      <c r="CJY106" s="342"/>
      <c r="CJZ106" s="342"/>
      <c r="CKA106" s="342"/>
      <c r="CKB106" s="342"/>
      <c r="CKC106" s="342"/>
      <c r="CKD106" s="342"/>
      <c r="CKE106" s="342"/>
      <c r="CKF106" s="342"/>
      <c r="CKG106" s="342"/>
      <c r="CKH106" s="342"/>
      <c r="CKI106" s="342"/>
      <c r="CKJ106" s="342"/>
      <c r="CKK106" s="342"/>
      <c r="CKL106" s="342"/>
      <c r="CKM106" s="342"/>
      <c r="CKN106" s="342"/>
      <c r="CKO106" s="342"/>
      <c r="CKP106" s="342"/>
      <c r="CKQ106" s="342"/>
      <c r="CKR106" s="342"/>
      <c r="CKS106" s="342"/>
      <c r="CKT106" s="342"/>
      <c r="CKU106" s="342"/>
      <c r="CKV106" s="342"/>
      <c r="CKW106" s="342"/>
      <c r="CKX106" s="342"/>
      <c r="CKY106" s="342"/>
      <c r="CKZ106" s="342"/>
      <c r="CLA106" s="342"/>
      <c r="CLB106" s="342"/>
      <c r="CLC106" s="342"/>
      <c r="CLD106" s="342"/>
      <c r="CLE106" s="342"/>
      <c r="CLF106" s="342"/>
      <c r="CLG106" s="342"/>
      <c r="CLH106" s="342"/>
      <c r="CLI106" s="342"/>
      <c r="CLJ106" s="342"/>
      <c r="CLK106" s="342"/>
      <c r="CLL106" s="342"/>
      <c r="CLM106" s="342"/>
      <c r="CLN106" s="342"/>
      <c r="CLO106" s="342"/>
      <c r="CLP106" s="342"/>
      <c r="CLQ106" s="342"/>
      <c r="CLR106" s="342"/>
      <c r="CLS106" s="342"/>
      <c r="CLT106" s="342"/>
      <c r="CLU106" s="342"/>
      <c r="CLV106" s="342"/>
      <c r="CLW106" s="342"/>
      <c r="CLX106" s="342"/>
      <c r="CLY106" s="342"/>
      <c r="CLZ106" s="342"/>
      <c r="CMA106" s="342"/>
      <c r="CMB106" s="342"/>
      <c r="CMC106" s="342"/>
      <c r="CMD106" s="342"/>
      <c r="CME106" s="342"/>
      <c r="CMF106" s="342"/>
      <c r="CMG106" s="342"/>
      <c r="CMH106" s="342"/>
      <c r="CMI106" s="342"/>
      <c r="CMJ106" s="342"/>
      <c r="CMK106" s="342"/>
      <c r="CML106" s="342"/>
      <c r="CMM106" s="342"/>
      <c r="CMN106" s="342"/>
      <c r="CMO106" s="342"/>
      <c r="CMP106" s="342"/>
      <c r="CMQ106" s="342"/>
      <c r="CMR106" s="342"/>
      <c r="CMS106" s="342"/>
      <c r="CMT106" s="342"/>
      <c r="CMU106" s="342"/>
      <c r="CMV106" s="342"/>
      <c r="CMW106" s="342"/>
      <c r="CMX106" s="342"/>
      <c r="CMY106" s="342"/>
      <c r="CMZ106" s="342"/>
      <c r="CNA106" s="342"/>
      <c r="CNB106" s="342"/>
      <c r="CNC106" s="342"/>
      <c r="CND106" s="342"/>
      <c r="CNE106" s="342"/>
      <c r="CNF106" s="342"/>
      <c r="CNG106" s="342"/>
      <c r="CNH106" s="342"/>
      <c r="CNI106" s="342"/>
      <c r="CNJ106" s="342"/>
      <c r="CNK106" s="342"/>
      <c r="CNL106" s="342"/>
      <c r="CNM106" s="342"/>
      <c r="CNN106" s="342"/>
      <c r="CNO106" s="342"/>
      <c r="CNP106" s="342"/>
      <c r="CNQ106" s="342"/>
      <c r="CNR106" s="342"/>
      <c r="CNS106" s="342"/>
      <c r="CNT106" s="342"/>
      <c r="CNU106" s="342"/>
      <c r="CNV106" s="342"/>
      <c r="CNW106" s="342"/>
      <c r="CNX106" s="342"/>
      <c r="CNY106" s="342"/>
      <c r="CNZ106" s="342"/>
      <c r="COA106" s="342"/>
      <c r="COB106" s="342"/>
      <c r="COC106" s="342"/>
      <c r="COD106" s="342"/>
      <c r="COE106" s="342"/>
      <c r="COF106" s="342"/>
      <c r="COG106" s="342"/>
      <c r="COH106" s="342"/>
      <c r="COI106" s="342"/>
      <c r="COJ106" s="342"/>
      <c r="COK106" s="342"/>
      <c r="COL106" s="342"/>
      <c r="COM106" s="342"/>
      <c r="CON106" s="342"/>
      <c r="COO106" s="342"/>
      <c r="COP106" s="342"/>
      <c r="COQ106" s="342"/>
      <c r="COR106" s="342"/>
      <c r="COS106" s="342"/>
      <c r="COT106" s="342"/>
      <c r="COU106" s="342"/>
      <c r="COV106" s="342"/>
      <c r="COW106" s="342"/>
      <c r="COX106" s="342"/>
      <c r="COY106" s="342"/>
      <c r="COZ106" s="342"/>
      <c r="CPA106" s="342"/>
      <c r="CPB106" s="342"/>
      <c r="CPC106" s="342"/>
      <c r="CPD106" s="342"/>
      <c r="CPE106" s="342"/>
      <c r="CPF106" s="342"/>
      <c r="CPG106" s="342"/>
      <c r="CPH106" s="342"/>
      <c r="CPI106" s="342"/>
      <c r="CPJ106" s="342"/>
      <c r="CPK106" s="342"/>
      <c r="CPL106" s="342"/>
      <c r="CPM106" s="342"/>
      <c r="CPN106" s="342"/>
      <c r="CPO106" s="342"/>
      <c r="CPP106" s="342"/>
      <c r="CPQ106" s="342"/>
      <c r="CPR106" s="342"/>
      <c r="CPS106" s="342"/>
      <c r="CPT106" s="342"/>
      <c r="CPU106" s="342"/>
      <c r="CPV106" s="342"/>
      <c r="CPW106" s="342"/>
      <c r="CPX106" s="342"/>
      <c r="CPY106" s="342"/>
      <c r="CPZ106" s="342"/>
      <c r="CQA106" s="342"/>
      <c r="CQB106" s="342"/>
      <c r="CQC106" s="342"/>
      <c r="CQD106" s="342"/>
      <c r="CQE106" s="342"/>
      <c r="CQF106" s="342"/>
      <c r="CQG106" s="342"/>
      <c r="CQH106" s="342"/>
      <c r="CQI106" s="342"/>
      <c r="CQJ106" s="342"/>
      <c r="CQK106" s="342"/>
      <c r="CQL106" s="342"/>
      <c r="CQM106" s="342"/>
      <c r="CQN106" s="342"/>
      <c r="CQO106" s="342"/>
      <c r="CQP106" s="342"/>
      <c r="CQQ106" s="342"/>
      <c r="CQR106" s="342"/>
      <c r="CQS106" s="342"/>
      <c r="CQT106" s="342"/>
      <c r="CQU106" s="342"/>
      <c r="CQV106" s="342"/>
      <c r="CQW106" s="342"/>
      <c r="CQX106" s="342"/>
      <c r="CQY106" s="342"/>
      <c r="CQZ106" s="342"/>
      <c r="CRA106" s="342"/>
      <c r="CRB106" s="342"/>
      <c r="CRC106" s="342"/>
      <c r="CRD106" s="342"/>
      <c r="CRE106" s="342"/>
      <c r="CRF106" s="342"/>
      <c r="CRG106" s="342"/>
      <c r="CRH106" s="342"/>
      <c r="CRI106" s="342"/>
      <c r="CRJ106" s="342"/>
      <c r="CRK106" s="342"/>
      <c r="CRL106" s="342"/>
      <c r="CRM106" s="342"/>
      <c r="CRN106" s="342"/>
      <c r="CRO106" s="342"/>
      <c r="CRP106" s="342"/>
      <c r="CRQ106" s="342"/>
      <c r="CRR106" s="342"/>
      <c r="CRS106" s="342"/>
      <c r="CRT106" s="342"/>
      <c r="CRU106" s="342"/>
      <c r="CRV106" s="342"/>
      <c r="CRW106" s="342"/>
      <c r="CRX106" s="342"/>
      <c r="CRY106" s="342"/>
      <c r="CRZ106" s="342"/>
      <c r="CSA106" s="342"/>
      <c r="CSB106" s="342"/>
      <c r="CSC106" s="342"/>
      <c r="CSD106" s="342"/>
      <c r="CSE106" s="342"/>
      <c r="CSF106" s="342"/>
      <c r="CSG106" s="342"/>
      <c r="CSH106" s="342"/>
      <c r="CSI106" s="342"/>
      <c r="CSJ106" s="342"/>
      <c r="CSK106" s="342"/>
      <c r="CSL106" s="342"/>
      <c r="CSM106" s="342"/>
      <c r="CSN106" s="342"/>
      <c r="CSO106" s="342"/>
      <c r="CSP106" s="342"/>
      <c r="CSQ106" s="342"/>
      <c r="CSR106" s="342"/>
      <c r="CSS106" s="342"/>
      <c r="CST106" s="342"/>
      <c r="CSU106" s="342"/>
      <c r="CSV106" s="342"/>
      <c r="CSW106" s="342"/>
      <c r="CSX106" s="342"/>
      <c r="CSY106" s="342"/>
      <c r="CSZ106" s="342"/>
      <c r="CTA106" s="342"/>
      <c r="CTB106" s="342"/>
      <c r="CTC106" s="342"/>
      <c r="CTD106" s="342"/>
      <c r="CTE106" s="342"/>
      <c r="CTF106" s="342"/>
      <c r="CTG106" s="342"/>
      <c r="CTH106" s="342"/>
      <c r="CTI106" s="342"/>
      <c r="CTJ106" s="342"/>
      <c r="CTK106" s="342"/>
      <c r="CTL106" s="342"/>
      <c r="CTM106" s="342"/>
      <c r="CTN106" s="342"/>
      <c r="CTO106" s="342"/>
      <c r="CTP106" s="342"/>
      <c r="CTQ106" s="342"/>
      <c r="CTR106" s="342"/>
      <c r="CTS106" s="342"/>
      <c r="CTT106" s="342"/>
      <c r="CTU106" s="342"/>
      <c r="CTV106" s="342"/>
      <c r="CTW106" s="342"/>
      <c r="CTX106" s="342"/>
      <c r="CTY106" s="342"/>
      <c r="CTZ106" s="342"/>
      <c r="CUA106" s="342"/>
      <c r="CUB106" s="342"/>
      <c r="CUC106" s="342"/>
      <c r="CUD106" s="342"/>
      <c r="CUE106" s="342"/>
      <c r="CUF106" s="342"/>
      <c r="CUG106" s="342"/>
      <c r="CUH106" s="342"/>
      <c r="CUI106" s="342"/>
      <c r="CUJ106" s="342"/>
      <c r="CUK106" s="342"/>
      <c r="CUL106" s="342"/>
      <c r="CUM106" s="342"/>
      <c r="CUN106" s="342"/>
      <c r="CUO106" s="342"/>
      <c r="CUP106" s="342"/>
      <c r="CUQ106" s="342"/>
      <c r="CUR106" s="342"/>
      <c r="CUS106" s="342"/>
      <c r="CUT106" s="342"/>
      <c r="CUU106" s="342"/>
      <c r="CUV106" s="342"/>
      <c r="CUW106" s="342"/>
      <c r="CUX106" s="342"/>
      <c r="CUY106" s="342"/>
      <c r="CUZ106" s="342"/>
      <c r="CVA106" s="342"/>
      <c r="CVB106" s="342"/>
      <c r="CVC106" s="342"/>
      <c r="CVD106" s="342"/>
      <c r="CVE106" s="342"/>
      <c r="CVF106" s="342"/>
      <c r="CVG106" s="342"/>
      <c r="CVH106" s="342"/>
      <c r="CVI106" s="342"/>
      <c r="CVJ106" s="342"/>
      <c r="CVK106" s="342"/>
      <c r="CVL106" s="342"/>
      <c r="CVM106" s="342"/>
      <c r="CVN106" s="342"/>
      <c r="CVO106" s="342"/>
      <c r="CVP106" s="342"/>
      <c r="CVQ106" s="342"/>
      <c r="CVR106" s="342"/>
      <c r="CVS106" s="342"/>
      <c r="CVT106" s="342"/>
      <c r="CVU106" s="342"/>
      <c r="CVV106" s="342"/>
      <c r="CVW106" s="342"/>
      <c r="CVX106" s="342"/>
      <c r="CVY106" s="342"/>
      <c r="CVZ106" s="342"/>
      <c r="CWA106" s="342"/>
      <c r="CWB106" s="342"/>
      <c r="CWC106" s="342"/>
      <c r="CWD106" s="342"/>
      <c r="CWE106" s="342"/>
      <c r="CWF106" s="342"/>
      <c r="CWG106" s="342"/>
      <c r="CWH106" s="342"/>
      <c r="CWI106" s="342"/>
      <c r="CWJ106" s="342"/>
      <c r="CWK106" s="342"/>
      <c r="CWL106" s="342"/>
      <c r="CWM106" s="342"/>
      <c r="CWN106" s="342"/>
      <c r="CWO106" s="342"/>
      <c r="CWP106" s="342"/>
      <c r="CWQ106" s="342"/>
      <c r="CWR106" s="342"/>
      <c r="CWS106" s="342"/>
      <c r="CWT106" s="342"/>
      <c r="CWU106" s="342"/>
      <c r="CWV106" s="342"/>
      <c r="CWW106" s="342"/>
      <c r="CWX106" s="342"/>
      <c r="CWY106" s="342"/>
      <c r="CWZ106" s="342"/>
      <c r="CXA106" s="342"/>
      <c r="CXB106" s="342"/>
      <c r="CXC106" s="342"/>
      <c r="CXD106" s="342"/>
      <c r="CXE106" s="342"/>
      <c r="CXF106" s="342"/>
      <c r="CXG106" s="342"/>
      <c r="CXH106" s="342"/>
      <c r="CXI106" s="342"/>
      <c r="CXJ106" s="342"/>
      <c r="CXK106" s="342"/>
      <c r="CXL106" s="342"/>
      <c r="CXM106" s="342"/>
      <c r="CXN106" s="342"/>
      <c r="CXO106" s="342"/>
      <c r="CXP106" s="342"/>
      <c r="CXQ106" s="342"/>
      <c r="CXR106" s="342"/>
      <c r="CXS106" s="342"/>
      <c r="CXT106" s="342"/>
      <c r="CXU106" s="342"/>
      <c r="CXV106" s="342"/>
      <c r="CXW106" s="342"/>
      <c r="CXX106" s="342"/>
      <c r="CXY106" s="342"/>
      <c r="CXZ106" s="342"/>
      <c r="CYA106" s="342"/>
      <c r="CYB106" s="342"/>
      <c r="CYC106" s="342"/>
      <c r="CYD106" s="342"/>
      <c r="CYE106" s="342"/>
      <c r="CYF106" s="342"/>
      <c r="CYG106" s="342"/>
      <c r="CYH106" s="342"/>
      <c r="CYI106" s="342"/>
      <c r="CYJ106" s="342"/>
      <c r="CYK106" s="342"/>
      <c r="CYL106" s="342"/>
      <c r="CYM106" s="342"/>
      <c r="CYN106" s="342"/>
      <c r="CYO106" s="342"/>
      <c r="CYP106" s="342"/>
      <c r="CYQ106" s="342"/>
      <c r="CYR106" s="342"/>
      <c r="CYS106" s="342"/>
      <c r="CYT106" s="342"/>
      <c r="CYU106" s="342"/>
      <c r="CYV106" s="342"/>
      <c r="CYW106" s="342"/>
      <c r="CYX106" s="342"/>
      <c r="CYY106" s="342"/>
      <c r="CYZ106" s="342"/>
      <c r="CZA106" s="342"/>
      <c r="CZB106" s="342"/>
      <c r="CZC106" s="342"/>
      <c r="CZD106" s="342"/>
      <c r="CZE106" s="342"/>
      <c r="CZF106" s="342"/>
      <c r="CZG106" s="342"/>
      <c r="CZH106" s="342"/>
      <c r="CZI106" s="342"/>
      <c r="CZJ106" s="342"/>
      <c r="CZK106" s="342"/>
      <c r="CZL106" s="342"/>
      <c r="CZM106" s="342"/>
      <c r="CZN106" s="342"/>
      <c r="CZO106" s="342"/>
      <c r="CZP106" s="342"/>
      <c r="CZQ106" s="342"/>
      <c r="CZR106" s="342"/>
      <c r="CZS106" s="342"/>
      <c r="CZT106" s="342"/>
      <c r="CZU106" s="342"/>
      <c r="CZV106" s="342"/>
      <c r="CZW106" s="342"/>
      <c r="CZX106" s="342"/>
      <c r="CZY106" s="342"/>
      <c r="CZZ106" s="342"/>
      <c r="DAA106" s="342"/>
      <c r="DAB106" s="342"/>
      <c r="DAC106" s="342"/>
      <c r="DAD106" s="342"/>
      <c r="DAE106" s="342"/>
      <c r="DAF106" s="342"/>
      <c r="DAG106" s="342"/>
      <c r="DAH106" s="342"/>
      <c r="DAI106" s="342"/>
      <c r="DAJ106" s="342"/>
      <c r="DAK106" s="342"/>
      <c r="DAL106" s="342"/>
      <c r="DAM106" s="342"/>
      <c r="DAN106" s="342"/>
      <c r="DAO106" s="342"/>
      <c r="DAP106" s="342"/>
      <c r="DAQ106" s="342"/>
      <c r="DAR106" s="342"/>
      <c r="DAS106" s="342"/>
      <c r="DAT106" s="342"/>
      <c r="DAU106" s="342"/>
      <c r="DAV106" s="342"/>
      <c r="DAW106" s="342"/>
      <c r="DAX106" s="342"/>
      <c r="DAY106" s="342"/>
      <c r="DAZ106" s="342"/>
      <c r="DBA106" s="342"/>
      <c r="DBB106" s="342"/>
      <c r="DBC106" s="342"/>
      <c r="DBD106" s="342"/>
      <c r="DBE106" s="342"/>
      <c r="DBF106" s="342"/>
      <c r="DBG106" s="342"/>
      <c r="DBH106" s="342"/>
      <c r="DBI106" s="342"/>
      <c r="DBJ106" s="342"/>
      <c r="DBK106" s="342"/>
      <c r="DBL106" s="342"/>
      <c r="DBM106" s="342"/>
      <c r="DBN106" s="342"/>
      <c r="DBO106" s="342"/>
      <c r="DBP106" s="342"/>
      <c r="DBQ106" s="342"/>
      <c r="DBR106" s="342"/>
      <c r="DBS106" s="342"/>
      <c r="DBT106" s="342"/>
      <c r="DBU106" s="342"/>
      <c r="DBV106" s="342"/>
      <c r="DBW106" s="342"/>
      <c r="DBX106" s="342"/>
      <c r="DBY106" s="342"/>
      <c r="DBZ106" s="342"/>
      <c r="DCA106" s="342"/>
      <c r="DCB106" s="342"/>
      <c r="DCC106" s="342"/>
      <c r="DCD106" s="342"/>
      <c r="DCE106" s="342"/>
      <c r="DCF106" s="342"/>
      <c r="DCG106" s="342"/>
      <c r="DCH106" s="342"/>
      <c r="DCI106" s="342"/>
      <c r="DCJ106" s="342"/>
      <c r="DCK106" s="342"/>
      <c r="DCL106" s="342"/>
      <c r="DCM106" s="342"/>
      <c r="DCN106" s="342"/>
      <c r="DCO106" s="342"/>
      <c r="DCP106" s="342"/>
      <c r="DCQ106" s="342"/>
      <c r="DCR106" s="342"/>
      <c r="DCS106" s="342"/>
      <c r="DCT106" s="342"/>
      <c r="DCU106" s="342"/>
      <c r="DCV106" s="342"/>
      <c r="DCW106" s="342"/>
      <c r="DCX106" s="342"/>
      <c r="DCY106" s="342"/>
      <c r="DCZ106" s="342"/>
      <c r="DDA106" s="342"/>
      <c r="DDB106" s="342"/>
      <c r="DDC106" s="342"/>
      <c r="DDD106" s="342"/>
      <c r="DDE106" s="342"/>
      <c r="DDF106" s="342"/>
      <c r="DDG106" s="342"/>
      <c r="DDH106" s="342"/>
      <c r="DDI106" s="342"/>
      <c r="DDJ106" s="342"/>
      <c r="DDK106" s="342"/>
      <c r="DDL106" s="342"/>
      <c r="DDM106" s="342"/>
      <c r="DDN106" s="342"/>
      <c r="DDO106" s="342"/>
      <c r="DDP106" s="342"/>
      <c r="DDQ106" s="342"/>
      <c r="DDR106" s="342"/>
      <c r="DDS106" s="342"/>
      <c r="DDT106" s="342"/>
      <c r="DDU106" s="342"/>
      <c r="DDV106" s="342"/>
      <c r="DDW106" s="342"/>
      <c r="DDX106" s="342"/>
      <c r="DDY106" s="342"/>
      <c r="DDZ106" s="342"/>
      <c r="DEA106" s="342"/>
      <c r="DEB106" s="342"/>
      <c r="DEC106" s="342"/>
      <c r="DED106" s="342"/>
      <c r="DEE106" s="342"/>
      <c r="DEF106" s="342"/>
      <c r="DEG106" s="342"/>
      <c r="DEH106" s="342"/>
      <c r="DEI106" s="342"/>
      <c r="DEJ106" s="342"/>
      <c r="DEK106" s="342"/>
      <c r="DEL106" s="342"/>
      <c r="DEM106" s="342"/>
      <c r="DEN106" s="342"/>
      <c r="DEO106" s="342"/>
      <c r="DEP106" s="342"/>
      <c r="DEQ106" s="342"/>
      <c r="DER106" s="342"/>
      <c r="DES106" s="342"/>
      <c r="DET106" s="342"/>
      <c r="DEU106" s="342"/>
      <c r="DEV106" s="342"/>
      <c r="DEW106" s="342"/>
      <c r="DEX106" s="342"/>
      <c r="DEY106" s="342"/>
      <c r="DEZ106" s="342"/>
      <c r="DFA106" s="342"/>
      <c r="DFB106" s="342"/>
      <c r="DFC106" s="342"/>
      <c r="DFD106" s="342"/>
      <c r="DFE106" s="342"/>
      <c r="DFF106" s="342"/>
      <c r="DFG106" s="342"/>
      <c r="DFH106" s="342"/>
      <c r="DFI106" s="342"/>
      <c r="DFJ106" s="342"/>
      <c r="DFK106" s="342"/>
      <c r="DFL106" s="342"/>
      <c r="DFM106" s="342"/>
      <c r="DFN106" s="342"/>
      <c r="DFO106" s="342"/>
      <c r="DFP106" s="342"/>
      <c r="DFQ106" s="342"/>
      <c r="DFR106" s="342"/>
      <c r="DFS106" s="342"/>
      <c r="DFT106" s="342"/>
      <c r="DFU106" s="342"/>
      <c r="DFV106" s="342"/>
      <c r="DFW106" s="342"/>
      <c r="DFX106" s="342"/>
      <c r="DFY106" s="342"/>
      <c r="DFZ106" s="342"/>
      <c r="DGA106" s="342"/>
      <c r="DGB106" s="342"/>
      <c r="DGC106" s="342"/>
      <c r="DGD106" s="342"/>
      <c r="DGE106" s="342"/>
      <c r="DGF106" s="342"/>
      <c r="DGG106" s="342"/>
      <c r="DGH106" s="342"/>
      <c r="DGI106" s="342"/>
      <c r="DGJ106" s="342"/>
      <c r="DGK106" s="342"/>
      <c r="DGL106" s="342"/>
      <c r="DGM106" s="342"/>
      <c r="DGN106" s="342"/>
      <c r="DGO106" s="342"/>
      <c r="DGP106" s="342"/>
      <c r="DGQ106" s="342"/>
      <c r="DGR106" s="342"/>
      <c r="DGS106" s="342"/>
      <c r="DGT106" s="342"/>
      <c r="DGU106" s="342"/>
      <c r="DGV106" s="342"/>
      <c r="DGW106" s="342"/>
      <c r="DGX106" s="342"/>
      <c r="DGY106" s="342"/>
      <c r="DGZ106" s="342"/>
      <c r="DHA106" s="342"/>
      <c r="DHB106" s="342"/>
      <c r="DHC106" s="342"/>
      <c r="DHD106" s="342"/>
      <c r="DHE106" s="342"/>
      <c r="DHF106" s="342"/>
      <c r="DHG106" s="342"/>
      <c r="DHH106" s="342"/>
      <c r="DHI106" s="342"/>
      <c r="DHJ106" s="342"/>
      <c r="DHK106" s="342"/>
      <c r="DHL106" s="342"/>
      <c r="DHM106" s="342"/>
      <c r="DHN106" s="342"/>
      <c r="DHO106" s="342"/>
      <c r="DHP106" s="342"/>
      <c r="DHQ106" s="342"/>
      <c r="DHR106" s="342"/>
      <c r="DHS106" s="342"/>
      <c r="DHT106" s="342"/>
      <c r="DHU106" s="342"/>
      <c r="DHV106" s="342"/>
      <c r="DHW106" s="342"/>
      <c r="DHX106" s="342"/>
      <c r="DHY106" s="342"/>
      <c r="DHZ106" s="342"/>
      <c r="DIA106" s="342"/>
      <c r="DIB106" s="342"/>
      <c r="DIC106" s="342"/>
      <c r="DID106" s="342"/>
      <c r="DIE106" s="342"/>
      <c r="DIF106" s="342"/>
      <c r="DIG106" s="342"/>
      <c r="DIH106" s="342"/>
      <c r="DII106" s="342"/>
      <c r="DIJ106" s="342"/>
      <c r="DIK106" s="342"/>
      <c r="DIL106" s="342"/>
      <c r="DIM106" s="342"/>
      <c r="DIN106" s="342"/>
      <c r="DIO106" s="342"/>
      <c r="DIP106" s="342"/>
      <c r="DIQ106" s="342"/>
      <c r="DIR106" s="342"/>
      <c r="DIS106" s="342"/>
      <c r="DIT106" s="342"/>
      <c r="DIU106" s="342"/>
      <c r="DIV106" s="342"/>
      <c r="DIW106" s="342"/>
      <c r="DIX106" s="342"/>
      <c r="DIY106" s="342"/>
      <c r="DIZ106" s="342"/>
      <c r="DJA106" s="342"/>
      <c r="DJB106" s="342"/>
      <c r="DJC106" s="342"/>
      <c r="DJD106" s="342"/>
      <c r="DJE106" s="342"/>
      <c r="DJF106" s="342"/>
      <c r="DJG106" s="342"/>
      <c r="DJH106" s="342"/>
      <c r="DJI106" s="342"/>
      <c r="DJJ106" s="342"/>
      <c r="DJK106" s="342"/>
      <c r="DJL106" s="342"/>
      <c r="DJM106" s="342"/>
      <c r="DJN106" s="342"/>
      <c r="DJO106" s="342"/>
      <c r="DJP106" s="342"/>
      <c r="DJQ106" s="342"/>
      <c r="DJR106" s="342"/>
      <c r="DJS106" s="342"/>
      <c r="DJT106" s="342"/>
      <c r="DJU106" s="342"/>
      <c r="DJV106" s="342"/>
      <c r="DJW106" s="342"/>
      <c r="DJX106" s="342"/>
      <c r="DJY106" s="342"/>
      <c r="DJZ106" s="342"/>
      <c r="DKA106" s="342"/>
      <c r="DKB106" s="342"/>
      <c r="DKC106" s="342"/>
      <c r="DKD106" s="342"/>
      <c r="DKE106" s="342"/>
      <c r="DKF106" s="342"/>
      <c r="DKG106" s="342"/>
      <c r="DKH106" s="342"/>
      <c r="DKI106" s="342"/>
      <c r="DKJ106" s="342"/>
      <c r="DKK106" s="342"/>
      <c r="DKL106" s="342"/>
      <c r="DKM106" s="342"/>
      <c r="DKN106" s="342"/>
      <c r="DKO106" s="342"/>
      <c r="DKP106" s="342"/>
      <c r="DKQ106" s="342"/>
      <c r="DKR106" s="342"/>
      <c r="DKS106" s="342"/>
      <c r="DKT106" s="342"/>
      <c r="DKU106" s="342"/>
      <c r="DKV106" s="342"/>
      <c r="DKW106" s="342"/>
      <c r="DKX106" s="342"/>
      <c r="DKY106" s="342"/>
      <c r="DKZ106" s="342"/>
      <c r="DLA106" s="342"/>
      <c r="DLB106" s="342"/>
      <c r="DLC106" s="342"/>
      <c r="DLD106" s="342"/>
      <c r="DLE106" s="342"/>
      <c r="DLF106" s="342"/>
      <c r="DLG106" s="342"/>
      <c r="DLH106" s="342"/>
      <c r="DLI106" s="342"/>
      <c r="DLJ106" s="342"/>
      <c r="DLK106" s="342"/>
      <c r="DLL106" s="342"/>
      <c r="DLM106" s="342"/>
      <c r="DLN106" s="342"/>
      <c r="DLO106" s="342"/>
      <c r="DLP106" s="342"/>
      <c r="DLQ106" s="342"/>
      <c r="DLR106" s="342"/>
      <c r="DLS106" s="342"/>
      <c r="DLT106" s="342"/>
      <c r="DLU106" s="342"/>
      <c r="DLV106" s="342"/>
      <c r="DLW106" s="342"/>
      <c r="DLX106" s="342"/>
      <c r="DLY106" s="342"/>
      <c r="DLZ106" s="342"/>
      <c r="DMA106" s="342"/>
      <c r="DMB106" s="342"/>
      <c r="DMC106" s="342"/>
      <c r="DMD106" s="342"/>
      <c r="DME106" s="342"/>
      <c r="DMF106" s="342"/>
      <c r="DMG106" s="342"/>
      <c r="DMH106" s="342"/>
      <c r="DMI106" s="342"/>
      <c r="DMJ106" s="342"/>
      <c r="DMK106" s="342"/>
      <c r="DML106" s="342"/>
      <c r="DMM106" s="342"/>
      <c r="DMN106" s="342"/>
      <c r="DMO106" s="342"/>
      <c r="DMP106" s="342"/>
      <c r="DMQ106" s="342"/>
      <c r="DMR106" s="342"/>
      <c r="DMS106" s="342"/>
      <c r="DMT106" s="342"/>
      <c r="DMU106" s="342"/>
      <c r="DMV106" s="342"/>
      <c r="DMW106" s="342"/>
      <c r="DMX106" s="342"/>
      <c r="DMY106" s="342"/>
      <c r="DMZ106" s="342"/>
      <c r="DNA106" s="342"/>
      <c r="DNB106" s="342"/>
      <c r="DNC106" s="342"/>
      <c r="DND106" s="342"/>
      <c r="DNE106" s="342"/>
      <c r="DNF106" s="342"/>
      <c r="DNG106" s="342"/>
      <c r="DNH106" s="342"/>
      <c r="DNI106" s="342"/>
      <c r="DNJ106" s="342"/>
      <c r="DNK106" s="342"/>
      <c r="DNL106" s="342"/>
      <c r="DNM106" s="342"/>
      <c r="DNN106" s="342"/>
      <c r="DNO106" s="342"/>
      <c r="DNP106" s="342"/>
      <c r="DNQ106" s="342"/>
      <c r="DNR106" s="342"/>
      <c r="DNS106" s="342"/>
      <c r="DNT106" s="342"/>
      <c r="DNU106" s="342"/>
      <c r="DNV106" s="342"/>
      <c r="DNW106" s="342"/>
      <c r="DNX106" s="342"/>
      <c r="DNY106" s="342"/>
      <c r="DNZ106" s="342"/>
      <c r="DOA106" s="342"/>
      <c r="DOB106" s="342"/>
      <c r="DOC106" s="342"/>
      <c r="DOD106" s="342"/>
      <c r="DOE106" s="342"/>
      <c r="DOF106" s="342"/>
      <c r="DOG106" s="342"/>
      <c r="DOH106" s="342"/>
      <c r="DOI106" s="342"/>
      <c r="DOJ106" s="342"/>
      <c r="DOK106" s="342"/>
      <c r="DOL106" s="342"/>
      <c r="DOM106" s="342"/>
      <c r="DON106" s="342"/>
      <c r="DOO106" s="342"/>
      <c r="DOP106" s="342"/>
      <c r="DOQ106" s="342"/>
      <c r="DOR106" s="342"/>
      <c r="DOS106" s="342"/>
      <c r="DOT106" s="342"/>
      <c r="DOU106" s="342"/>
      <c r="DOV106" s="342"/>
      <c r="DOW106" s="342"/>
      <c r="DOX106" s="342"/>
      <c r="DOY106" s="342"/>
      <c r="DOZ106" s="342"/>
      <c r="DPA106" s="342"/>
      <c r="DPB106" s="342"/>
      <c r="DPC106" s="342"/>
      <c r="DPD106" s="342"/>
      <c r="DPE106" s="342"/>
      <c r="DPF106" s="342"/>
      <c r="DPG106" s="342"/>
      <c r="DPH106" s="342"/>
      <c r="DPI106" s="342"/>
      <c r="DPJ106" s="342"/>
      <c r="DPK106" s="342"/>
      <c r="DPL106" s="342"/>
      <c r="DPM106" s="342"/>
      <c r="DPN106" s="342"/>
      <c r="DPO106" s="342"/>
      <c r="DPP106" s="342"/>
      <c r="DPQ106" s="342"/>
      <c r="DPR106" s="342"/>
      <c r="DPS106" s="342"/>
      <c r="DPT106" s="342"/>
      <c r="DPU106" s="342"/>
      <c r="DPV106" s="342"/>
      <c r="DPW106" s="342"/>
      <c r="DPX106" s="342"/>
      <c r="DPY106" s="342"/>
      <c r="DPZ106" s="342"/>
      <c r="DQA106" s="342"/>
      <c r="DQB106" s="342"/>
      <c r="DQC106" s="342"/>
      <c r="DQD106" s="342"/>
      <c r="DQE106" s="342"/>
      <c r="DQF106" s="342"/>
      <c r="DQG106" s="342"/>
      <c r="DQH106" s="342"/>
      <c r="DQI106" s="342"/>
      <c r="DQJ106" s="342"/>
      <c r="DQK106" s="342"/>
      <c r="DQL106" s="342"/>
      <c r="DQM106" s="342"/>
      <c r="DQN106" s="342"/>
      <c r="DQO106" s="342"/>
      <c r="DQP106" s="342"/>
      <c r="DQQ106" s="342"/>
      <c r="DQR106" s="342"/>
      <c r="DQS106" s="342"/>
      <c r="DQT106" s="342"/>
      <c r="DQU106" s="342"/>
      <c r="DQV106" s="342"/>
      <c r="DQW106" s="342"/>
      <c r="DQX106" s="342"/>
      <c r="DQY106" s="342"/>
      <c r="DQZ106" s="342"/>
      <c r="DRA106" s="342"/>
      <c r="DRB106" s="342"/>
      <c r="DRC106" s="342"/>
      <c r="DRD106" s="342"/>
      <c r="DRE106" s="342"/>
      <c r="DRF106" s="342"/>
      <c r="DRG106" s="342"/>
      <c r="DRH106" s="342"/>
      <c r="DRI106" s="342"/>
      <c r="DRJ106" s="342"/>
      <c r="DRK106" s="342"/>
      <c r="DRL106" s="342"/>
      <c r="DRM106" s="342"/>
      <c r="DRN106" s="342"/>
      <c r="DRO106" s="342"/>
      <c r="DRP106" s="342"/>
      <c r="DRQ106" s="342"/>
      <c r="DRR106" s="342"/>
      <c r="DRS106" s="342"/>
      <c r="DRT106" s="342"/>
      <c r="DRU106" s="342"/>
      <c r="DRV106" s="342"/>
      <c r="DRW106" s="342"/>
      <c r="DRX106" s="342"/>
      <c r="DRY106" s="342"/>
      <c r="DRZ106" s="342"/>
      <c r="DSA106" s="342"/>
      <c r="DSB106" s="342"/>
      <c r="DSC106" s="342"/>
      <c r="DSD106" s="342"/>
      <c r="DSE106" s="342"/>
      <c r="DSF106" s="342"/>
      <c r="DSG106" s="342"/>
      <c r="DSH106" s="342"/>
      <c r="DSI106" s="342"/>
      <c r="DSJ106" s="342"/>
      <c r="DSK106" s="342"/>
      <c r="DSL106" s="342"/>
      <c r="DSM106" s="342"/>
      <c r="DSN106" s="342"/>
      <c r="DSO106" s="342"/>
      <c r="DSP106" s="342"/>
      <c r="DSQ106" s="342"/>
      <c r="DSR106" s="342"/>
      <c r="DSS106" s="342"/>
      <c r="DST106" s="342"/>
      <c r="DSU106" s="342"/>
      <c r="DSV106" s="342"/>
      <c r="DSW106" s="342"/>
      <c r="DSX106" s="342"/>
      <c r="DSY106" s="342"/>
      <c r="DSZ106" s="342"/>
      <c r="DTA106" s="342"/>
      <c r="DTB106" s="342"/>
      <c r="DTC106" s="342"/>
      <c r="DTD106" s="342"/>
      <c r="DTE106" s="342"/>
      <c r="DTF106" s="342"/>
      <c r="DTG106" s="342"/>
      <c r="DTH106" s="342"/>
      <c r="DTI106" s="342"/>
      <c r="DTJ106" s="342"/>
      <c r="DTK106" s="342"/>
      <c r="DTL106" s="342"/>
      <c r="DTM106" s="342"/>
      <c r="DTN106" s="342"/>
      <c r="DTO106" s="342"/>
      <c r="DTP106" s="342"/>
      <c r="DTQ106" s="342"/>
      <c r="DTR106" s="342"/>
      <c r="DTS106" s="342"/>
      <c r="DTT106" s="342"/>
      <c r="DTU106" s="342"/>
      <c r="DTV106" s="342"/>
      <c r="DTW106" s="342"/>
      <c r="DTX106" s="342"/>
      <c r="DTY106" s="342"/>
      <c r="DTZ106" s="342"/>
      <c r="DUA106" s="342"/>
      <c r="DUB106" s="342"/>
      <c r="DUC106" s="342"/>
      <c r="DUD106" s="342"/>
      <c r="DUE106" s="342"/>
      <c r="DUF106" s="342"/>
      <c r="DUG106" s="342"/>
      <c r="DUH106" s="342"/>
      <c r="DUI106" s="342"/>
      <c r="DUJ106" s="342"/>
      <c r="DUK106" s="342"/>
      <c r="DUL106" s="342"/>
      <c r="DUM106" s="342"/>
      <c r="DUN106" s="342"/>
      <c r="DUO106" s="342"/>
      <c r="DUP106" s="342"/>
      <c r="DUQ106" s="342"/>
      <c r="DUR106" s="342"/>
      <c r="DUS106" s="342"/>
      <c r="DUT106" s="342"/>
      <c r="DUU106" s="342"/>
      <c r="DUV106" s="342"/>
      <c r="DUW106" s="342"/>
      <c r="DUX106" s="342"/>
      <c r="DUY106" s="342"/>
      <c r="DUZ106" s="342"/>
      <c r="DVA106" s="342"/>
      <c r="DVB106" s="342"/>
      <c r="DVC106" s="342"/>
      <c r="DVD106" s="342"/>
      <c r="DVE106" s="342"/>
      <c r="DVF106" s="342"/>
      <c r="DVG106" s="342"/>
      <c r="DVH106" s="342"/>
      <c r="DVI106" s="342"/>
      <c r="DVJ106" s="342"/>
      <c r="DVK106" s="342"/>
      <c r="DVL106" s="342"/>
      <c r="DVM106" s="342"/>
      <c r="DVN106" s="342"/>
      <c r="DVO106" s="342"/>
      <c r="DVP106" s="342"/>
      <c r="DVQ106" s="342"/>
      <c r="DVR106" s="342"/>
      <c r="DVS106" s="342"/>
      <c r="DVT106" s="342"/>
      <c r="DVU106" s="342"/>
      <c r="DVV106" s="342"/>
      <c r="DVW106" s="342"/>
      <c r="DVX106" s="342"/>
      <c r="DVY106" s="342"/>
      <c r="DVZ106" s="342"/>
      <c r="DWA106" s="342"/>
      <c r="DWB106" s="342"/>
      <c r="DWC106" s="342"/>
      <c r="DWD106" s="342"/>
      <c r="DWE106" s="342"/>
      <c r="DWF106" s="342"/>
      <c r="DWG106" s="342"/>
      <c r="DWH106" s="342"/>
      <c r="DWI106" s="342"/>
      <c r="DWJ106" s="342"/>
      <c r="DWK106" s="342"/>
      <c r="DWL106" s="342"/>
      <c r="DWM106" s="342"/>
      <c r="DWN106" s="342"/>
      <c r="DWO106" s="342"/>
      <c r="DWP106" s="342"/>
      <c r="DWQ106" s="342"/>
      <c r="DWR106" s="342"/>
      <c r="DWS106" s="342"/>
      <c r="DWT106" s="342"/>
      <c r="DWU106" s="342"/>
      <c r="DWV106" s="342"/>
      <c r="DWW106" s="342"/>
      <c r="DWX106" s="342"/>
      <c r="DWY106" s="342"/>
      <c r="DWZ106" s="342"/>
      <c r="DXA106" s="342"/>
      <c r="DXB106" s="342"/>
      <c r="DXC106" s="342"/>
      <c r="DXD106" s="342"/>
      <c r="DXE106" s="342"/>
      <c r="DXF106" s="342"/>
      <c r="DXG106" s="342"/>
      <c r="DXH106" s="342"/>
      <c r="DXI106" s="342"/>
      <c r="DXJ106" s="342"/>
      <c r="DXK106" s="342"/>
      <c r="DXL106" s="342"/>
      <c r="DXM106" s="342"/>
      <c r="DXN106" s="342"/>
      <c r="DXO106" s="342"/>
      <c r="DXP106" s="342"/>
      <c r="DXQ106" s="342"/>
      <c r="DXR106" s="342"/>
      <c r="DXS106" s="342"/>
      <c r="DXT106" s="342"/>
      <c r="DXU106" s="342"/>
      <c r="DXV106" s="342"/>
      <c r="DXW106" s="342"/>
      <c r="DXX106" s="342"/>
      <c r="DXY106" s="342"/>
      <c r="DXZ106" s="342"/>
      <c r="DYA106" s="342"/>
      <c r="DYB106" s="342"/>
      <c r="DYC106" s="342"/>
      <c r="DYD106" s="342"/>
      <c r="DYE106" s="342"/>
      <c r="DYF106" s="342"/>
      <c r="DYG106" s="342"/>
      <c r="DYH106" s="342"/>
      <c r="DYI106" s="342"/>
      <c r="DYJ106" s="342"/>
      <c r="DYK106" s="342"/>
      <c r="DYL106" s="342"/>
      <c r="DYM106" s="342"/>
      <c r="DYN106" s="342"/>
      <c r="DYO106" s="342"/>
      <c r="DYP106" s="342"/>
      <c r="DYQ106" s="342"/>
      <c r="DYR106" s="342"/>
      <c r="DYS106" s="342"/>
      <c r="DYT106" s="342"/>
      <c r="DYU106" s="342"/>
      <c r="DYV106" s="342"/>
      <c r="DYW106" s="342"/>
      <c r="DYX106" s="342"/>
      <c r="DYY106" s="342"/>
      <c r="DYZ106" s="342"/>
      <c r="DZA106" s="342"/>
      <c r="DZB106" s="342"/>
      <c r="DZC106" s="342"/>
      <c r="DZD106" s="342"/>
      <c r="DZE106" s="342"/>
      <c r="DZF106" s="342"/>
      <c r="DZG106" s="342"/>
      <c r="DZH106" s="342"/>
      <c r="DZI106" s="342"/>
      <c r="DZJ106" s="342"/>
      <c r="DZK106" s="342"/>
      <c r="DZL106" s="342"/>
      <c r="DZM106" s="342"/>
      <c r="DZN106" s="342"/>
      <c r="DZO106" s="342"/>
      <c r="DZP106" s="342"/>
      <c r="DZQ106" s="342"/>
      <c r="DZR106" s="342"/>
      <c r="DZS106" s="342"/>
      <c r="DZT106" s="342"/>
      <c r="DZU106" s="342"/>
      <c r="DZV106" s="342"/>
      <c r="DZW106" s="342"/>
      <c r="DZX106" s="342"/>
      <c r="DZY106" s="342"/>
      <c r="DZZ106" s="342"/>
      <c r="EAA106" s="342"/>
      <c r="EAB106" s="342"/>
      <c r="EAC106" s="342"/>
      <c r="EAD106" s="342"/>
      <c r="EAE106" s="342"/>
      <c r="EAF106" s="342"/>
      <c r="EAG106" s="342"/>
      <c r="EAH106" s="342"/>
      <c r="EAI106" s="342"/>
      <c r="EAJ106" s="342"/>
      <c r="EAK106" s="342"/>
      <c r="EAL106" s="342"/>
      <c r="EAM106" s="342"/>
      <c r="EAN106" s="342"/>
      <c r="EAO106" s="342"/>
      <c r="EAP106" s="342"/>
      <c r="EAQ106" s="342"/>
      <c r="EAR106" s="342"/>
      <c r="EAS106" s="342"/>
      <c r="EAT106" s="342"/>
      <c r="EAU106" s="342"/>
      <c r="EAV106" s="342"/>
      <c r="EAW106" s="342"/>
      <c r="EAX106" s="342"/>
      <c r="EAY106" s="342"/>
      <c r="EAZ106" s="342"/>
      <c r="EBA106" s="342"/>
      <c r="EBB106" s="342"/>
      <c r="EBC106" s="342"/>
      <c r="EBD106" s="342"/>
      <c r="EBE106" s="342"/>
      <c r="EBF106" s="342"/>
      <c r="EBG106" s="342"/>
      <c r="EBH106" s="342"/>
      <c r="EBI106" s="342"/>
      <c r="EBJ106" s="342"/>
      <c r="EBK106" s="342"/>
      <c r="EBL106" s="342"/>
      <c r="EBM106" s="342"/>
      <c r="EBN106" s="342"/>
      <c r="EBO106" s="342"/>
      <c r="EBP106" s="342"/>
      <c r="EBQ106" s="342"/>
      <c r="EBR106" s="342"/>
      <c r="EBS106" s="342"/>
      <c r="EBT106" s="342"/>
      <c r="EBU106" s="342"/>
      <c r="EBV106" s="342"/>
      <c r="EBW106" s="342"/>
      <c r="EBX106" s="342"/>
      <c r="EBY106" s="342"/>
      <c r="EBZ106" s="342"/>
      <c r="ECA106" s="342"/>
      <c r="ECB106" s="342"/>
      <c r="ECC106" s="342"/>
      <c r="ECD106" s="342"/>
      <c r="ECE106" s="342"/>
      <c r="ECF106" s="342"/>
      <c r="ECG106" s="342"/>
      <c r="ECH106" s="342"/>
      <c r="ECI106" s="342"/>
      <c r="ECJ106" s="342"/>
      <c r="ECK106" s="342"/>
      <c r="ECL106" s="342"/>
      <c r="ECM106" s="342"/>
      <c r="ECN106" s="342"/>
      <c r="ECO106" s="342"/>
      <c r="ECP106" s="342"/>
      <c r="ECQ106" s="342"/>
      <c r="ECR106" s="342"/>
      <c r="ECS106" s="342"/>
      <c r="ECT106" s="342"/>
      <c r="ECU106" s="342"/>
      <c r="ECV106" s="342"/>
      <c r="ECW106" s="342"/>
      <c r="ECX106" s="342"/>
      <c r="ECY106" s="342"/>
      <c r="ECZ106" s="342"/>
      <c r="EDA106" s="342"/>
      <c r="EDB106" s="342"/>
      <c r="EDC106" s="342"/>
      <c r="EDD106" s="342"/>
      <c r="EDE106" s="342"/>
      <c r="EDF106" s="342"/>
      <c r="EDG106" s="342"/>
      <c r="EDH106" s="342"/>
      <c r="EDI106" s="342"/>
      <c r="EDJ106" s="342"/>
      <c r="EDK106" s="342"/>
      <c r="EDL106" s="342"/>
      <c r="EDM106" s="342"/>
      <c r="EDN106" s="342"/>
      <c r="EDO106" s="342"/>
      <c r="EDP106" s="342"/>
      <c r="EDQ106" s="342"/>
      <c r="EDR106" s="342"/>
      <c r="EDS106" s="342"/>
      <c r="EDT106" s="342"/>
      <c r="EDU106" s="342"/>
      <c r="EDV106" s="342"/>
      <c r="EDW106" s="342"/>
      <c r="EDX106" s="342"/>
      <c r="EDY106" s="342"/>
      <c r="EDZ106" s="342"/>
      <c r="EEA106" s="342"/>
      <c r="EEB106" s="342"/>
      <c r="EEC106" s="342"/>
      <c r="EED106" s="342"/>
      <c r="EEE106" s="342"/>
      <c r="EEF106" s="342"/>
      <c r="EEG106" s="342"/>
      <c r="EEH106" s="342"/>
      <c r="EEI106" s="342"/>
      <c r="EEJ106" s="342"/>
      <c r="EEK106" s="342"/>
      <c r="EEL106" s="342"/>
      <c r="EEM106" s="342"/>
      <c r="EEN106" s="342"/>
      <c r="EEO106" s="342"/>
      <c r="EEP106" s="342"/>
      <c r="EEQ106" s="342"/>
      <c r="EER106" s="342"/>
      <c r="EES106" s="342"/>
      <c r="EET106" s="342"/>
      <c r="EEU106" s="342"/>
      <c r="EEV106" s="342"/>
      <c r="EEW106" s="342"/>
      <c r="EEX106" s="342"/>
      <c r="EEY106" s="342"/>
      <c r="EEZ106" s="342"/>
      <c r="EFA106" s="342"/>
      <c r="EFB106" s="342"/>
      <c r="EFC106" s="342"/>
      <c r="EFD106" s="342"/>
      <c r="EFE106" s="342"/>
      <c r="EFF106" s="342"/>
      <c r="EFG106" s="342"/>
      <c r="EFH106" s="342"/>
      <c r="EFI106" s="342"/>
      <c r="EFJ106" s="342"/>
      <c r="EFK106" s="342"/>
      <c r="EFL106" s="342"/>
      <c r="EFM106" s="342"/>
      <c r="EFN106" s="342"/>
      <c r="EFO106" s="342"/>
      <c r="EFP106" s="342"/>
      <c r="EFQ106" s="342"/>
      <c r="EFR106" s="342"/>
      <c r="EFS106" s="342"/>
      <c r="EFT106" s="342"/>
      <c r="EFU106" s="342"/>
      <c r="EFV106" s="342"/>
      <c r="EFW106" s="342"/>
      <c r="EFX106" s="342"/>
      <c r="EFY106" s="342"/>
      <c r="EFZ106" s="342"/>
      <c r="EGA106" s="342"/>
      <c r="EGB106" s="342"/>
      <c r="EGC106" s="342"/>
      <c r="EGD106" s="342"/>
      <c r="EGE106" s="342"/>
      <c r="EGF106" s="342"/>
      <c r="EGG106" s="342"/>
      <c r="EGH106" s="342"/>
      <c r="EGI106" s="342"/>
      <c r="EGJ106" s="342"/>
      <c r="EGK106" s="342"/>
      <c r="EGL106" s="342"/>
      <c r="EGM106" s="342"/>
      <c r="EGN106" s="342"/>
      <c r="EGO106" s="342"/>
      <c r="EGP106" s="342"/>
      <c r="EGQ106" s="342"/>
      <c r="EGR106" s="342"/>
      <c r="EGS106" s="342"/>
      <c r="EGT106" s="342"/>
      <c r="EGU106" s="342"/>
      <c r="EGV106" s="342"/>
      <c r="EGW106" s="342"/>
      <c r="EGX106" s="342"/>
      <c r="EGY106" s="342"/>
      <c r="EGZ106" s="342"/>
      <c r="EHA106" s="342"/>
      <c r="EHB106" s="342"/>
      <c r="EHC106" s="342"/>
      <c r="EHD106" s="342"/>
      <c r="EHE106" s="342"/>
      <c r="EHF106" s="342"/>
      <c r="EHG106" s="342"/>
      <c r="EHH106" s="342"/>
      <c r="EHI106" s="342"/>
      <c r="EHJ106" s="342"/>
      <c r="EHK106" s="342"/>
      <c r="EHL106" s="342"/>
      <c r="EHM106" s="342"/>
      <c r="EHN106" s="342"/>
      <c r="EHO106" s="342"/>
      <c r="EHP106" s="342"/>
      <c r="EHQ106" s="342"/>
      <c r="EHR106" s="342"/>
      <c r="EHS106" s="342"/>
      <c r="EHT106" s="342"/>
      <c r="EHU106" s="342"/>
      <c r="EHV106" s="342"/>
      <c r="EHW106" s="342"/>
      <c r="EHX106" s="342"/>
      <c r="EHY106" s="342"/>
      <c r="EHZ106" s="342"/>
      <c r="EIA106" s="342"/>
      <c r="EIB106" s="342"/>
      <c r="EIC106" s="342"/>
      <c r="EID106" s="342"/>
      <c r="EIE106" s="342"/>
      <c r="EIF106" s="342"/>
      <c r="EIG106" s="342"/>
      <c r="EIH106" s="342"/>
      <c r="EII106" s="342"/>
      <c r="EIJ106" s="342"/>
      <c r="EIK106" s="342"/>
      <c r="EIL106" s="342"/>
      <c r="EIM106" s="342"/>
      <c r="EIN106" s="342"/>
      <c r="EIO106" s="342"/>
      <c r="EIP106" s="342"/>
      <c r="EIQ106" s="342"/>
      <c r="EIR106" s="342"/>
      <c r="EIS106" s="342"/>
      <c r="EIT106" s="342"/>
      <c r="EIU106" s="342"/>
      <c r="EIV106" s="342"/>
      <c r="EIW106" s="342"/>
      <c r="EIX106" s="342"/>
      <c r="EIY106" s="342"/>
      <c r="EIZ106" s="342"/>
      <c r="EJA106" s="342"/>
      <c r="EJB106" s="342"/>
      <c r="EJC106" s="342"/>
      <c r="EJD106" s="342"/>
      <c r="EJE106" s="342"/>
      <c r="EJF106" s="342"/>
      <c r="EJG106" s="342"/>
      <c r="EJH106" s="342"/>
      <c r="EJI106" s="342"/>
      <c r="EJJ106" s="342"/>
      <c r="EJK106" s="342"/>
      <c r="EJL106" s="342"/>
      <c r="EJM106" s="342"/>
      <c r="EJN106" s="342"/>
      <c r="EJO106" s="342"/>
      <c r="EJP106" s="342"/>
      <c r="EJQ106" s="342"/>
      <c r="EJR106" s="342"/>
      <c r="EJS106" s="342"/>
      <c r="EJT106" s="342"/>
      <c r="EJU106" s="342"/>
      <c r="EJV106" s="342"/>
      <c r="EJW106" s="342"/>
      <c r="EJX106" s="342"/>
      <c r="EJY106" s="342"/>
      <c r="EJZ106" s="342"/>
      <c r="EKA106" s="342"/>
      <c r="EKB106" s="342"/>
      <c r="EKC106" s="342"/>
      <c r="EKD106" s="342"/>
      <c r="EKE106" s="342"/>
      <c r="EKF106" s="342"/>
      <c r="EKG106" s="342"/>
      <c r="EKH106" s="342"/>
      <c r="EKI106" s="342"/>
      <c r="EKJ106" s="342"/>
      <c r="EKK106" s="342"/>
      <c r="EKL106" s="342"/>
      <c r="EKM106" s="342"/>
      <c r="EKN106" s="342"/>
      <c r="EKO106" s="342"/>
      <c r="EKP106" s="342"/>
      <c r="EKQ106" s="342"/>
      <c r="EKR106" s="342"/>
      <c r="EKS106" s="342"/>
      <c r="EKT106" s="342"/>
      <c r="EKU106" s="342"/>
      <c r="EKV106" s="342"/>
      <c r="EKW106" s="342"/>
      <c r="EKX106" s="342"/>
      <c r="EKY106" s="342"/>
      <c r="EKZ106" s="342"/>
      <c r="ELA106" s="342"/>
      <c r="ELB106" s="342"/>
      <c r="ELC106" s="342"/>
      <c r="ELD106" s="342"/>
      <c r="ELE106" s="342"/>
      <c r="ELF106" s="342"/>
      <c r="ELG106" s="342"/>
      <c r="ELH106" s="342"/>
      <c r="ELI106" s="342"/>
      <c r="ELJ106" s="342"/>
      <c r="ELK106" s="342"/>
      <c r="ELL106" s="342"/>
      <c r="ELM106" s="342"/>
      <c r="ELN106" s="342"/>
      <c r="ELO106" s="342"/>
      <c r="ELP106" s="342"/>
      <c r="ELQ106" s="342"/>
      <c r="ELR106" s="342"/>
      <c r="ELS106" s="342"/>
      <c r="ELT106" s="342"/>
      <c r="ELU106" s="342"/>
      <c r="ELV106" s="342"/>
      <c r="ELW106" s="342"/>
      <c r="ELX106" s="342"/>
      <c r="ELY106" s="342"/>
      <c r="ELZ106" s="342"/>
      <c r="EMA106" s="342"/>
      <c r="EMB106" s="342"/>
      <c r="EMC106" s="342"/>
      <c r="EMD106" s="342"/>
      <c r="EME106" s="342"/>
      <c r="EMF106" s="342"/>
      <c r="EMG106" s="342"/>
      <c r="EMH106" s="342"/>
      <c r="EMI106" s="342"/>
      <c r="EMJ106" s="342"/>
      <c r="EMK106" s="342"/>
      <c r="EML106" s="342"/>
      <c r="EMM106" s="342"/>
      <c r="EMN106" s="342"/>
      <c r="EMO106" s="342"/>
      <c r="EMP106" s="342"/>
      <c r="EMQ106" s="342"/>
      <c r="EMR106" s="342"/>
      <c r="EMS106" s="342"/>
      <c r="EMT106" s="342"/>
      <c r="EMU106" s="342"/>
      <c r="EMV106" s="342"/>
      <c r="EMW106" s="342"/>
      <c r="EMX106" s="342"/>
      <c r="EMY106" s="342"/>
      <c r="EMZ106" s="342"/>
      <c r="ENA106" s="342"/>
      <c r="ENB106" s="342"/>
      <c r="ENC106" s="342"/>
      <c r="END106" s="342"/>
      <c r="ENE106" s="342"/>
      <c r="ENF106" s="342"/>
      <c r="ENG106" s="342"/>
      <c r="ENH106" s="342"/>
      <c r="ENI106" s="342"/>
      <c r="ENJ106" s="342"/>
      <c r="ENK106" s="342"/>
      <c r="ENL106" s="342"/>
      <c r="ENM106" s="342"/>
      <c r="ENN106" s="342"/>
      <c r="ENO106" s="342"/>
      <c r="ENP106" s="342"/>
      <c r="ENQ106" s="342"/>
      <c r="ENR106" s="342"/>
      <c r="ENS106" s="342"/>
      <c r="ENT106" s="342"/>
      <c r="ENU106" s="342"/>
      <c r="ENV106" s="342"/>
      <c r="ENW106" s="342"/>
      <c r="ENX106" s="342"/>
      <c r="ENY106" s="342"/>
      <c r="ENZ106" s="342"/>
      <c r="EOA106" s="342"/>
      <c r="EOB106" s="342"/>
      <c r="EOC106" s="342"/>
      <c r="EOD106" s="342"/>
      <c r="EOE106" s="342"/>
      <c r="EOF106" s="342"/>
      <c r="EOG106" s="342"/>
      <c r="EOH106" s="342"/>
      <c r="EOI106" s="342"/>
      <c r="EOJ106" s="342"/>
      <c r="EOK106" s="342"/>
      <c r="EOL106" s="342"/>
      <c r="EOM106" s="342"/>
      <c r="EON106" s="342"/>
      <c r="EOO106" s="342"/>
      <c r="EOP106" s="342"/>
      <c r="EOQ106" s="342"/>
      <c r="EOR106" s="342"/>
      <c r="EOS106" s="342"/>
      <c r="EOT106" s="342"/>
      <c r="EOU106" s="342"/>
      <c r="EOV106" s="342"/>
      <c r="EOW106" s="342"/>
      <c r="EOX106" s="342"/>
      <c r="EOY106" s="342"/>
      <c r="EOZ106" s="342"/>
      <c r="EPA106" s="342"/>
      <c r="EPB106" s="342"/>
      <c r="EPC106" s="342"/>
      <c r="EPD106" s="342"/>
      <c r="EPE106" s="342"/>
      <c r="EPF106" s="342"/>
      <c r="EPG106" s="342"/>
      <c r="EPH106" s="342"/>
      <c r="EPI106" s="342"/>
      <c r="EPJ106" s="342"/>
      <c r="EPK106" s="342"/>
      <c r="EPL106" s="342"/>
      <c r="EPM106" s="342"/>
      <c r="EPN106" s="342"/>
      <c r="EPO106" s="342"/>
      <c r="EPP106" s="342"/>
      <c r="EPQ106" s="342"/>
      <c r="EPR106" s="342"/>
      <c r="EPS106" s="342"/>
      <c r="EPT106" s="342"/>
      <c r="EPU106" s="342"/>
      <c r="EPV106" s="342"/>
      <c r="EPW106" s="342"/>
      <c r="EPX106" s="342"/>
      <c r="EPY106" s="342"/>
      <c r="EPZ106" s="342"/>
      <c r="EQA106" s="342"/>
      <c r="EQB106" s="342"/>
      <c r="EQC106" s="342"/>
      <c r="EQD106" s="342"/>
      <c r="EQE106" s="342"/>
      <c r="EQF106" s="342"/>
      <c r="EQG106" s="342"/>
      <c r="EQH106" s="342"/>
      <c r="EQI106" s="342"/>
      <c r="EQJ106" s="342"/>
      <c r="EQK106" s="342"/>
      <c r="EQL106" s="342"/>
      <c r="EQM106" s="342"/>
      <c r="EQN106" s="342"/>
      <c r="EQO106" s="342"/>
      <c r="EQP106" s="342"/>
      <c r="EQQ106" s="342"/>
      <c r="EQR106" s="342"/>
      <c r="EQS106" s="342"/>
      <c r="EQT106" s="342"/>
      <c r="EQU106" s="342"/>
      <c r="EQV106" s="342"/>
      <c r="EQW106" s="342"/>
      <c r="EQX106" s="342"/>
      <c r="EQY106" s="342"/>
      <c r="EQZ106" s="342"/>
      <c r="ERA106" s="342"/>
      <c r="ERB106" s="342"/>
      <c r="ERC106" s="342"/>
      <c r="ERD106" s="342"/>
      <c r="ERE106" s="342"/>
      <c r="ERF106" s="342"/>
      <c r="ERG106" s="342"/>
      <c r="ERH106" s="342"/>
      <c r="ERI106" s="342"/>
      <c r="ERJ106" s="342"/>
      <c r="ERK106" s="342"/>
      <c r="ERL106" s="342"/>
      <c r="ERM106" s="342"/>
      <c r="ERN106" s="342"/>
      <c r="ERO106" s="342"/>
      <c r="ERP106" s="342"/>
      <c r="ERQ106" s="342"/>
      <c r="ERR106" s="342"/>
      <c r="ERS106" s="342"/>
      <c r="ERT106" s="342"/>
      <c r="ERU106" s="342"/>
      <c r="ERV106" s="342"/>
      <c r="ERW106" s="342"/>
      <c r="ERX106" s="342"/>
      <c r="ERY106" s="342"/>
      <c r="ERZ106" s="342"/>
      <c r="ESA106" s="342"/>
      <c r="ESB106" s="342"/>
      <c r="ESC106" s="342"/>
      <c r="ESD106" s="342"/>
      <c r="ESE106" s="342"/>
      <c r="ESF106" s="342"/>
      <c r="ESG106" s="342"/>
      <c r="ESH106" s="342"/>
      <c r="ESI106" s="342"/>
      <c r="ESJ106" s="342"/>
      <c r="ESK106" s="342"/>
      <c r="ESL106" s="342"/>
      <c r="ESM106" s="342"/>
      <c r="ESN106" s="342"/>
      <c r="ESO106" s="342"/>
      <c r="ESP106" s="342"/>
      <c r="ESQ106" s="342"/>
      <c r="ESR106" s="342"/>
      <c r="ESS106" s="342"/>
      <c r="EST106" s="342"/>
      <c r="ESU106" s="342"/>
      <c r="ESV106" s="342"/>
      <c r="ESW106" s="342"/>
      <c r="ESX106" s="342"/>
      <c r="ESY106" s="342"/>
      <c r="ESZ106" s="342"/>
      <c r="ETA106" s="342"/>
      <c r="ETB106" s="342"/>
      <c r="ETC106" s="342"/>
      <c r="ETD106" s="342"/>
      <c r="ETE106" s="342"/>
      <c r="ETF106" s="342"/>
      <c r="ETG106" s="342"/>
      <c r="ETH106" s="342"/>
      <c r="ETI106" s="342"/>
      <c r="ETJ106" s="342"/>
      <c r="ETK106" s="342"/>
      <c r="ETL106" s="342"/>
      <c r="ETM106" s="342"/>
      <c r="ETN106" s="342"/>
      <c r="ETO106" s="342"/>
      <c r="ETP106" s="342"/>
      <c r="ETQ106" s="342"/>
      <c r="ETR106" s="342"/>
      <c r="ETS106" s="342"/>
      <c r="ETT106" s="342"/>
      <c r="ETU106" s="342"/>
      <c r="ETV106" s="342"/>
      <c r="ETW106" s="342"/>
      <c r="ETX106" s="342"/>
      <c r="ETY106" s="342"/>
      <c r="ETZ106" s="342"/>
      <c r="EUA106" s="342"/>
      <c r="EUB106" s="342"/>
      <c r="EUC106" s="342"/>
      <c r="EUD106" s="342"/>
      <c r="EUE106" s="342"/>
      <c r="EUF106" s="342"/>
      <c r="EUG106" s="342"/>
      <c r="EUH106" s="342"/>
      <c r="EUI106" s="342"/>
      <c r="EUJ106" s="342"/>
      <c r="EUK106" s="342"/>
      <c r="EUL106" s="342"/>
      <c r="EUM106" s="342"/>
      <c r="EUN106" s="342"/>
      <c r="EUO106" s="342"/>
      <c r="EUP106" s="342"/>
      <c r="EUQ106" s="342"/>
      <c r="EUR106" s="342"/>
      <c r="EUS106" s="342"/>
      <c r="EUT106" s="342"/>
      <c r="EUU106" s="342"/>
      <c r="EUV106" s="342"/>
      <c r="EUW106" s="342"/>
      <c r="EUX106" s="342"/>
      <c r="EUY106" s="342"/>
      <c r="EUZ106" s="342"/>
      <c r="EVA106" s="342"/>
      <c r="EVB106" s="342"/>
      <c r="EVC106" s="342"/>
      <c r="EVD106" s="342"/>
      <c r="EVE106" s="342"/>
      <c r="EVF106" s="342"/>
      <c r="EVG106" s="342"/>
      <c r="EVH106" s="342"/>
      <c r="EVI106" s="342"/>
      <c r="EVJ106" s="342"/>
      <c r="EVK106" s="342"/>
      <c r="EVL106" s="342"/>
      <c r="EVM106" s="342"/>
      <c r="EVN106" s="342"/>
      <c r="EVO106" s="342"/>
      <c r="EVP106" s="342"/>
      <c r="EVQ106" s="342"/>
      <c r="EVR106" s="342"/>
      <c r="EVS106" s="342"/>
      <c r="EVT106" s="342"/>
      <c r="EVU106" s="342"/>
      <c r="EVV106" s="342"/>
      <c r="EVW106" s="342"/>
      <c r="EVX106" s="342"/>
      <c r="EVY106" s="342"/>
      <c r="EVZ106" s="342"/>
      <c r="EWA106" s="342"/>
      <c r="EWB106" s="342"/>
      <c r="EWC106" s="342"/>
      <c r="EWD106" s="342"/>
      <c r="EWE106" s="342"/>
      <c r="EWF106" s="342"/>
      <c r="EWG106" s="342"/>
      <c r="EWH106" s="342"/>
      <c r="EWI106" s="342"/>
      <c r="EWJ106" s="342"/>
      <c r="EWK106" s="342"/>
      <c r="EWL106" s="342"/>
      <c r="EWM106" s="342"/>
      <c r="EWN106" s="342"/>
      <c r="EWO106" s="342"/>
      <c r="EWP106" s="342"/>
      <c r="EWQ106" s="342"/>
      <c r="EWR106" s="342"/>
      <c r="EWS106" s="342"/>
      <c r="EWT106" s="342"/>
      <c r="EWU106" s="342"/>
      <c r="EWV106" s="342"/>
      <c r="EWW106" s="342"/>
      <c r="EWX106" s="342"/>
      <c r="EWY106" s="342"/>
      <c r="EWZ106" s="342"/>
      <c r="EXA106" s="342"/>
      <c r="EXB106" s="342"/>
      <c r="EXC106" s="342"/>
      <c r="EXD106" s="342"/>
      <c r="EXE106" s="342"/>
      <c r="EXF106" s="342"/>
      <c r="EXG106" s="342"/>
      <c r="EXH106" s="342"/>
      <c r="EXI106" s="342"/>
      <c r="EXJ106" s="342"/>
      <c r="EXK106" s="342"/>
      <c r="EXL106" s="342"/>
      <c r="EXM106" s="342"/>
      <c r="EXN106" s="342"/>
      <c r="EXO106" s="342"/>
      <c r="EXP106" s="342"/>
      <c r="EXQ106" s="342"/>
      <c r="EXR106" s="342"/>
      <c r="EXS106" s="342"/>
      <c r="EXT106" s="342"/>
      <c r="EXU106" s="342"/>
      <c r="EXV106" s="342"/>
      <c r="EXW106" s="342"/>
      <c r="EXX106" s="342"/>
      <c r="EXY106" s="342"/>
      <c r="EXZ106" s="342"/>
      <c r="EYA106" s="342"/>
      <c r="EYB106" s="342"/>
      <c r="EYC106" s="342"/>
      <c r="EYD106" s="342"/>
      <c r="EYE106" s="342"/>
      <c r="EYF106" s="342"/>
      <c r="EYG106" s="342"/>
      <c r="EYH106" s="342"/>
      <c r="EYI106" s="342"/>
      <c r="EYJ106" s="342"/>
      <c r="EYK106" s="342"/>
      <c r="EYL106" s="342"/>
      <c r="EYM106" s="342"/>
      <c r="EYN106" s="342"/>
      <c r="EYO106" s="342"/>
      <c r="EYP106" s="342"/>
      <c r="EYQ106" s="342"/>
      <c r="EYR106" s="342"/>
      <c r="EYS106" s="342"/>
      <c r="EYT106" s="342"/>
      <c r="EYU106" s="342"/>
      <c r="EYV106" s="342"/>
      <c r="EYW106" s="342"/>
      <c r="EYX106" s="342"/>
      <c r="EYY106" s="342"/>
      <c r="EYZ106" s="342"/>
      <c r="EZA106" s="342"/>
      <c r="EZB106" s="342"/>
      <c r="EZC106" s="342"/>
      <c r="EZD106" s="342"/>
      <c r="EZE106" s="342"/>
      <c r="EZF106" s="342"/>
      <c r="EZG106" s="342"/>
      <c r="EZH106" s="342"/>
      <c r="EZI106" s="342"/>
      <c r="EZJ106" s="342"/>
      <c r="EZK106" s="342"/>
      <c r="EZL106" s="342"/>
      <c r="EZM106" s="342"/>
      <c r="EZN106" s="342"/>
      <c r="EZO106" s="342"/>
      <c r="EZP106" s="342"/>
      <c r="EZQ106" s="342"/>
      <c r="EZR106" s="342"/>
      <c r="EZS106" s="342"/>
      <c r="EZT106" s="342"/>
      <c r="EZU106" s="342"/>
      <c r="EZV106" s="342"/>
      <c r="EZW106" s="342"/>
      <c r="EZX106" s="342"/>
      <c r="EZY106" s="342"/>
      <c r="EZZ106" s="342"/>
      <c r="FAA106" s="342"/>
      <c r="FAB106" s="342"/>
      <c r="FAC106" s="342"/>
      <c r="FAD106" s="342"/>
      <c r="FAE106" s="342"/>
      <c r="FAF106" s="342"/>
      <c r="FAG106" s="342"/>
      <c r="FAH106" s="342"/>
      <c r="FAI106" s="342"/>
      <c r="FAJ106" s="342"/>
      <c r="FAK106" s="342"/>
      <c r="FAL106" s="342"/>
      <c r="FAM106" s="342"/>
      <c r="FAN106" s="342"/>
      <c r="FAO106" s="342"/>
      <c r="FAP106" s="342"/>
      <c r="FAQ106" s="342"/>
      <c r="FAR106" s="342"/>
      <c r="FAS106" s="342"/>
      <c r="FAT106" s="342"/>
      <c r="FAU106" s="342"/>
      <c r="FAV106" s="342"/>
      <c r="FAW106" s="342"/>
      <c r="FAX106" s="342"/>
      <c r="FAY106" s="342"/>
      <c r="FAZ106" s="342"/>
      <c r="FBA106" s="342"/>
      <c r="FBB106" s="342"/>
      <c r="FBC106" s="342"/>
      <c r="FBD106" s="342"/>
      <c r="FBE106" s="342"/>
      <c r="FBF106" s="342"/>
      <c r="FBG106" s="342"/>
      <c r="FBH106" s="342"/>
      <c r="FBI106" s="342"/>
      <c r="FBJ106" s="342"/>
      <c r="FBK106" s="342"/>
      <c r="FBL106" s="342"/>
      <c r="FBM106" s="342"/>
      <c r="FBN106" s="342"/>
      <c r="FBO106" s="342"/>
      <c r="FBP106" s="342"/>
      <c r="FBQ106" s="342"/>
      <c r="FBR106" s="342"/>
      <c r="FBS106" s="342"/>
      <c r="FBT106" s="342"/>
      <c r="FBU106" s="342"/>
      <c r="FBV106" s="342"/>
      <c r="FBW106" s="342"/>
      <c r="FBX106" s="342"/>
      <c r="FBY106" s="342"/>
      <c r="FBZ106" s="342"/>
      <c r="FCA106" s="342"/>
      <c r="FCB106" s="342"/>
      <c r="FCC106" s="342"/>
      <c r="FCD106" s="342"/>
      <c r="FCE106" s="342"/>
      <c r="FCF106" s="342"/>
      <c r="FCG106" s="342"/>
      <c r="FCH106" s="342"/>
      <c r="FCI106" s="342"/>
      <c r="FCJ106" s="342"/>
      <c r="FCK106" s="342"/>
      <c r="FCL106" s="342"/>
      <c r="FCM106" s="342"/>
      <c r="FCN106" s="342"/>
      <c r="FCO106" s="342"/>
      <c r="FCP106" s="342"/>
      <c r="FCQ106" s="342"/>
      <c r="FCR106" s="342"/>
      <c r="FCS106" s="342"/>
      <c r="FCT106" s="342"/>
      <c r="FCU106" s="342"/>
      <c r="FCV106" s="342"/>
      <c r="FCW106" s="342"/>
      <c r="FCX106" s="342"/>
      <c r="FCY106" s="342"/>
      <c r="FCZ106" s="342"/>
      <c r="FDA106" s="342"/>
      <c r="FDB106" s="342"/>
      <c r="FDC106" s="342"/>
      <c r="FDD106" s="342"/>
      <c r="FDE106" s="342"/>
      <c r="FDF106" s="342"/>
      <c r="FDG106" s="342"/>
      <c r="FDH106" s="342"/>
      <c r="FDI106" s="342"/>
      <c r="FDJ106" s="342"/>
      <c r="FDK106" s="342"/>
      <c r="FDL106" s="342"/>
      <c r="FDM106" s="342"/>
      <c r="FDN106" s="342"/>
      <c r="FDO106" s="342"/>
      <c r="FDP106" s="342"/>
      <c r="FDQ106" s="342"/>
      <c r="FDR106" s="342"/>
      <c r="FDS106" s="342"/>
      <c r="FDT106" s="342"/>
      <c r="FDU106" s="342"/>
      <c r="FDV106" s="342"/>
      <c r="FDW106" s="342"/>
      <c r="FDX106" s="342"/>
      <c r="FDY106" s="342"/>
      <c r="FDZ106" s="342"/>
      <c r="FEA106" s="342"/>
      <c r="FEB106" s="342"/>
      <c r="FEC106" s="342"/>
      <c r="FED106" s="342"/>
      <c r="FEE106" s="342"/>
      <c r="FEF106" s="342"/>
      <c r="FEG106" s="342"/>
      <c r="FEH106" s="342"/>
      <c r="FEI106" s="342"/>
      <c r="FEJ106" s="342"/>
      <c r="FEK106" s="342"/>
      <c r="FEL106" s="342"/>
      <c r="FEM106" s="342"/>
      <c r="FEN106" s="342"/>
      <c r="FEO106" s="342"/>
      <c r="FEP106" s="342"/>
      <c r="FEQ106" s="342"/>
      <c r="FER106" s="342"/>
      <c r="FES106" s="342"/>
      <c r="FET106" s="342"/>
      <c r="FEU106" s="342"/>
      <c r="FEV106" s="342"/>
      <c r="FEW106" s="342"/>
      <c r="FEX106" s="342"/>
      <c r="FEY106" s="342"/>
      <c r="FEZ106" s="342"/>
      <c r="FFA106" s="342"/>
      <c r="FFB106" s="342"/>
      <c r="FFC106" s="342"/>
      <c r="FFD106" s="342"/>
      <c r="FFE106" s="342"/>
      <c r="FFF106" s="342"/>
      <c r="FFG106" s="342"/>
      <c r="FFH106" s="342"/>
      <c r="FFI106" s="342"/>
      <c r="FFJ106" s="342"/>
      <c r="FFK106" s="342"/>
      <c r="FFL106" s="342"/>
      <c r="FFM106" s="342"/>
      <c r="FFN106" s="342"/>
      <c r="FFO106" s="342"/>
      <c r="FFP106" s="342"/>
      <c r="FFQ106" s="342"/>
      <c r="FFR106" s="342"/>
      <c r="FFS106" s="342"/>
      <c r="FFT106" s="342"/>
      <c r="FFU106" s="342"/>
      <c r="FFV106" s="342"/>
      <c r="FFW106" s="342"/>
      <c r="FFX106" s="342"/>
      <c r="FFY106" s="342"/>
      <c r="FFZ106" s="342"/>
      <c r="FGA106" s="342"/>
      <c r="FGB106" s="342"/>
      <c r="FGC106" s="342"/>
      <c r="FGD106" s="342"/>
      <c r="FGE106" s="342"/>
      <c r="FGF106" s="342"/>
      <c r="FGG106" s="342"/>
      <c r="FGH106" s="342"/>
      <c r="FGI106" s="342"/>
      <c r="FGJ106" s="342"/>
      <c r="FGK106" s="342"/>
      <c r="FGL106" s="342"/>
      <c r="FGM106" s="342"/>
      <c r="FGN106" s="342"/>
      <c r="FGO106" s="342"/>
      <c r="FGP106" s="342"/>
      <c r="FGQ106" s="342"/>
      <c r="FGR106" s="342"/>
      <c r="FGS106" s="342"/>
      <c r="FGT106" s="342"/>
      <c r="FGU106" s="342"/>
      <c r="FGV106" s="342"/>
      <c r="FGW106" s="342"/>
      <c r="FGX106" s="342"/>
      <c r="FGY106" s="342"/>
      <c r="FGZ106" s="342"/>
      <c r="FHA106" s="342"/>
      <c r="FHB106" s="342"/>
      <c r="FHC106" s="342"/>
      <c r="FHD106" s="342"/>
      <c r="FHE106" s="342"/>
      <c r="FHF106" s="342"/>
      <c r="FHG106" s="342"/>
      <c r="FHH106" s="342"/>
      <c r="FHI106" s="342"/>
      <c r="FHJ106" s="342"/>
      <c r="FHK106" s="342"/>
      <c r="FHL106" s="342"/>
      <c r="FHM106" s="342"/>
      <c r="FHN106" s="342"/>
      <c r="FHO106" s="342"/>
      <c r="FHP106" s="342"/>
      <c r="FHQ106" s="342"/>
      <c r="FHR106" s="342"/>
      <c r="FHS106" s="342"/>
      <c r="FHT106" s="342"/>
      <c r="FHU106" s="342"/>
      <c r="FHV106" s="342"/>
      <c r="FHW106" s="342"/>
      <c r="FHX106" s="342"/>
      <c r="FHY106" s="342"/>
      <c r="FHZ106" s="342"/>
      <c r="FIA106" s="342"/>
      <c r="FIB106" s="342"/>
      <c r="FIC106" s="342"/>
      <c r="FID106" s="342"/>
      <c r="FIE106" s="342"/>
      <c r="FIF106" s="342"/>
      <c r="FIG106" s="342"/>
      <c r="FIH106" s="342"/>
      <c r="FII106" s="342"/>
      <c r="FIJ106" s="342"/>
      <c r="FIK106" s="342"/>
      <c r="FIL106" s="342"/>
      <c r="FIM106" s="342"/>
      <c r="FIN106" s="342"/>
      <c r="FIO106" s="342"/>
      <c r="FIP106" s="342"/>
      <c r="FIQ106" s="342"/>
      <c r="FIR106" s="342"/>
      <c r="FIS106" s="342"/>
      <c r="FIT106" s="342"/>
      <c r="FIU106" s="342"/>
      <c r="FIV106" s="342"/>
      <c r="FIW106" s="342"/>
      <c r="FIX106" s="342"/>
      <c r="FIY106" s="342"/>
      <c r="FIZ106" s="342"/>
      <c r="FJA106" s="342"/>
      <c r="FJB106" s="342"/>
      <c r="FJC106" s="342"/>
      <c r="FJD106" s="342"/>
      <c r="FJE106" s="342"/>
      <c r="FJF106" s="342"/>
      <c r="FJG106" s="342"/>
      <c r="FJH106" s="342"/>
      <c r="FJI106" s="342"/>
      <c r="FJJ106" s="342"/>
      <c r="FJK106" s="342"/>
      <c r="FJL106" s="342"/>
      <c r="FJM106" s="342"/>
      <c r="FJN106" s="342"/>
      <c r="FJO106" s="342"/>
      <c r="FJP106" s="342"/>
      <c r="FJQ106" s="342"/>
      <c r="FJR106" s="342"/>
      <c r="FJS106" s="342"/>
      <c r="FJT106" s="342"/>
      <c r="FJU106" s="342"/>
      <c r="FJV106" s="342"/>
      <c r="FJW106" s="342"/>
      <c r="FJX106" s="342"/>
      <c r="FJY106" s="342"/>
      <c r="FJZ106" s="342"/>
      <c r="FKA106" s="342"/>
      <c r="FKB106" s="342"/>
      <c r="FKC106" s="342"/>
      <c r="FKD106" s="342"/>
      <c r="FKE106" s="342"/>
      <c r="FKF106" s="342"/>
      <c r="FKG106" s="342"/>
      <c r="FKH106" s="342"/>
      <c r="FKI106" s="342"/>
      <c r="FKJ106" s="342"/>
      <c r="FKK106" s="342"/>
      <c r="FKL106" s="342"/>
      <c r="FKM106" s="342"/>
      <c r="FKN106" s="342"/>
      <c r="FKO106" s="342"/>
      <c r="FKP106" s="342"/>
      <c r="FKQ106" s="342"/>
      <c r="FKR106" s="342"/>
      <c r="FKS106" s="342"/>
      <c r="FKT106" s="342"/>
      <c r="FKU106" s="342"/>
      <c r="FKV106" s="342"/>
      <c r="FKW106" s="342"/>
      <c r="FKX106" s="342"/>
      <c r="FKY106" s="342"/>
      <c r="FKZ106" s="342"/>
      <c r="FLA106" s="342"/>
      <c r="FLB106" s="342"/>
      <c r="FLC106" s="342"/>
      <c r="FLD106" s="342"/>
      <c r="FLE106" s="342"/>
      <c r="FLF106" s="342"/>
      <c r="FLG106" s="342"/>
      <c r="FLH106" s="342"/>
      <c r="FLI106" s="342"/>
      <c r="FLJ106" s="342"/>
      <c r="FLK106" s="342"/>
      <c r="FLL106" s="342"/>
      <c r="FLM106" s="342"/>
      <c r="FLN106" s="342"/>
      <c r="FLO106" s="342"/>
      <c r="FLP106" s="342"/>
      <c r="FLQ106" s="342"/>
      <c r="FLR106" s="342"/>
      <c r="FLS106" s="342"/>
      <c r="FLT106" s="342"/>
      <c r="FLU106" s="342"/>
      <c r="FLV106" s="342"/>
      <c r="FLW106" s="342"/>
      <c r="FLX106" s="342"/>
      <c r="FLY106" s="342"/>
      <c r="FLZ106" s="342"/>
      <c r="FMA106" s="342"/>
      <c r="FMB106" s="342"/>
      <c r="FMC106" s="342"/>
      <c r="FMD106" s="342"/>
      <c r="FME106" s="342"/>
      <c r="FMF106" s="342"/>
      <c r="FMG106" s="342"/>
      <c r="FMH106" s="342"/>
      <c r="FMI106" s="342"/>
      <c r="FMJ106" s="342"/>
      <c r="FMK106" s="342"/>
      <c r="FML106" s="342"/>
      <c r="FMM106" s="342"/>
      <c r="FMN106" s="342"/>
      <c r="FMO106" s="342"/>
      <c r="FMP106" s="342"/>
      <c r="FMQ106" s="342"/>
      <c r="FMR106" s="342"/>
      <c r="FMS106" s="342"/>
      <c r="FMT106" s="342"/>
      <c r="FMU106" s="342"/>
      <c r="FMV106" s="342"/>
      <c r="FMW106" s="342"/>
      <c r="FMX106" s="342"/>
      <c r="FMY106" s="342"/>
      <c r="FMZ106" s="342"/>
      <c r="FNA106" s="342"/>
      <c r="FNB106" s="342"/>
      <c r="FNC106" s="342"/>
      <c r="FND106" s="342"/>
      <c r="FNE106" s="342"/>
      <c r="FNF106" s="342"/>
      <c r="FNG106" s="342"/>
      <c r="FNH106" s="342"/>
      <c r="FNI106" s="342"/>
      <c r="FNJ106" s="342"/>
      <c r="FNK106" s="342"/>
      <c r="FNL106" s="342"/>
      <c r="FNM106" s="342"/>
      <c r="FNN106" s="342"/>
      <c r="FNO106" s="342"/>
      <c r="FNP106" s="342"/>
      <c r="FNQ106" s="342"/>
      <c r="FNR106" s="342"/>
      <c r="FNS106" s="342"/>
      <c r="FNT106" s="342"/>
      <c r="FNU106" s="342"/>
      <c r="FNV106" s="342"/>
      <c r="FNW106" s="342"/>
      <c r="FNX106" s="342"/>
      <c r="FNY106" s="342"/>
      <c r="FNZ106" s="342"/>
      <c r="FOA106" s="342"/>
      <c r="FOB106" s="342"/>
      <c r="FOC106" s="342"/>
      <c r="FOD106" s="342"/>
      <c r="FOE106" s="342"/>
      <c r="FOF106" s="342"/>
      <c r="FOG106" s="342"/>
      <c r="FOH106" s="342"/>
      <c r="FOI106" s="342"/>
      <c r="FOJ106" s="342"/>
      <c r="FOK106" s="342"/>
      <c r="FOL106" s="342"/>
      <c r="FOM106" s="342"/>
      <c r="FON106" s="342"/>
      <c r="FOO106" s="342"/>
      <c r="FOP106" s="342"/>
      <c r="FOQ106" s="342"/>
      <c r="FOR106" s="342"/>
      <c r="FOS106" s="342"/>
      <c r="FOT106" s="342"/>
      <c r="FOU106" s="342"/>
      <c r="FOV106" s="342"/>
      <c r="FOW106" s="342"/>
      <c r="FOX106" s="342"/>
      <c r="FOY106" s="342"/>
      <c r="FOZ106" s="342"/>
      <c r="FPA106" s="342"/>
      <c r="FPB106" s="342"/>
      <c r="FPC106" s="342"/>
      <c r="FPD106" s="342"/>
      <c r="FPE106" s="342"/>
      <c r="FPF106" s="342"/>
      <c r="FPG106" s="342"/>
      <c r="FPH106" s="342"/>
      <c r="FPI106" s="342"/>
      <c r="FPJ106" s="342"/>
      <c r="FPK106" s="342"/>
      <c r="FPL106" s="342"/>
      <c r="FPM106" s="342"/>
      <c r="FPN106" s="342"/>
      <c r="FPO106" s="342"/>
      <c r="FPP106" s="342"/>
      <c r="FPQ106" s="342"/>
      <c r="FPR106" s="342"/>
      <c r="FPS106" s="342"/>
      <c r="FPT106" s="342"/>
      <c r="FPU106" s="342"/>
      <c r="FPV106" s="342"/>
      <c r="FPW106" s="342"/>
      <c r="FPX106" s="342"/>
      <c r="FPY106" s="342"/>
      <c r="FPZ106" s="342"/>
      <c r="FQA106" s="342"/>
      <c r="FQB106" s="342"/>
      <c r="FQC106" s="342"/>
      <c r="FQD106" s="342"/>
      <c r="FQE106" s="342"/>
      <c r="FQF106" s="342"/>
      <c r="FQG106" s="342"/>
      <c r="FQH106" s="342"/>
      <c r="FQI106" s="342"/>
      <c r="FQJ106" s="342"/>
      <c r="FQK106" s="342"/>
      <c r="FQL106" s="342"/>
      <c r="FQM106" s="342"/>
      <c r="FQN106" s="342"/>
      <c r="FQO106" s="342"/>
      <c r="FQP106" s="342"/>
      <c r="FQQ106" s="342"/>
      <c r="FQR106" s="342"/>
      <c r="FQS106" s="342"/>
      <c r="FQT106" s="342"/>
      <c r="FQU106" s="342"/>
      <c r="FQV106" s="342"/>
      <c r="FQW106" s="342"/>
      <c r="FQX106" s="342"/>
      <c r="FQY106" s="342"/>
      <c r="FQZ106" s="342"/>
      <c r="FRA106" s="342"/>
      <c r="FRB106" s="342"/>
      <c r="FRC106" s="342"/>
      <c r="FRD106" s="342"/>
      <c r="FRE106" s="342"/>
      <c r="FRF106" s="342"/>
      <c r="FRG106" s="342"/>
      <c r="FRH106" s="342"/>
      <c r="FRI106" s="342"/>
      <c r="FRJ106" s="342"/>
      <c r="FRK106" s="342"/>
      <c r="FRL106" s="342"/>
      <c r="FRM106" s="342"/>
      <c r="FRN106" s="342"/>
      <c r="FRO106" s="342"/>
      <c r="FRP106" s="342"/>
      <c r="FRQ106" s="342"/>
      <c r="FRR106" s="342"/>
      <c r="FRS106" s="342"/>
      <c r="FRT106" s="342"/>
      <c r="FRU106" s="342"/>
      <c r="FRV106" s="342"/>
      <c r="FRW106" s="342"/>
      <c r="FRX106" s="342"/>
      <c r="FRY106" s="342"/>
      <c r="FRZ106" s="342"/>
      <c r="FSA106" s="342"/>
      <c r="FSB106" s="342"/>
      <c r="FSC106" s="342"/>
      <c r="FSD106" s="342"/>
      <c r="FSE106" s="342"/>
      <c r="FSF106" s="342"/>
      <c r="FSG106" s="342"/>
      <c r="FSH106" s="342"/>
      <c r="FSI106" s="342"/>
      <c r="FSJ106" s="342"/>
      <c r="FSK106" s="342"/>
      <c r="FSL106" s="342"/>
      <c r="FSM106" s="342"/>
      <c r="FSN106" s="342"/>
      <c r="FSO106" s="342"/>
      <c r="FSP106" s="342"/>
      <c r="FSQ106" s="342"/>
      <c r="FSR106" s="342"/>
      <c r="FSS106" s="342"/>
      <c r="FST106" s="342"/>
      <c r="FSU106" s="342"/>
      <c r="FSV106" s="342"/>
      <c r="FSW106" s="342"/>
      <c r="FSX106" s="342"/>
      <c r="FSY106" s="342"/>
      <c r="FSZ106" s="342"/>
      <c r="FTA106" s="342"/>
      <c r="FTB106" s="342"/>
      <c r="FTC106" s="342"/>
      <c r="FTD106" s="342"/>
      <c r="FTE106" s="342"/>
      <c r="FTF106" s="342"/>
      <c r="FTG106" s="342"/>
      <c r="FTH106" s="342"/>
      <c r="FTI106" s="342"/>
      <c r="FTJ106" s="342"/>
      <c r="FTK106" s="342"/>
      <c r="FTL106" s="342"/>
      <c r="FTM106" s="342"/>
      <c r="FTN106" s="342"/>
      <c r="FTO106" s="342"/>
      <c r="FTP106" s="342"/>
      <c r="FTQ106" s="342"/>
      <c r="FTR106" s="342"/>
      <c r="FTS106" s="342"/>
      <c r="FTT106" s="342"/>
      <c r="FTU106" s="342"/>
      <c r="FTV106" s="342"/>
      <c r="FTW106" s="342"/>
      <c r="FTX106" s="342"/>
      <c r="FTY106" s="342"/>
      <c r="FTZ106" s="342"/>
      <c r="FUA106" s="342"/>
      <c r="FUB106" s="342"/>
      <c r="FUC106" s="342"/>
      <c r="FUD106" s="342"/>
      <c r="FUE106" s="342"/>
      <c r="FUF106" s="342"/>
      <c r="FUG106" s="342"/>
      <c r="FUH106" s="342"/>
      <c r="FUI106" s="342"/>
      <c r="FUJ106" s="342"/>
      <c r="FUK106" s="342"/>
      <c r="FUL106" s="342"/>
      <c r="FUM106" s="342"/>
      <c r="FUN106" s="342"/>
      <c r="FUO106" s="342"/>
      <c r="FUP106" s="342"/>
      <c r="FUQ106" s="342"/>
      <c r="FUR106" s="342"/>
      <c r="FUS106" s="342"/>
      <c r="FUT106" s="342"/>
      <c r="FUU106" s="342"/>
      <c r="FUV106" s="342"/>
      <c r="FUW106" s="342"/>
      <c r="FUX106" s="342"/>
      <c r="FUY106" s="342"/>
      <c r="FUZ106" s="342"/>
      <c r="FVA106" s="342"/>
      <c r="FVB106" s="342"/>
      <c r="FVC106" s="342"/>
      <c r="FVD106" s="342"/>
      <c r="FVE106" s="342"/>
      <c r="FVF106" s="342"/>
      <c r="FVG106" s="342"/>
      <c r="FVH106" s="342"/>
      <c r="FVI106" s="342"/>
      <c r="FVJ106" s="342"/>
      <c r="FVK106" s="342"/>
      <c r="FVL106" s="342"/>
      <c r="FVM106" s="342"/>
      <c r="FVN106" s="342"/>
      <c r="FVO106" s="342"/>
      <c r="FVP106" s="342"/>
      <c r="FVQ106" s="342"/>
      <c r="FVR106" s="342"/>
      <c r="FVS106" s="342"/>
      <c r="FVT106" s="342"/>
      <c r="FVU106" s="342"/>
      <c r="FVV106" s="342"/>
      <c r="FVW106" s="342"/>
      <c r="FVX106" s="342"/>
      <c r="FVY106" s="342"/>
      <c r="FVZ106" s="342"/>
      <c r="FWA106" s="342"/>
      <c r="FWB106" s="342"/>
      <c r="FWC106" s="342"/>
      <c r="FWD106" s="342"/>
      <c r="FWE106" s="342"/>
      <c r="FWF106" s="342"/>
      <c r="FWG106" s="342"/>
      <c r="FWH106" s="342"/>
      <c r="FWI106" s="342"/>
      <c r="FWJ106" s="342"/>
      <c r="FWK106" s="342"/>
      <c r="FWL106" s="342"/>
      <c r="FWM106" s="342"/>
      <c r="FWN106" s="342"/>
      <c r="FWO106" s="342"/>
      <c r="FWP106" s="342"/>
      <c r="FWQ106" s="342"/>
      <c r="FWR106" s="342"/>
      <c r="FWS106" s="342"/>
      <c r="FWT106" s="342"/>
      <c r="FWU106" s="342"/>
      <c r="FWV106" s="342"/>
      <c r="FWW106" s="342"/>
      <c r="FWX106" s="342"/>
      <c r="FWY106" s="342"/>
      <c r="FWZ106" s="342"/>
      <c r="FXA106" s="342"/>
      <c r="FXB106" s="342"/>
      <c r="FXC106" s="342"/>
      <c r="FXD106" s="342"/>
      <c r="FXE106" s="342"/>
      <c r="FXF106" s="342"/>
      <c r="FXG106" s="342"/>
      <c r="FXH106" s="342"/>
      <c r="FXI106" s="342"/>
      <c r="FXJ106" s="342"/>
      <c r="FXK106" s="342"/>
      <c r="FXL106" s="342"/>
      <c r="FXM106" s="342"/>
      <c r="FXN106" s="342"/>
      <c r="FXO106" s="342"/>
      <c r="FXP106" s="342"/>
      <c r="FXQ106" s="342"/>
      <c r="FXR106" s="342"/>
      <c r="FXS106" s="342"/>
      <c r="FXT106" s="342"/>
      <c r="FXU106" s="342"/>
      <c r="FXV106" s="342"/>
      <c r="FXW106" s="342"/>
      <c r="FXX106" s="342"/>
      <c r="FXY106" s="342"/>
      <c r="FXZ106" s="342"/>
      <c r="FYA106" s="342"/>
      <c r="FYB106" s="342"/>
      <c r="FYC106" s="342"/>
      <c r="FYD106" s="342"/>
      <c r="FYE106" s="342"/>
      <c r="FYF106" s="342"/>
      <c r="FYG106" s="342"/>
      <c r="FYH106" s="342"/>
      <c r="FYI106" s="342"/>
      <c r="FYJ106" s="342"/>
      <c r="FYK106" s="342"/>
      <c r="FYL106" s="342"/>
      <c r="FYM106" s="342"/>
      <c r="FYN106" s="342"/>
      <c r="FYO106" s="342"/>
      <c r="FYP106" s="342"/>
      <c r="FYQ106" s="342"/>
      <c r="FYR106" s="342"/>
      <c r="FYS106" s="342"/>
      <c r="FYT106" s="342"/>
      <c r="FYU106" s="342"/>
      <c r="FYV106" s="342"/>
      <c r="FYW106" s="342"/>
      <c r="FYX106" s="342"/>
      <c r="FYY106" s="342"/>
      <c r="FYZ106" s="342"/>
      <c r="FZA106" s="342"/>
      <c r="FZB106" s="342"/>
      <c r="FZC106" s="342"/>
      <c r="FZD106" s="342"/>
      <c r="FZE106" s="342"/>
      <c r="FZF106" s="342"/>
      <c r="FZG106" s="342"/>
      <c r="FZH106" s="342"/>
      <c r="FZI106" s="342"/>
      <c r="FZJ106" s="342"/>
      <c r="FZK106" s="342"/>
      <c r="FZL106" s="342"/>
      <c r="FZM106" s="342"/>
      <c r="FZN106" s="342"/>
      <c r="FZO106" s="342"/>
      <c r="FZP106" s="342"/>
      <c r="FZQ106" s="342"/>
      <c r="FZR106" s="342"/>
      <c r="FZS106" s="342"/>
      <c r="FZT106" s="342"/>
      <c r="FZU106" s="342"/>
      <c r="FZV106" s="342"/>
      <c r="FZW106" s="342"/>
      <c r="FZX106" s="342"/>
      <c r="FZY106" s="342"/>
      <c r="FZZ106" s="342"/>
      <c r="GAA106" s="342"/>
      <c r="GAB106" s="342"/>
      <c r="GAC106" s="342"/>
      <c r="GAD106" s="342"/>
      <c r="GAE106" s="342"/>
      <c r="GAF106" s="342"/>
      <c r="GAG106" s="342"/>
      <c r="GAH106" s="342"/>
      <c r="GAI106" s="342"/>
      <c r="GAJ106" s="342"/>
      <c r="GAK106" s="342"/>
      <c r="GAL106" s="342"/>
      <c r="GAM106" s="342"/>
      <c r="GAN106" s="342"/>
      <c r="GAO106" s="342"/>
      <c r="GAP106" s="342"/>
      <c r="GAQ106" s="342"/>
      <c r="GAR106" s="342"/>
      <c r="GAS106" s="342"/>
      <c r="GAT106" s="342"/>
      <c r="GAU106" s="342"/>
      <c r="GAV106" s="342"/>
      <c r="GAW106" s="342"/>
      <c r="GAX106" s="342"/>
      <c r="GAY106" s="342"/>
      <c r="GAZ106" s="342"/>
      <c r="GBA106" s="342"/>
      <c r="GBB106" s="342"/>
      <c r="GBC106" s="342"/>
      <c r="GBD106" s="342"/>
      <c r="GBE106" s="342"/>
      <c r="GBF106" s="342"/>
      <c r="GBG106" s="342"/>
      <c r="GBH106" s="342"/>
      <c r="GBI106" s="342"/>
      <c r="GBJ106" s="342"/>
      <c r="GBK106" s="342"/>
      <c r="GBL106" s="342"/>
      <c r="GBM106" s="342"/>
      <c r="GBN106" s="342"/>
      <c r="GBO106" s="342"/>
      <c r="GBP106" s="342"/>
      <c r="GBQ106" s="342"/>
      <c r="GBR106" s="342"/>
      <c r="GBS106" s="342"/>
      <c r="GBT106" s="342"/>
      <c r="GBU106" s="342"/>
      <c r="GBV106" s="342"/>
      <c r="GBW106" s="342"/>
      <c r="GBX106" s="342"/>
      <c r="GBY106" s="342"/>
      <c r="GBZ106" s="342"/>
      <c r="GCA106" s="342"/>
      <c r="GCB106" s="342"/>
      <c r="GCC106" s="342"/>
      <c r="GCD106" s="342"/>
      <c r="GCE106" s="342"/>
      <c r="GCF106" s="342"/>
      <c r="GCG106" s="342"/>
      <c r="GCH106" s="342"/>
      <c r="GCI106" s="342"/>
      <c r="GCJ106" s="342"/>
      <c r="GCK106" s="342"/>
      <c r="GCL106" s="342"/>
      <c r="GCM106" s="342"/>
      <c r="GCN106" s="342"/>
      <c r="GCO106" s="342"/>
      <c r="GCP106" s="342"/>
      <c r="GCQ106" s="342"/>
      <c r="GCR106" s="342"/>
      <c r="GCS106" s="342"/>
      <c r="GCT106" s="342"/>
      <c r="GCU106" s="342"/>
      <c r="GCV106" s="342"/>
      <c r="GCW106" s="342"/>
      <c r="GCX106" s="342"/>
      <c r="GCY106" s="342"/>
      <c r="GCZ106" s="342"/>
      <c r="GDA106" s="342"/>
      <c r="GDB106" s="342"/>
      <c r="GDC106" s="342"/>
      <c r="GDD106" s="342"/>
      <c r="GDE106" s="342"/>
      <c r="GDF106" s="342"/>
      <c r="GDG106" s="342"/>
      <c r="GDH106" s="342"/>
      <c r="GDI106" s="342"/>
      <c r="GDJ106" s="342"/>
      <c r="GDK106" s="342"/>
      <c r="GDL106" s="342"/>
      <c r="GDM106" s="342"/>
      <c r="GDN106" s="342"/>
      <c r="GDO106" s="342"/>
      <c r="GDP106" s="342"/>
      <c r="GDQ106" s="342"/>
      <c r="GDR106" s="342"/>
      <c r="GDS106" s="342"/>
      <c r="GDT106" s="342"/>
      <c r="GDU106" s="342"/>
      <c r="GDV106" s="342"/>
      <c r="GDW106" s="342"/>
      <c r="GDX106" s="342"/>
      <c r="GDY106" s="342"/>
      <c r="GDZ106" s="342"/>
      <c r="GEA106" s="342"/>
      <c r="GEB106" s="342"/>
      <c r="GEC106" s="342"/>
      <c r="GED106" s="342"/>
      <c r="GEE106" s="342"/>
      <c r="GEF106" s="342"/>
      <c r="GEG106" s="342"/>
      <c r="GEH106" s="342"/>
      <c r="GEI106" s="342"/>
      <c r="GEJ106" s="342"/>
      <c r="GEK106" s="342"/>
      <c r="GEL106" s="342"/>
      <c r="GEM106" s="342"/>
      <c r="GEN106" s="342"/>
      <c r="GEO106" s="342"/>
      <c r="GEP106" s="342"/>
      <c r="GEQ106" s="342"/>
      <c r="GER106" s="342"/>
      <c r="GES106" s="342"/>
      <c r="GET106" s="342"/>
      <c r="GEU106" s="342"/>
      <c r="GEV106" s="342"/>
      <c r="GEW106" s="342"/>
      <c r="GEX106" s="342"/>
      <c r="GEY106" s="342"/>
      <c r="GEZ106" s="342"/>
      <c r="GFA106" s="342"/>
      <c r="GFB106" s="342"/>
      <c r="GFC106" s="342"/>
      <c r="GFD106" s="342"/>
      <c r="GFE106" s="342"/>
      <c r="GFF106" s="342"/>
      <c r="GFG106" s="342"/>
      <c r="GFH106" s="342"/>
      <c r="GFI106" s="342"/>
      <c r="GFJ106" s="342"/>
      <c r="GFK106" s="342"/>
      <c r="GFL106" s="342"/>
      <c r="GFM106" s="342"/>
      <c r="GFN106" s="342"/>
      <c r="GFO106" s="342"/>
      <c r="GFP106" s="342"/>
      <c r="GFQ106" s="342"/>
      <c r="GFR106" s="342"/>
      <c r="GFS106" s="342"/>
      <c r="GFT106" s="342"/>
      <c r="GFU106" s="342"/>
      <c r="GFV106" s="342"/>
      <c r="GFW106" s="342"/>
      <c r="GFX106" s="342"/>
      <c r="GFY106" s="342"/>
      <c r="GFZ106" s="342"/>
      <c r="GGA106" s="342"/>
      <c r="GGB106" s="342"/>
      <c r="GGC106" s="342"/>
      <c r="GGD106" s="342"/>
      <c r="GGE106" s="342"/>
      <c r="GGF106" s="342"/>
      <c r="GGG106" s="342"/>
      <c r="GGH106" s="342"/>
      <c r="GGI106" s="342"/>
      <c r="GGJ106" s="342"/>
      <c r="GGK106" s="342"/>
      <c r="GGL106" s="342"/>
      <c r="GGM106" s="342"/>
      <c r="GGN106" s="342"/>
      <c r="GGO106" s="342"/>
      <c r="GGP106" s="342"/>
      <c r="GGQ106" s="342"/>
      <c r="GGR106" s="342"/>
      <c r="GGS106" s="342"/>
      <c r="GGT106" s="342"/>
      <c r="GGU106" s="342"/>
      <c r="GGV106" s="342"/>
      <c r="GGW106" s="342"/>
      <c r="GGX106" s="342"/>
      <c r="GGY106" s="342"/>
      <c r="GGZ106" s="342"/>
      <c r="GHA106" s="342"/>
      <c r="GHB106" s="342"/>
      <c r="GHC106" s="342"/>
      <c r="GHD106" s="342"/>
      <c r="GHE106" s="342"/>
      <c r="GHF106" s="342"/>
      <c r="GHG106" s="342"/>
      <c r="GHH106" s="342"/>
      <c r="GHI106" s="342"/>
      <c r="GHJ106" s="342"/>
      <c r="GHK106" s="342"/>
      <c r="GHL106" s="342"/>
      <c r="GHM106" s="342"/>
      <c r="GHN106" s="342"/>
      <c r="GHO106" s="342"/>
      <c r="GHP106" s="342"/>
      <c r="GHQ106" s="342"/>
      <c r="GHR106" s="342"/>
      <c r="GHS106" s="342"/>
      <c r="GHT106" s="342"/>
      <c r="GHU106" s="342"/>
      <c r="GHV106" s="342"/>
      <c r="GHW106" s="342"/>
      <c r="GHX106" s="342"/>
      <c r="GHY106" s="342"/>
      <c r="GHZ106" s="342"/>
      <c r="GIA106" s="342"/>
      <c r="GIB106" s="342"/>
      <c r="GIC106" s="342"/>
      <c r="GID106" s="342"/>
      <c r="GIE106" s="342"/>
      <c r="GIF106" s="342"/>
      <c r="GIG106" s="342"/>
      <c r="GIH106" s="342"/>
      <c r="GII106" s="342"/>
      <c r="GIJ106" s="342"/>
      <c r="GIK106" s="342"/>
      <c r="GIL106" s="342"/>
      <c r="GIM106" s="342"/>
      <c r="GIN106" s="342"/>
      <c r="GIO106" s="342"/>
      <c r="GIP106" s="342"/>
      <c r="GIQ106" s="342"/>
      <c r="GIR106" s="342"/>
      <c r="GIS106" s="342"/>
      <c r="GIT106" s="342"/>
      <c r="GIU106" s="342"/>
      <c r="GIV106" s="342"/>
      <c r="GIW106" s="342"/>
      <c r="GIX106" s="342"/>
      <c r="GIY106" s="342"/>
      <c r="GIZ106" s="342"/>
      <c r="GJA106" s="342"/>
      <c r="GJB106" s="342"/>
      <c r="GJC106" s="342"/>
      <c r="GJD106" s="342"/>
      <c r="GJE106" s="342"/>
      <c r="GJF106" s="342"/>
      <c r="GJG106" s="342"/>
      <c r="GJH106" s="342"/>
      <c r="GJI106" s="342"/>
      <c r="GJJ106" s="342"/>
      <c r="GJK106" s="342"/>
      <c r="GJL106" s="342"/>
      <c r="GJM106" s="342"/>
      <c r="GJN106" s="342"/>
      <c r="GJO106" s="342"/>
      <c r="GJP106" s="342"/>
      <c r="GJQ106" s="342"/>
      <c r="GJR106" s="342"/>
      <c r="GJS106" s="342"/>
      <c r="GJT106" s="342"/>
      <c r="GJU106" s="342"/>
      <c r="GJV106" s="342"/>
      <c r="GJW106" s="342"/>
      <c r="GJX106" s="342"/>
      <c r="GJY106" s="342"/>
      <c r="GJZ106" s="342"/>
      <c r="GKA106" s="342"/>
      <c r="GKB106" s="342"/>
      <c r="GKC106" s="342"/>
      <c r="GKD106" s="342"/>
      <c r="GKE106" s="342"/>
      <c r="GKF106" s="342"/>
      <c r="GKG106" s="342"/>
      <c r="GKH106" s="342"/>
      <c r="GKI106" s="342"/>
      <c r="GKJ106" s="342"/>
      <c r="GKK106" s="342"/>
      <c r="GKL106" s="342"/>
      <c r="GKM106" s="342"/>
      <c r="GKN106" s="342"/>
      <c r="GKO106" s="342"/>
      <c r="GKP106" s="342"/>
      <c r="GKQ106" s="342"/>
      <c r="GKR106" s="342"/>
      <c r="GKS106" s="342"/>
      <c r="GKT106" s="342"/>
      <c r="GKU106" s="342"/>
      <c r="GKV106" s="342"/>
      <c r="GKW106" s="342"/>
      <c r="GKX106" s="342"/>
      <c r="GKY106" s="342"/>
      <c r="GKZ106" s="342"/>
      <c r="GLA106" s="342"/>
      <c r="GLB106" s="342"/>
      <c r="GLC106" s="342"/>
      <c r="GLD106" s="342"/>
      <c r="GLE106" s="342"/>
      <c r="GLF106" s="342"/>
      <c r="GLG106" s="342"/>
      <c r="GLH106" s="342"/>
      <c r="GLI106" s="342"/>
      <c r="GLJ106" s="342"/>
      <c r="GLK106" s="342"/>
      <c r="GLL106" s="342"/>
      <c r="GLM106" s="342"/>
      <c r="GLN106" s="342"/>
      <c r="GLO106" s="342"/>
      <c r="GLP106" s="342"/>
      <c r="GLQ106" s="342"/>
      <c r="GLR106" s="342"/>
      <c r="GLS106" s="342"/>
      <c r="GLT106" s="342"/>
      <c r="GLU106" s="342"/>
      <c r="GLV106" s="342"/>
      <c r="GLW106" s="342"/>
      <c r="GLX106" s="342"/>
      <c r="GLY106" s="342"/>
      <c r="GLZ106" s="342"/>
      <c r="GMA106" s="342"/>
      <c r="GMB106" s="342"/>
      <c r="GMC106" s="342"/>
      <c r="GMD106" s="342"/>
      <c r="GME106" s="342"/>
      <c r="GMF106" s="342"/>
      <c r="GMG106" s="342"/>
      <c r="GMH106" s="342"/>
      <c r="GMI106" s="342"/>
      <c r="GMJ106" s="342"/>
      <c r="GMK106" s="342"/>
      <c r="GML106" s="342"/>
      <c r="GMM106" s="342"/>
      <c r="GMN106" s="342"/>
      <c r="GMO106" s="342"/>
      <c r="GMP106" s="342"/>
      <c r="GMQ106" s="342"/>
      <c r="GMR106" s="342"/>
      <c r="GMS106" s="342"/>
      <c r="GMT106" s="342"/>
      <c r="GMU106" s="342"/>
      <c r="GMV106" s="342"/>
      <c r="GMW106" s="342"/>
      <c r="GMX106" s="342"/>
      <c r="GMY106" s="342"/>
      <c r="GMZ106" s="342"/>
      <c r="GNA106" s="342"/>
      <c r="GNB106" s="342"/>
      <c r="GNC106" s="342"/>
      <c r="GND106" s="342"/>
      <c r="GNE106" s="342"/>
      <c r="GNF106" s="342"/>
      <c r="GNG106" s="342"/>
      <c r="GNH106" s="342"/>
      <c r="GNI106" s="342"/>
      <c r="GNJ106" s="342"/>
      <c r="GNK106" s="342"/>
      <c r="GNL106" s="342"/>
      <c r="GNM106" s="342"/>
      <c r="GNN106" s="342"/>
      <c r="GNO106" s="342"/>
      <c r="GNP106" s="342"/>
      <c r="GNQ106" s="342"/>
      <c r="GNR106" s="342"/>
      <c r="GNS106" s="342"/>
      <c r="GNT106" s="342"/>
      <c r="GNU106" s="342"/>
      <c r="GNV106" s="342"/>
      <c r="GNW106" s="342"/>
      <c r="GNX106" s="342"/>
      <c r="GNY106" s="342"/>
      <c r="GNZ106" s="342"/>
      <c r="GOA106" s="342"/>
      <c r="GOB106" s="342"/>
      <c r="GOC106" s="342"/>
      <c r="GOD106" s="342"/>
      <c r="GOE106" s="342"/>
      <c r="GOF106" s="342"/>
      <c r="GOG106" s="342"/>
      <c r="GOH106" s="342"/>
      <c r="GOI106" s="342"/>
      <c r="GOJ106" s="342"/>
      <c r="GOK106" s="342"/>
      <c r="GOL106" s="342"/>
      <c r="GOM106" s="342"/>
      <c r="GON106" s="342"/>
      <c r="GOO106" s="342"/>
      <c r="GOP106" s="342"/>
      <c r="GOQ106" s="342"/>
      <c r="GOR106" s="342"/>
      <c r="GOS106" s="342"/>
      <c r="GOT106" s="342"/>
      <c r="GOU106" s="342"/>
      <c r="GOV106" s="342"/>
      <c r="GOW106" s="342"/>
      <c r="GOX106" s="342"/>
      <c r="GOY106" s="342"/>
      <c r="GOZ106" s="342"/>
      <c r="GPA106" s="342"/>
      <c r="GPB106" s="342"/>
      <c r="GPC106" s="342"/>
      <c r="GPD106" s="342"/>
      <c r="GPE106" s="342"/>
      <c r="GPF106" s="342"/>
      <c r="GPG106" s="342"/>
      <c r="GPH106" s="342"/>
      <c r="GPI106" s="342"/>
      <c r="GPJ106" s="342"/>
      <c r="GPK106" s="342"/>
      <c r="GPL106" s="342"/>
      <c r="GPM106" s="342"/>
      <c r="GPN106" s="342"/>
      <c r="GPO106" s="342"/>
      <c r="GPP106" s="342"/>
      <c r="GPQ106" s="342"/>
      <c r="GPR106" s="342"/>
      <c r="GPS106" s="342"/>
      <c r="GPT106" s="342"/>
      <c r="GPU106" s="342"/>
      <c r="GPV106" s="342"/>
      <c r="GPW106" s="342"/>
      <c r="GPX106" s="342"/>
      <c r="GPY106" s="342"/>
      <c r="GPZ106" s="342"/>
      <c r="GQA106" s="342"/>
      <c r="GQB106" s="342"/>
      <c r="GQC106" s="342"/>
      <c r="GQD106" s="342"/>
      <c r="GQE106" s="342"/>
      <c r="GQF106" s="342"/>
      <c r="GQG106" s="342"/>
      <c r="GQH106" s="342"/>
      <c r="GQI106" s="342"/>
      <c r="GQJ106" s="342"/>
      <c r="GQK106" s="342"/>
      <c r="GQL106" s="342"/>
      <c r="GQM106" s="342"/>
      <c r="GQN106" s="342"/>
      <c r="GQO106" s="342"/>
      <c r="GQP106" s="342"/>
      <c r="GQQ106" s="342"/>
      <c r="GQR106" s="342"/>
      <c r="GQS106" s="342"/>
      <c r="GQT106" s="342"/>
      <c r="GQU106" s="342"/>
      <c r="GQV106" s="342"/>
      <c r="GQW106" s="342"/>
      <c r="GQX106" s="342"/>
      <c r="GQY106" s="342"/>
      <c r="GQZ106" s="342"/>
      <c r="GRA106" s="342"/>
      <c r="GRB106" s="342"/>
      <c r="GRC106" s="342"/>
      <c r="GRD106" s="342"/>
      <c r="GRE106" s="342"/>
      <c r="GRF106" s="342"/>
      <c r="GRG106" s="342"/>
      <c r="GRH106" s="342"/>
      <c r="GRI106" s="342"/>
      <c r="GRJ106" s="342"/>
      <c r="GRK106" s="342"/>
      <c r="GRL106" s="342"/>
      <c r="GRM106" s="342"/>
      <c r="GRN106" s="342"/>
      <c r="GRO106" s="342"/>
      <c r="GRP106" s="342"/>
      <c r="GRQ106" s="342"/>
      <c r="GRR106" s="342"/>
      <c r="GRS106" s="342"/>
      <c r="GRT106" s="342"/>
      <c r="GRU106" s="342"/>
      <c r="GRV106" s="342"/>
      <c r="GRW106" s="342"/>
      <c r="GRX106" s="342"/>
      <c r="GRY106" s="342"/>
      <c r="GRZ106" s="342"/>
      <c r="GSA106" s="342"/>
      <c r="GSB106" s="342"/>
      <c r="GSC106" s="342"/>
      <c r="GSD106" s="342"/>
      <c r="GSE106" s="342"/>
      <c r="GSF106" s="342"/>
      <c r="GSG106" s="342"/>
      <c r="GSH106" s="342"/>
      <c r="GSI106" s="342"/>
      <c r="GSJ106" s="342"/>
      <c r="GSK106" s="342"/>
      <c r="GSL106" s="342"/>
      <c r="GSM106" s="342"/>
      <c r="GSN106" s="342"/>
      <c r="GSO106" s="342"/>
      <c r="GSP106" s="342"/>
      <c r="GSQ106" s="342"/>
      <c r="GSR106" s="342"/>
      <c r="GSS106" s="342"/>
      <c r="GST106" s="342"/>
      <c r="GSU106" s="342"/>
      <c r="GSV106" s="342"/>
      <c r="GSW106" s="342"/>
      <c r="GSX106" s="342"/>
      <c r="GSY106" s="342"/>
      <c r="GSZ106" s="342"/>
      <c r="GTA106" s="342"/>
      <c r="GTB106" s="342"/>
      <c r="GTC106" s="342"/>
      <c r="GTD106" s="342"/>
      <c r="GTE106" s="342"/>
      <c r="GTF106" s="342"/>
      <c r="GTG106" s="342"/>
      <c r="GTH106" s="342"/>
      <c r="GTI106" s="342"/>
      <c r="GTJ106" s="342"/>
      <c r="GTK106" s="342"/>
      <c r="GTL106" s="342"/>
      <c r="GTM106" s="342"/>
      <c r="GTN106" s="342"/>
      <c r="GTO106" s="342"/>
      <c r="GTP106" s="342"/>
      <c r="GTQ106" s="342"/>
      <c r="GTR106" s="342"/>
      <c r="GTS106" s="342"/>
      <c r="GTT106" s="342"/>
      <c r="GTU106" s="342"/>
      <c r="GTV106" s="342"/>
      <c r="GTW106" s="342"/>
      <c r="GTX106" s="342"/>
      <c r="GTY106" s="342"/>
      <c r="GTZ106" s="342"/>
      <c r="GUA106" s="342"/>
      <c r="GUB106" s="342"/>
      <c r="GUC106" s="342"/>
      <c r="GUD106" s="342"/>
      <c r="GUE106" s="342"/>
      <c r="GUF106" s="342"/>
      <c r="GUG106" s="342"/>
      <c r="GUH106" s="342"/>
      <c r="GUI106" s="342"/>
      <c r="GUJ106" s="342"/>
      <c r="GUK106" s="342"/>
      <c r="GUL106" s="342"/>
      <c r="GUM106" s="342"/>
      <c r="GUN106" s="342"/>
      <c r="GUO106" s="342"/>
      <c r="GUP106" s="342"/>
      <c r="GUQ106" s="342"/>
      <c r="GUR106" s="342"/>
      <c r="GUS106" s="342"/>
      <c r="GUT106" s="342"/>
      <c r="GUU106" s="342"/>
      <c r="GUV106" s="342"/>
      <c r="GUW106" s="342"/>
      <c r="GUX106" s="342"/>
      <c r="GUY106" s="342"/>
      <c r="GUZ106" s="342"/>
      <c r="GVA106" s="342"/>
      <c r="GVB106" s="342"/>
      <c r="GVC106" s="342"/>
      <c r="GVD106" s="342"/>
      <c r="GVE106" s="342"/>
      <c r="GVF106" s="342"/>
      <c r="GVG106" s="342"/>
      <c r="GVH106" s="342"/>
      <c r="GVI106" s="342"/>
      <c r="GVJ106" s="342"/>
      <c r="GVK106" s="342"/>
      <c r="GVL106" s="342"/>
      <c r="GVM106" s="342"/>
      <c r="GVN106" s="342"/>
      <c r="GVO106" s="342"/>
      <c r="GVP106" s="342"/>
      <c r="GVQ106" s="342"/>
      <c r="GVR106" s="342"/>
      <c r="GVS106" s="342"/>
      <c r="GVT106" s="342"/>
      <c r="GVU106" s="342"/>
      <c r="GVV106" s="342"/>
      <c r="GVW106" s="342"/>
      <c r="GVX106" s="342"/>
      <c r="GVY106" s="342"/>
      <c r="GVZ106" s="342"/>
      <c r="GWA106" s="342"/>
      <c r="GWB106" s="342"/>
      <c r="GWC106" s="342"/>
      <c r="GWD106" s="342"/>
      <c r="GWE106" s="342"/>
      <c r="GWF106" s="342"/>
      <c r="GWG106" s="342"/>
      <c r="GWH106" s="342"/>
      <c r="GWI106" s="342"/>
      <c r="GWJ106" s="342"/>
      <c r="GWK106" s="342"/>
      <c r="GWL106" s="342"/>
      <c r="GWM106" s="342"/>
      <c r="GWN106" s="342"/>
      <c r="GWO106" s="342"/>
      <c r="GWP106" s="342"/>
      <c r="GWQ106" s="342"/>
      <c r="GWR106" s="342"/>
      <c r="GWS106" s="342"/>
      <c r="GWT106" s="342"/>
      <c r="GWU106" s="342"/>
      <c r="GWV106" s="342"/>
      <c r="GWW106" s="342"/>
      <c r="GWX106" s="342"/>
      <c r="GWY106" s="342"/>
      <c r="GWZ106" s="342"/>
      <c r="GXA106" s="342"/>
      <c r="GXB106" s="342"/>
      <c r="GXC106" s="342"/>
      <c r="GXD106" s="342"/>
      <c r="GXE106" s="342"/>
      <c r="GXF106" s="342"/>
      <c r="GXG106" s="342"/>
      <c r="GXH106" s="342"/>
      <c r="GXI106" s="342"/>
      <c r="GXJ106" s="342"/>
      <c r="GXK106" s="342"/>
      <c r="GXL106" s="342"/>
      <c r="GXM106" s="342"/>
      <c r="GXN106" s="342"/>
      <c r="GXO106" s="342"/>
      <c r="GXP106" s="342"/>
      <c r="GXQ106" s="342"/>
      <c r="GXR106" s="342"/>
      <c r="GXS106" s="342"/>
      <c r="GXT106" s="342"/>
      <c r="GXU106" s="342"/>
      <c r="GXV106" s="342"/>
      <c r="GXW106" s="342"/>
      <c r="GXX106" s="342"/>
      <c r="GXY106" s="342"/>
      <c r="GXZ106" s="342"/>
      <c r="GYA106" s="342"/>
      <c r="GYB106" s="342"/>
      <c r="GYC106" s="342"/>
      <c r="GYD106" s="342"/>
      <c r="GYE106" s="342"/>
      <c r="GYF106" s="342"/>
      <c r="GYG106" s="342"/>
      <c r="GYH106" s="342"/>
      <c r="GYI106" s="342"/>
      <c r="GYJ106" s="342"/>
      <c r="GYK106" s="342"/>
      <c r="GYL106" s="342"/>
      <c r="GYM106" s="342"/>
      <c r="GYN106" s="342"/>
      <c r="GYO106" s="342"/>
      <c r="GYP106" s="342"/>
      <c r="GYQ106" s="342"/>
      <c r="GYR106" s="342"/>
      <c r="GYS106" s="342"/>
      <c r="GYT106" s="342"/>
      <c r="GYU106" s="342"/>
      <c r="GYV106" s="342"/>
      <c r="GYW106" s="342"/>
      <c r="GYX106" s="342"/>
      <c r="GYY106" s="342"/>
      <c r="GYZ106" s="342"/>
      <c r="GZA106" s="342"/>
      <c r="GZB106" s="342"/>
      <c r="GZC106" s="342"/>
      <c r="GZD106" s="342"/>
      <c r="GZE106" s="342"/>
      <c r="GZF106" s="342"/>
      <c r="GZG106" s="342"/>
      <c r="GZH106" s="342"/>
      <c r="GZI106" s="342"/>
      <c r="GZJ106" s="342"/>
      <c r="GZK106" s="342"/>
      <c r="GZL106" s="342"/>
      <c r="GZM106" s="342"/>
      <c r="GZN106" s="342"/>
      <c r="GZO106" s="342"/>
      <c r="GZP106" s="342"/>
      <c r="GZQ106" s="342"/>
      <c r="GZR106" s="342"/>
      <c r="GZS106" s="342"/>
      <c r="GZT106" s="342"/>
      <c r="GZU106" s="342"/>
      <c r="GZV106" s="342"/>
      <c r="GZW106" s="342"/>
      <c r="GZX106" s="342"/>
      <c r="GZY106" s="342"/>
      <c r="GZZ106" s="342"/>
      <c r="HAA106" s="342"/>
      <c r="HAB106" s="342"/>
      <c r="HAC106" s="342"/>
      <c r="HAD106" s="342"/>
      <c r="HAE106" s="342"/>
      <c r="HAF106" s="342"/>
      <c r="HAG106" s="342"/>
      <c r="HAH106" s="342"/>
      <c r="HAI106" s="342"/>
      <c r="HAJ106" s="342"/>
      <c r="HAK106" s="342"/>
      <c r="HAL106" s="342"/>
      <c r="HAM106" s="342"/>
      <c r="HAN106" s="342"/>
      <c r="HAO106" s="342"/>
      <c r="HAP106" s="342"/>
      <c r="HAQ106" s="342"/>
      <c r="HAR106" s="342"/>
      <c r="HAS106" s="342"/>
      <c r="HAT106" s="342"/>
      <c r="HAU106" s="342"/>
      <c r="HAV106" s="342"/>
      <c r="HAW106" s="342"/>
      <c r="HAX106" s="342"/>
      <c r="HAY106" s="342"/>
      <c r="HAZ106" s="342"/>
      <c r="HBA106" s="342"/>
      <c r="HBB106" s="342"/>
      <c r="HBC106" s="342"/>
      <c r="HBD106" s="342"/>
      <c r="HBE106" s="342"/>
      <c r="HBF106" s="342"/>
      <c r="HBG106" s="342"/>
      <c r="HBH106" s="342"/>
      <c r="HBI106" s="342"/>
      <c r="HBJ106" s="342"/>
      <c r="HBK106" s="342"/>
      <c r="HBL106" s="342"/>
      <c r="HBM106" s="342"/>
      <c r="HBN106" s="342"/>
      <c r="HBO106" s="342"/>
      <c r="HBP106" s="342"/>
      <c r="HBQ106" s="342"/>
      <c r="HBR106" s="342"/>
      <c r="HBS106" s="342"/>
      <c r="HBT106" s="342"/>
      <c r="HBU106" s="342"/>
      <c r="HBV106" s="342"/>
      <c r="HBW106" s="342"/>
      <c r="HBX106" s="342"/>
      <c r="HBY106" s="342"/>
      <c r="HBZ106" s="342"/>
      <c r="HCA106" s="342"/>
      <c r="HCB106" s="342"/>
      <c r="HCC106" s="342"/>
      <c r="HCD106" s="342"/>
      <c r="HCE106" s="342"/>
      <c r="HCF106" s="342"/>
      <c r="HCG106" s="342"/>
      <c r="HCH106" s="342"/>
      <c r="HCI106" s="342"/>
      <c r="HCJ106" s="342"/>
      <c r="HCK106" s="342"/>
      <c r="HCL106" s="342"/>
      <c r="HCM106" s="342"/>
      <c r="HCN106" s="342"/>
      <c r="HCO106" s="342"/>
      <c r="HCP106" s="342"/>
      <c r="HCQ106" s="342"/>
      <c r="HCR106" s="342"/>
      <c r="HCS106" s="342"/>
      <c r="HCT106" s="342"/>
      <c r="HCU106" s="342"/>
      <c r="HCV106" s="342"/>
      <c r="HCW106" s="342"/>
      <c r="HCX106" s="342"/>
      <c r="HCY106" s="342"/>
      <c r="HCZ106" s="342"/>
      <c r="HDA106" s="342"/>
      <c r="HDB106" s="342"/>
      <c r="HDC106" s="342"/>
      <c r="HDD106" s="342"/>
      <c r="HDE106" s="342"/>
      <c r="HDF106" s="342"/>
      <c r="HDG106" s="342"/>
      <c r="HDH106" s="342"/>
      <c r="HDI106" s="342"/>
      <c r="HDJ106" s="342"/>
      <c r="HDK106" s="342"/>
      <c r="HDL106" s="342"/>
      <c r="HDM106" s="342"/>
      <c r="HDN106" s="342"/>
      <c r="HDO106" s="342"/>
      <c r="HDP106" s="342"/>
      <c r="HDQ106" s="342"/>
      <c r="HDR106" s="342"/>
      <c r="HDS106" s="342"/>
      <c r="HDT106" s="342"/>
      <c r="HDU106" s="342"/>
      <c r="HDV106" s="342"/>
      <c r="HDW106" s="342"/>
      <c r="HDX106" s="342"/>
      <c r="HDY106" s="342"/>
      <c r="HDZ106" s="342"/>
      <c r="HEA106" s="342"/>
      <c r="HEB106" s="342"/>
      <c r="HEC106" s="342"/>
      <c r="HED106" s="342"/>
      <c r="HEE106" s="342"/>
      <c r="HEF106" s="342"/>
      <c r="HEG106" s="342"/>
      <c r="HEH106" s="342"/>
      <c r="HEI106" s="342"/>
      <c r="HEJ106" s="342"/>
      <c r="HEK106" s="342"/>
      <c r="HEL106" s="342"/>
      <c r="HEM106" s="342"/>
      <c r="HEN106" s="342"/>
      <c r="HEO106" s="342"/>
      <c r="HEP106" s="342"/>
      <c r="HEQ106" s="342"/>
      <c r="HER106" s="342"/>
      <c r="HES106" s="342"/>
      <c r="HET106" s="342"/>
      <c r="HEU106" s="342"/>
      <c r="HEV106" s="342"/>
      <c r="HEW106" s="342"/>
      <c r="HEX106" s="342"/>
      <c r="HEY106" s="342"/>
      <c r="HEZ106" s="342"/>
      <c r="HFA106" s="342"/>
      <c r="HFB106" s="342"/>
      <c r="HFC106" s="342"/>
      <c r="HFD106" s="342"/>
      <c r="HFE106" s="342"/>
      <c r="HFF106" s="342"/>
      <c r="HFG106" s="342"/>
      <c r="HFH106" s="342"/>
      <c r="HFI106" s="342"/>
      <c r="HFJ106" s="342"/>
      <c r="HFK106" s="342"/>
      <c r="HFL106" s="342"/>
      <c r="HFM106" s="342"/>
      <c r="HFN106" s="342"/>
      <c r="HFO106" s="342"/>
      <c r="HFP106" s="342"/>
      <c r="HFQ106" s="342"/>
      <c r="HFR106" s="342"/>
      <c r="HFS106" s="342"/>
      <c r="HFT106" s="342"/>
      <c r="HFU106" s="342"/>
      <c r="HFV106" s="342"/>
      <c r="HFW106" s="342"/>
      <c r="HFX106" s="342"/>
      <c r="HFY106" s="342"/>
      <c r="HFZ106" s="342"/>
      <c r="HGA106" s="342"/>
      <c r="HGB106" s="342"/>
      <c r="HGC106" s="342"/>
      <c r="HGD106" s="342"/>
      <c r="HGE106" s="342"/>
      <c r="HGF106" s="342"/>
      <c r="HGG106" s="342"/>
      <c r="HGH106" s="342"/>
      <c r="HGI106" s="342"/>
      <c r="HGJ106" s="342"/>
      <c r="HGK106" s="342"/>
      <c r="HGL106" s="342"/>
      <c r="HGM106" s="342"/>
      <c r="HGN106" s="342"/>
      <c r="HGO106" s="342"/>
      <c r="HGP106" s="342"/>
      <c r="HGQ106" s="342"/>
      <c r="HGR106" s="342"/>
      <c r="HGS106" s="342"/>
      <c r="HGT106" s="342"/>
      <c r="HGU106" s="342"/>
      <c r="HGV106" s="342"/>
      <c r="HGW106" s="342"/>
      <c r="HGX106" s="342"/>
      <c r="HGY106" s="342"/>
      <c r="HGZ106" s="342"/>
      <c r="HHA106" s="342"/>
      <c r="HHB106" s="342"/>
      <c r="HHC106" s="342"/>
      <c r="HHD106" s="342"/>
      <c r="HHE106" s="342"/>
      <c r="HHF106" s="342"/>
      <c r="HHG106" s="342"/>
      <c r="HHH106" s="342"/>
      <c r="HHI106" s="342"/>
      <c r="HHJ106" s="342"/>
      <c r="HHK106" s="342"/>
      <c r="HHL106" s="342"/>
      <c r="HHM106" s="342"/>
      <c r="HHN106" s="342"/>
      <c r="HHO106" s="342"/>
      <c r="HHP106" s="342"/>
      <c r="HHQ106" s="342"/>
      <c r="HHR106" s="342"/>
      <c r="HHS106" s="342"/>
      <c r="HHT106" s="342"/>
      <c r="HHU106" s="342"/>
      <c r="HHV106" s="342"/>
      <c r="HHW106" s="342"/>
      <c r="HHX106" s="342"/>
      <c r="HHY106" s="342"/>
      <c r="HHZ106" s="342"/>
      <c r="HIA106" s="342"/>
      <c r="HIB106" s="342"/>
      <c r="HIC106" s="342"/>
      <c r="HID106" s="342"/>
      <c r="HIE106" s="342"/>
      <c r="HIF106" s="342"/>
      <c r="HIG106" s="342"/>
      <c r="HIH106" s="342"/>
      <c r="HII106" s="342"/>
      <c r="HIJ106" s="342"/>
      <c r="HIK106" s="342"/>
      <c r="HIL106" s="342"/>
      <c r="HIM106" s="342"/>
      <c r="HIN106" s="342"/>
      <c r="HIO106" s="342"/>
      <c r="HIP106" s="342"/>
      <c r="HIQ106" s="342"/>
      <c r="HIR106" s="342"/>
      <c r="HIS106" s="342"/>
      <c r="HIT106" s="342"/>
      <c r="HIU106" s="342"/>
      <c r="HIV106" s="342"/>
      <c r="HIW106" s="342"/>
      <c r="HIX106" s="342"/>
      <c r="HIY106" s="342"/>
      <c r="HIZ106" s="342"/>
      <c r="HJA106" s="342"/>
      <c r="HJB106" s="342"/>
      <c r="HJC106" s="342"/>
      <c r="HJD106" s="342"/>
      <c r="HJE106" s="342"/>
      <c r="HJF106" s="342"/>
      <c r="HJG106" s="342"/>
      <c r="HJH106" s="342"/>
      <c r="HJI106" s="342"/>
      <c r="HJJ106" s="342"/>
      <c r="HJK106" s="342"/>
      <c r="HJL106" s="342"/>
      <c r="HJM106" s="342"/>
      <c r="HJN106" s="342"/>
      <c r="HJO106" s="342"/>
      <c r="HJP106" s="342"/>
      <c r="HJQ106" s="342"/>
      <c r="HJR106" s="342"/>
      <c r="HJS106" s="342"/>
      <c r="HJT106" s="342"/>
      <c r="HJU106" s="342"/>
      <c r="HJV106" s="342"/>
      <c r="HJW106" s="342"/>
      <c r="HJX106" s="342"/>
      <c r="HJY106" s="342"/>
      <c r="HJZ106" s="342"/>
      <c r="HKA106" s="342"/>
      <c r="HKB106" s="342"/>
      <c r="HKC106" s="342"/>
      <c r="HKD106" s="342"/>
      <c r="HKE106" s="342"/>
      <c r="HKF106" s="342"/>
      <c r="HKG106" s="342"/>
      <c r="HKH106" s="342"/>
      <c r="HKI106" s="342"/>
      <c r="HKJ106" s="342"/>
      <c r="HKK106" s="342"/>
      <c r="HKL106" s="342"/>
      <c r="HKM106" s="342"/>
      <c r="HKN106" s="342"/>
      <c r="HKO106" s="342"/>
      <c r="HKP106" s="342"/>
      <c r="HKQ106" s="342"/>
      <c r="HKR106" s="342"/>
      <c r="HKS106" s="342"/>
      <c r="HKT106" s="342"/>
      <c r="HKU106" s="342"/>
      <c r="HKV106" s="342"/>
      <c r="HKW106" s="342"/>
      <c r="HKX106" s="342"/>
      <c r="HKY106" s="342"/>
      <c r="HKZ106" s="342"/>
      <c r="HLA106" s="342"/>
      <c r="HLB106" s="342"/>
      <c r="HLC106" s="342"/>
      <c r="HLD106" s="342"/>
      <c r="HLE106" s="342"/>
      <c r="HLF106" s="342"/>
      <c r="HLG106" s="342"/>
      <c r="HLH106" s="342"/>
      <c r="HLI106" s="342"/>
      <c r="HLJ106" s="342"/>
      <c r="HLK106" s="342"/>
      <c r="HLL106" s="342"/>
      <c r="HLM106" s="342"/>
      <c r="HLN106" s="342"/>
      <c r="HLO106" s="342"/>
      <c r="HLP106" s="342"/>
      <c r="HLQ106" s="342"/>
      <c r="HLR106" s="342"/>
      <c r="HLS106" s="342"/>
      <c r="HLT106" s="342"/>
      <c r="HLU106" s="342"/>
      <c r="HLV106" s="342"/>
      <c r="HLW106" s="342"/>
      <c r="HLX106" s="342"/>
      <c r="HLY106" s="342"/>
      <c r="HLZ106" s="342"/>
      <c r="HMA106" s="342"/>
      <c r="HMB106" s="342"/>
      <c r="HMC106" s="342"/>
      <c r="HMD106" s="342"/>
      <c r="HME106" s="342"/>
      <c r="HMF106" s="342"/>
      <c r="HMG106" s="342"/>
      <c r="HMH106" s="342"/>
      <c r="HMI106" s="342"/>
      <c r="HMJ106" s="342"/>
      <c r="HMK106" s="342"/>
      <c r="HML106" s="342"/>
      <c r="HMM106" s="342"/>
      <c r="HMN106" s="342"/>
      <c r="HMO106" s="342"/>
      <c r="HMP106" s="342"/>
      <c r="HMQ106" s="342"/>
      <c r="HMR106" s="342"/>
      <c r="HMS106" s="342"/>
      <c r="HMT106" s="342"/>
      <c r="HMU106" s="342"/>
      <c r="HMV106" s="342"/>
      <c r="HMW106" s="342"/>
      <c r="HMX106" s="342"/>
      <c r="HMY106" s="342"/>
      <c r="HMZ106" s="342"/>
      <c r="HNA106" s="342"/>
      <c r="HNB106" s="342"/>
      <c r="HNC106" s="342"/>
      <c r="HND106" s="342"/>
      <c r="HNE106" s="342"/>
      <c r="HNF106" s="342"/>
      <c r="HNG106" s="342"/>
      <c r="HNH106" s="342"/>
      <c r="HNI106" s="342"/>
      <c r="HNJ106" s="342"/>
      <c r="HNK106" s="342"/>
      <c r="HNL106" s="342"/>
      <c r="HNM106" s="342"/>
      <c r="HNN106" s="342"/>
      <c r="HNO106" s="342"/>
      <c r="HNP106" s="342"/>
      <c r="HNQ106" s="342"/>
      <c r="HNR106" s="342"/>
      <c r="HNS106" s="342"/>
      <c r="HNT106" s="342"/>
      <c r="HNU106" s="342"/>
      <c r="HNV106" s="342"/>
      <c r="HNW106" s="342"/>
      <c r="HNX106" s="342"/>
      <c r="HNY106" s="342"/>
      <c r="HNZ106" s="342"/>
      <c r="HOA106" s="342"/>
      <c r="HOB106" s="342"/>
      <c r="HOC106" s="342"/>
      <c r="HOD106" s="342"/>
      <c r="HOE106" s="342"/>
      <c r="HOF106" s="342"/>
      <c r="HOG106" s="342"/>
      <c r="HOH106" s="342"/>
      <c r="HOI106" s="342"/>
      <c r="HOJ106" s="342"/>
      <c r="HOK106" s="342"/>
      <c r="HOL106" s="342"/>
      <c r="HOM106" s="342"/>
      <c r="HON106" s="342"/>
      <c r="HOO106" s="342"/>
      <c r="HOP106" s="342"/>
      <c r="HOQ106" s="342"/>
      <c r="HOR106" s="342"/>
      <c r="HOS106" s="342"/>
      <c r="HOT106" s="342"/>
      <c r="HOU106" s="342"/>
      <c r="HOV106" s="342"/>
      <c r="HOW106" s="342"/>
      <c r="HOX106" s="342"/>
      <c r="HOY106" s="342"/>
      <c r="HOZ106" s="342"/>
      <c r="HPA106" s="342"/>
      <c r="HPB106" s="342"/>
      <c r="HPC106" s="342"/>
      <c r="HPD106" s="342"/>
      <c r="HPE106" s="342"/>
      <c r="HPF106" s="342"/>
      <c r="HPG106" s="342"/>
      <c r="HPH106" s="342"/>
      <c r="HPI106" s="342"/>
      <c r="HPJ106" s="342"/>
      <c r="HPK106" s="342"/>
      <c r="HPL106" s="342"/>
      <c r="HPM106" s="342"/>
      <c r="HPN106" s="342"/>
      <c r="HPO106" s="342"/>
      <c r="HPP106" s="342"/>
      <c r="HPQ106" s="342"/>
      <c r="HPR106" s="342"/>
      <c r="HPS106" s="342"/>
      <c r="HPT106" s="342"/>
      <c r="HPU106" s="342"/>
      <c r="HPV106" s="342"/>
      <c r="HPW106" s="342"/>
      <c r="HPX106" s="342"/>
      <c r="HPY106" s="342"/>
      <c r="HPZ106" s="342"/>
      <c r="HQA106" s="342"/>
      <c r="HQB106" s="342"/>
      <c r="HQC106" s="342"/>
      <c r="HQD106" s="342"/>
      <c r="HQE106" s="342"/>
      <c r="HQF106" s="342"/>
      <c r="HQG106" s="342"/>
      <c r="HQH106" s="342"/>
      <c r="HQI106" s="342"/>
      <c r="HQJ106" s="342"/>
      <c r="HQK106" s="342"/>
      <c r="HQL106" s="342"/>
      <c r="HQM106" s="342"/>
      <c r="HQN106" s="342"/>
      <c r="HQO106" s="342"/>
      <c r="HQP106" s="342"/>
      <c r="HQQ106" s="342"/>
      <c r="HQR106" s="342"/>
      <c r="HQS106" s="342"/>
      <c r="HQT106" s="342"/>
      <c r="HQU106" s="342"/>
      <c r="HQV106" s="342"/>
      <c r="HQW106" s="342"/>
      <c r="HQX106" s="342"/>
      <c r="HQY106" s="342"/>
      <c r="HQZ106" s="342"/>
      <c r="HRA106" s="342"/>
      <c r="HRB106" s="342"/>
      <c r="HRC106" s="342"/>
      <c r="HRD106" s="342"/>
      <c r="HRE106" s="342"/>
      <c r="HRF106" s="342"/>
      <c r="HRG106" s="342"/>
      <c r="HRH106" s="342"/>
      <c r="HRI106" s="342"/>
      <c r="HRJ106" s="342"/>
      <c r="HRK106" s="342"/>
      <c r="HRL106" s="342"/>
      <c r="HRM106" s="342"/>
      <c r="HRN106" s="342"/>
      <c r="HRO106" s="342"/>
      <c r="HRP106" s="342"/>
      <c r="HRQ106" s="342"/>
      <c r="HRR106" s="342"/>
      <c r="HRS106" s="342"/>
      <c r="HRT106" s="342"/>
      <c r="HRU106" s="342"/>
      <c r="HRV106" s="342"/>
      <c r="HRW106" s="342"/>
      <c r="HRX106" s="342"/>
      <c r="HRY106" s="342"/>
      <c r="HRZ106" s="342"/>
      <c r="HSA106" s="342"/>
      <c r="HSB106" s="342"/>
      <c r="HSC106" s="342"/>
      <c r="HSD106" s="342"/>
      <c r="HSE106" s="342"/>
      <c r="HSF106" s="342"/>
      <c r="HSG106" s="342"/>
      <c r="HSH106" s="342"/>
      <c r="HSI106" s="342"/>
      <c r="HSJ106" s="342"/>
      <c r="HSK106" s="342"/>
      <c r="HSL106" s="342"/>
      <c r="HSM106" s="342"/>
      <c r="HSN106" s="342"/>
      <c r="HSO106" s="342"/>
      <c r="HSP106" s="342"/>
      <c r="HSQ106" s="342"/>
      <c r="HSR106" s="342"/>
      <c r="HSS106" s="342"/>
      <c r="HST106" s="342"/>
      <c r="HSU106" s="342"/>
      <c r="HSV106" s="342"/>
      <c r="HSW106" s="342"/>
      <c r="HSX106" s="342"/>
      <c r="HSY106" s="342"/>
      <c r="HSZ106" s="342"/>
      <c r="HTA106" s="342"/>
      <c r="HTB106" s="342"/>
      <c r="HTC106" s="342"/>
      <c r="HTD106" s="342"/>
      <c r="HTE106" s="342"/>
      <c r="HTF106" s="342"/>
      <c r="HTG106" s="342"/>
      <c r="HTH106" s="342"/>
      <c r="HTI106" s="342"/>
      <c r="HTJ106" s="342"/>
      <c r="HTK106" s="342"/>
      <c r="HTL106" s="342"/>
      <c r="HTM106" s="342"/>
      <c r="HTN106" s="342"/>
      <c r="HTO106" s="342"/>
      <c r="HTP106" s="342"/>
      <c r="HTQ106" s="342"/>
      <c r="HTR106" s="342"/>
      <c r="HTS106" s="342"/>
      <c r="HTT106" s="342"/>
      <c r="HTU106" s="342"/>
      <c r="HTV106" s="342"/>
      <c r="HTW106" s="342"/>
      <c r="HTX106" s="342"/>
      <c r="HTY106" s="342"/>
      <c r="HTZ106" s="342"/>
      <c r="HUA106" s="342"/>
      <c r="HUB106" s="342"/>
      <c r="HUC106" s="342"/>
      <c r="HUD106" s="342"/>
      <c r="HUE106" s="342"/>
      <c r="HUF106" s="342"/>
      <c r="HUG106" s="342"/>
      <c r="HUH106" s="342"/>
      <c r="HUI106" s="342"/>
      <c r="HUJ106" s="342"/>
      <c r="HUK106" s="342"/>
      <c r="HUL106" s="342"/>
      <c r="HUM106" s="342"/>
      <c r="HUN106" s="342"/>
      <c r="HUO106" s="342"/>
      <c r="HUP106" s="342"/>
      <c r="HUQ106" s="342"/>
      <c r="HUR106" s="342"/>
      <c r="HUS106" s="342"/>
      <c r="HUT106" s="342"/>
      <c r="HUU106" s="342"/>
      <c r="HUV106" s="342"/>
      <c r="HUW106" s="342"/>
      <c r="HUX106" s="342"/>
      <c r="HUY106" s="342"/>
      <c r="HUZ106" s="342"/>
      <c r="HVA106" s="342"/>
      <c r="HVB106" s="342"/>
      <c r="HVC106" s="342"/>
      <c r="HVD106" s="342"/>
      <c r="HVE106" s="342"/>
      <c r="HVF106" s="342"/>
      <c r="HVG106" s="342"/>
      <c r="HVH106" s="342"/>
      <c r="HVI106" s="342"/>
      <c r="HVJ106" s="342"/>
      <c r="HVK106" s="342"/>
      <c r="HVL106" s="342"/>
      <c r="HVM106" s="342"/>
      <c r="HVN106" s="342"/>
      <c r="HVO106" s="342"/>
      <c r="HVP106" s="342"/>
      <c r="HVQ106" s="342"/>
      <c r="HVR106" s="342"/>
      <c r="HVS106" s="342"/>
      <c r="HVT106" s="342"/>
      <c r="HVU106" s="342"/>
      <c r="HVV106" s="342"/>
      <c r="HVW106" s="342"/>
      <c r="HVX106" s="342"/>
      <c r="HVY106" s="342"/>
      <c r="HVZ106" s="342"/>
      <c r="HWA106" s="342"/>
      <c r="HWB106" s="342"/>
      <c r="HWC106" s="342"/>
      <c r="HWD106" s="342"/>
      <c r="HWE106" s="342"/>
      <c r="HWF106" s="342"/>
      <c r="HWG106" s="342"/>
      <c r="HWH106" s="342"/>
      <c r="HWI106" s="342"/>
      <c r="HWJ106" s="342"/>
      <c r="HWK106" s="342"/>
      <c r="HWL106" s="342"/>
      <c r="HWM106" s="342"/>
      <c r="HWN106" s="342"/>
      <c r="HWO106" s="342"/>
      <c r="HWP106" s="342"/>
      <c r="HWQ106" s="342"/>
      <c r="HWR106" s="342"/>
      <c r="HWS106" s="342"/>
      <c r="HWT106" s="342"/>
      <c r="HWU106" s="342"/>
      <c r="HWV106" s="342"/>
      <c r="HWW106" s="342"/>
      <c r="HWX106" s="342"/>
      <c r="HWY106" s="342"/>
      <c r="HWZ106" s="342"/>
      <c r="HXA106" s="342"/>
      <c r="HXB106" s="342"/>
      <c r="HXC106" s="342"/>
      <c r="HXD106" s="342"/>
      <c r="HXE106" s="342"/>
      <c r="HXF106" s="342"/>
      <c r="HXG106" s="342"/>
      <c r="HXH106" s="342"/>
      <c r="HXI106" s="342"/>
      <c r="HXJ106" s="342"/>
      <c r="HXK106" s="342"/>
      <c r="HXL106" s="342"/>
      <c r="HXM106" s="342"/>
      <c r="HXN106" s="342"/>
      <c r="HXO106" s="342"/>
      <c r="HXP106" s="342"/>
      <c r="HXQ106" s="342"/>
      <c r="HXR106" s="342"/>
      <c r="HXS106" s="342"/>
      <c r="HXT106" s="342"/>
      <c r="HXU106" s="342"/>
      <c r="HXV106" s="342"/>
      <c r="HXW106" s="342"/>
      <c r="HXX106" s="342"/>
      <c r="HXY106" s="342"/>
      <c r="HXZ106" s="342"/>
      <c r="HYA106" s="342"/>
      <c r="HYB106" s="342"/>
      <c r="HYC106" s="342"/>
      <c r="HYD106" s="342"/>
      <c r="HYE106" s="342"/>
      <c r="HYF106" s="342"/>
      <c r="HYG106" s="342"/>
      <c r="HYH106" s="342"/>
      <c r="HYI106" s="342"/>
      <c r="HYJ106" s="342"/>
      <c r="HYK106" s="342"/>
      <c r="HYL106" s="342"/>
      <c r="HYM106" s="342"/>
      <c r="HYN106" s="342"/>
      <c r="HYO106" s="342"/>
      <c r="HYP106" s="342"/>
      <c r="HYQ106" s="342"/>
      <c r="HYR106" s="342"/>
      <c r="HYS106" s="342"/>
      <c r="HYT106" s="342"/>
      <c r="HYU106" s="342"/>
      <c r="HYV106" s="342"/>
      <c r="HYW106" s="342"/>
      <c r="HYX106" s="342"/>
      <c r="HYY106" s="342"/>
      <c r="HYZ106" s="342"/>
      <c r="HZA106" s="342"/>
      <c r="HZB106" s="342"/>
      <c r="HZC106" s="342"/>
      <c r="HZD106" s="342"/>
      <c r="HZE106" s="342"/>
      <c r="HZF106" s="342"/>
      <c r="HZG106" s="342"/>
      <c r="HZH106" s="342"/>
      <c r="HZI106" s="342"/>
      <c r="HZJ106" s="342"/>
      <c r="HZK106" s="342"/>
      <c r="HZL106" s="342"/>
      <c r="HZM106" s="342"/>
      <c r="HZN106" s="342"/>
      <c r="HZO106" s="342"/>
      <c r="HZP106" s="342"/>
      <c r="HZQ106" s="342"/>
      <c r="HZR106" s="342"/>
      <c r="HZS106" s="342"/>
      <c r="HZT106" s="342"/>
      <c r="HZU106" s="342"/>
      <c r="HZV106" s="342"/>
      <c r="HZW106" s="342"/>
      <c r="HZX106" s="342"/>
      <c r="HZY106" s="342"/>
      <c r="HZZ106" s="342"/>
      <c r="IAA106" s="342"/>
      <c r="IAB106" s="342"/>
      <c r="IAC106" s="342"/>
      <c r="IAD106" s="342"/>
      <c r="IAE106" s="342"/>
      <c r="IAF106" s="342"/>
      <c r="IAG106" s="342"/>
      <c r="IAH106" s="342"/>
      <c r="IAI106" s="342"/>
      <c r="IAJ106" s="342"/>
      <c r="IAK106" s="342"/>
      <c r="IAL106" s="342"/>
      <c r="IAM106" s="342"/>
      <c r="IAN106" s="342"/>
      <c r="IAO106" s="342"/>
      <c r="IAP106" s="342"/>
      <c r="IAQ106" s="342"/>
      <c r="IAR106" s="342"/>
      <c r="IAS106" s="342"/>
      <c r="IAT106" s="342"/>
      <c r="IAU106" s="342"/>
      <c r="IAV106" s="342"/>
      <c r="IAW106" s="342"/>
      <c r="IAX106" s="342"/>
      <c r="IAY106" s="342"/>
      <c r="IAZ106" s="342"/>
      <c r="IBA106" s="342"/>
      <c r="IBB106" s="342"/>
      <c r="IBC106" s="342"/>
      <c r="IBD106" s="342"/>
      <c r="IBE106" s="342"/>
      <c r="IBF106" s="342"/>
      <c r="IBG106" s="342"/>
      <c r="IBH106" s="342"/>
      <c r="IBI106" s="342"/>
      <c r="IBJ106" s="342"/>
      <c r="IBK106" s="342"/>
      <c r="IBL106" s="342"/>
      <c r="IBM106" s="342"/>
      <c r="IBN106" s="342"/>
      <c r="IBO106" s="342"/>
      <c r="IBP106" s="342"/>
      <c r="IBQ106" s="342"/>
      <c r="IBR106" s="342"/>
      <c r="IBS106" s="342"/>
      <c r="IBT106" s="342"/>
      <c r="IBU106" s="342"/>
      <c r="IBV106" s="342"/>
      <c r="IBW106" s="342"/>
      <c r="IBX106" s="342"/>
      <c r="IBY106" s="342"/>
      <c r="IBZ106" s="342"/>
      <c r="ICA106" s="342"/>
      <c r="ICB106" s="342"/>
      <c r="ICC106" s="342"/>
      <c r="ICD106" s="342"/>
      <c r="ICE106" s="342"/>
      <c r="ICF106" s="342"/>
      <c r="ICG106" s="342"/>
      <c r="ICH106" s="342"/>
      <c r="ICI106" s="342"/>
      <c r="ICJ106" s="342"/>
      <c r="ICK106" s="342"/>
      <c r="ICL106" s="342"/>
      <c r="ICM106" s="342"/>
      <c r="ICN106" s="342"/>
      <c r="ICO106" s="342"/>
      <c r="ICP106" s="342"/>
      <c r="ICQ106" s="342"/>
      <c r="ICR106" s="342"/>
      <c r="ICS106" s="342"/>
      <c r="ICT106" s="342"/>
      <c r="ICU106" s="342"/>
      <c r="ICV106" s="342"/>
      <c r="ICW106" s="342"/>
      <c r="ICX106" s="342"/>
      <c r="ICY106" s="342"/>
      <c r="ICZ106" s="342"/>
      <c r="IDA106" s="342"/>
      <c r="IDB106" s="342"/>
      <c r="IDC106" s="342"/>
      <c r="IDD106" s="342"/>
      <c r="IDE106" s="342"/>
      <c r="IDF106" s="342"/>
      <c r="IDG106" s="342"/>
      <c r="IDH106" s="342"/>
      <c r="IDI106" s="342"/>
      <c r="IDJ106" s="342"/>
      <c r="IDK106" s="342"/>
      <c r="IDL106" s="342"/>
      <c r="IDM106" s="342"/>
      <c r="IDN106" s="342"/>
      <c r="IDO106" s="342"/>
      <c r="IDP106" s="342"/>
      <c r="IDQ106" s="342"/>
      <c r="IDR106" s="342"/>
      <c r="IDS106" s="342"/>
      <c r="IDT106" s="342"/>
      <c r="IDU106" s="342"/>
      <c r="IDV106" s="342"/>
      <c r="IDW106" s="342"/>
      <c r="IDX106" s="342"/>
      <c r="IDY106" s="342"/>
      <c r="IDZ106" s="342"/>
      <c r="IEA106" s="342"/>
      <c r="IEB106" s="342"/>
      <c r="IEC106" s="342"/>
      <c r="IED106" s="342"/>
      <c r="IEE106" s="342"/>
      <c r="IEF106" s="342"/>
      <c r="IEG106" s="342"/>
      <c r="IEH106" s="342"/>
      <c r="IEI106" s="342"/>
      <c r="IEJ106" s="342"/>
      <c r="IEK106" s="342"/>
      <c r="IEL106" s="342"/>
      <c r="IEM106" s="342"/>
      <c r="IEN106" s="342"/>
      <c r="IEO106" s="342"/>
      <c r="IEP106" s="342"/>
      <c r="IEQ106" s="342"/>
      <c r="IER106" s="342"/>
      <c r="IES106" s="342"/>
      <c r="IET106" s="342"/>
      <c r="IEU106" s="342"/>
      <c r="IEV106" s="342"/>
      <c r="IEW106" s="342"/>
      <c r="IEX106" s="342"/>
      <c r="IEY106" s="342"/>
      <c r="IEZ106" s="342"/>
      <c r="IFA106" s="342"/>
      <c r="IFB106" s="342"/>
      <c r="IFC106" s="342"/>
      <c r="IFD106" s="342"/>
      <c r="IFE106" s="342"/>
      <c r="IFF106" s="342"/>
      <c r="IFG106" s="342"/>
      <c r="IFH106" s="342"/>
      <c r="IFI106" s="342"/>
      <c r="IFJ106" s="342"/>
      <c r="IFK106" s="342"/>
      <c r="IFL106" s="342"/>
      <c r="IFM106" s="342"/>
      <c r="IFN106" s="342"/>
      <c r="IFO106" s="342"/>
      <c r="IFP106" s="342"/>
      <c r="IFQ106" s="342"/>
      <c r="IFR106" s="342"/>
      <c r="IFS106" s="342"/>
      <c r="IFT106" s="342"/>
      <c r="IFU106" s="342"/>
      <c r="IFV106" s="342"/>
      <c r="IFW106" s="342"/>
      <c r="IFX106" s="342"/>
      <c r="IFY106" s="342"/>
      <c r="IFZ106" s="342"/>
      <c r="IGA106" s="342"/>
      <c r="IGB106" s="342"/>
      <c r="IGC106" s="342"/>
      <c r="IGD106" s="342"/>
      <c r="IGE106" s="342"/>
      <c r="IGF106" s="342"/>
      <c r="IGG106" s="342"/>
      <c r="IGH106" s="342"/>
      <c r="IGI106" s="342"/>
      <c r="IGJ106" s="342"/>
      <c r="IGK106" s="342"/>
      <c r="IGL106" s="342"/>
      <c r="IGM106" s="342"/>
      <c r="IGN106" s="342"/>
      <c r="IGO106" s="342"/>
      <c r="IGP106" s="342"/>
      <c r="IGQ106" s="342"/>
      <c r="IGR106" s="342"/>
      <c r="IGS106" s="342"/>
      <c r="IGT106" s="342"/>
      <c r="IGU106" s="342"/>
      <c r="IGV106" s="342"/>
      <c r="IGW106" s="342"/>
      <c r="IGX106" s="342"/>
      <c r="IGY106" s="342"/>
      <c r="IGZ106" s="342"/>
      <c r="IHA106" s="342"/>
      <c r="IHB106" s="342"/>
      <c r="IHC106" s="342"/>
      <c r="IHD106" s="342"/>
      <c r="IHE106" s="342"/>
      <c r="IHF106" s="342"/>
      <c r="IHG106" s="342"/>
      <c r="IHH106" s="342"/>
      <c r="IHI106" s="342"/>
      <c r="IHJ106" s="342"/>
      <c r="IHK106" s="342"/>
      <c r="IHL106" s="342"/>
      <c r="IHM106" s="342"/>
      <c r="IHN106" s="342"/>
      <c r="IHO106" s="342"/>
      <c r="IHP106" s="342"/>
      <c r="IHQ106" s="342"/>
      <c r="IHR106" s="342"/>
      <c r="IHS106" s="342"/>
      <c r="IHT106" s="342"/>
      <c r="IHU106" s="342"/>
      <c r="IHV106" s="342"/>
      <c r="IHW106" s="342"/>
      <c r="IHX106" s="342"/>
      <c r="IHY106" s="342"/>
      <c r="IHZ106" s="342"/>
      <c r="IIA106" s="342"/>
      <c r="IIB106" s="342"/>
      <c r="IIC106" s="342"/>
      <c r="IID106" s="342"/>
      <c r="IIE106" s="342"/>
      <c r="IIF106" s="342"/>
      <c r="IIG106" s="342"/>
      <c r="IIH106" s="342"/>
      <c r="III106" s="342"/>
      <c r="IIJ106" s="342"/>
      <c r="IIK106" s="342"/>
      <c r="IIL106" s="342"/>
      <c r="IIM106" s="342"/>
      <c r="IIN106" s="342"/>
      <c r="IIO106" s="342"/>
      <c r="IIP106" s="342"/>
      <c r="IIQ106" s="342"/>
      <c r="IIR106" s="342"/>
      <c r="IIS106" s="342"/>
      <c r="IIT106" s="342"/>
      <c r="IIU106" s="342"/>
      <c r="IIV106" s="342"/>
      <c r="IIW106" s="342"/>
      <c r="IIX106" s="342"/>
      <c r="IIY106" s="342"/>
      <c r="IIZ106" s="342"/>
      <c r="IJA106" s="342"/>
      <c r="IJB106" s="342"/>
      <c r="IJC106" s="342"/>
      <c r="IJD106" s="342"/>
      <c r="IJE106" s="342"/>
      <c r="IJF106" s="342"/>
      <c r="IJG106" s="342"/>
      <c r="IJH106" s="342"/>
      <c r="IJI106" s="342"/>
      <c r="IJJ106" s="342"/>
      <c r="IJK106" s="342"/>
      <c r="IJL106" s="342"/>
      <c r="IJM106" s="342"/>
      <c r="IJN106" s="342"/>
      <c r="IJO106" s="342"/>
      <c r="IJP106" s="342"/>
      <c r="IJQ106" s="342"/>
      <c r="IJR106" s="342"/>
      <c r="IJS106" s="342"/>
      <c r="IJT106" s="342"/>
      <c r="IJU106" s="342"/>
      <c r="IJV106" s="342"/>
      <c r="IJW106" s="342"/>
      <c r="IJX106" s="342"/>
      <c r="IJY106" s="342"/>
      <c r="IJZ106" s="342"/>
      <c r="IKA106" s="342"/>
      <c r="IKB106" s="342"/>
      <c r="IKC106" s="342"/>
      <c r="IKD106" s="342"/>
      <c r="IKE106" s="342"/>
      <c r="IKF106" s="342"/>
      <c r="IKG106" s="342"/>
      <c r="IKH106" s="342"/>
      <c r="IKI106" s="342"/>
      <c r="IKJ106" s="342"/>
      <c r="IKK106" s="342"/>
      <c r="IKL106" s="342"/>
      <c r="IKM106" s="342"/>
      <c r="IKN106" s="342"/>
      <c r="IKO106" s="342"/>
      <c r="IKP106" s="342"/>
      <c r="IKQ106" s="342"/>
      <c r="IKR106" s="342"/>
      <c r="IKS106" s="342"/>
      <c r="IKT106" s="342"/>
      <c r="IKU106" s="342"/>
      <c r="IKV106" s="342"/>
      <c r="IKW106" s="342"/>
      <c r="IKX106" s="342"/>
      <c r="IKY106" s="342"/>
      <c r="IKZ106" s="342"/>
      <c r="ILA106" s="342"/>
      <c r="ILB106" s="342"/>
      <c r="ILC106" s="342"/>
      <c r="ILD106" s="342"/>
      <c r="ILE106" s="342"/>
      <c r="ILF106" s="342"/>
      <c r="ILG106" s="342"/>
      <c r="ILH106" s="342"/>
      <c r="ILI106" s="342"/>
      <c r="ILJ106" s="342"/>
      <c r="ILK106" s="342"/>
      <c r="ILL106" s="342"/>
      <c r="ILM106" s="342"/>
      <c r="ILN106" s="342"/>
      <c r="ILO106" s="342"/>
      <c r="ILP106" s="342"/>
      <c r="ILQ106" s="342"/>
      <c r="ILR106" s="342"/>
      <c r="ILS106" s="342"/>
      <c r="ILT106" s="342"/>
      <c r="ILU106" s="342"/>
      <c r="ILV106" s="342"/>
      <c r="ILW106" s="342"/>
      <c r="ILX106" s="342"/>
      <c r="ILY106" s="342"/>
      <c r="ILZ106" s="342"/>
      <c r="IMA106" s="342"/>
      <c r="IMB106" s="342"/>
      <c r="IMC106" s="342"/>
      <c r="IMD106" s="342"/>
      <c r="IME106" s="342"/>
      <c r="IMF106" s="342"/>
      <c r="IMG106" s="342"/>
      <c r="IMH106" s="342"/>
      <c r="IMI106" s="342"/>
      <c r="IMJ106" s="342"/>
      <c r="IMK106" s="342"/>
      <c r="IML106" s="342"/>
      <c r="IMM106" s="342"/>
      <c r="IMN106" s="342"/>
      <c r="IMO106" s="342"/>
      <c r="IMP106" s="342"/>
      <c r="IMQ106" s="342"/>
      <c r="IMR106" s="342"/>
      <c r="IMS106" s="342"/>
      <c r="IMT106" s="342"/>
      <c r="IMU106" s="342"/>
      <c r="IMV106" s="342"/>
      <c r="IMW106" s="342"/>
      <c r="IMX106" s="342"/>
      <c r="IMY106" s="342"/>
      <c r="IMZ106" s="342"/>
      <c r="INA106" s="342"/>
      <c r="INB106" s="342"/>
      <c r="INC106" s="342"/>
      <c r="IND106" s="342"/>
      <c r="INE106" s="342"/>
      <c r="INF106" s="342"/>
      <c r="ING106" s="342"/>
      <c r="INH106" s="342"/>
      <c r="INI106" s="342"/>
      <c r="INJ106" s="342"/>
      <c r="INK106" s="342"/>
      <c r="INL106" s="342"/>
      <c r="INM106" s="342"/>
      <c r="INN106" s="342"/>
      <c r="INO106" s="342"/>
      <c r="INP106" s="342"/>
      <c r="INQ106" s="342"/>
      <c r="INR106" s="342"/>
      <c r="INS106" s="342"/>
      <c r="INT106" s="342"/>
      <c r="INU106" s="342"/>
      <c r="INV106" s="342"/>
      <c r="INW106" s="342"/>
      <c r="INX106" s="342"/>
      <c r="INY106" s="342"/>
      <c r="INZ106" s="342"/>
      <c r="IOA106" s="342"/>
      <c r="IOB106" s="342"/>
      <c r="IOC106" s="342"/>
      <c r="IOD106" s="342"/>
      <c r="IOE106" s="342"/>
      <c r="IOF106" s="342"/>
      <c r="IOG106" s="342"/>
      <c r="IOH106" s="342"/>
      <c r="IOI106" s="342"/>
      <c r="IOJ106" s="342"/>
      <c r="IOK106" s="342"/>
      <c r="IOL106" s="342"/>
      <c r="IOM106" s="342"/>
      <c r="ION106" s="342"/>
      <c r="IOO106" s="342"/>
      <c r="IOP106" s="342"/>
      <c r="IOQ106" s="342"/>
      <c r="IOR106" s="342"/>
      <c r="IOS106" s="342"/>
      <c r="IOT106" s="342"/>
      <c r="IOU106" s="342"/>
      <c r="IOV106" s="342"/>
      <c r="IOW106" s="342"/>
      <c r="IOX106" s="342"/>
      <c r="IOY106" s="342"/>
      <c r="IOZ106" s="342"/>
      <c r="IPA106" s="342"/>
      <c r="IPB106" s="342"/>
      <c r="IPC106" s="342"/>
      <c r="IPD106" s="342"/>
      <c r="IPE106" s="342"/>
      <c r="IPF106" s="342"/>
      <c r="IPG106" s="342"/>
      <c r="IPH106" s="342"/>
      <c r="IPI106" s="342"/>
      <c r="IPJ106" s="342"/>
      <c r="IPK106" s="342"/>
      <c r="IPL106" s="342"/>
      <c r="IPM106" s="342"/>
      <c r="IPN106" s="342"/>
      <c r="IPO106" s="342"/>
      <c r="IPP106" s="342"/>
      <c r="IPQ106" s="342"/>
      <c r="IPR106" s="342"/>
      <c r="IPS106" s="342"/>
      <c r="IPT106" s="342"/>
      <c r="IPU106" s="342"/>
      <c r="IPV106" s="342"/>
      <c r="IPW106" s="342"/>
      <c r="IPX106" s="342"/>
      <c r="IPY106" s="342"/>
      <c r="IPZ106" s="342"/>
      <c r="IQA106" s="342"/>
      <c r="IQB106" s="342"/>
      <c r="IQC106" s="342"/>
      <c r="IQD106" s="342"/>
      <c r="IQE106" s="342"/>
      <c r="IQF106" s="342"/>
      <c r="IQG106" s="342"/>
      <c r="IQH106" s="342"/>
      <c r="IQI106" s="342"/>
      <c r="IQJ106" s="342"/>
      <c r="IQK106" s="342"/>
      <c r="IQL106" s="342"/>
      <c r="IQM106" s="342"/>
      <c r="IQN106" s="342"/>
      <c r="IQO106" s="342"/>
      <c r="IQP106" s="342"/>
      <c r="IQQ106" s="342"/>
      <c r="IQR106" s="342"/>
      <c r="IQS106" s="342"/>
      <c r="IQT106" s="342"/>
      <c r="IQU106" s="342"/>
      <c r="IQV106" s="342"/>
      <c r="IQW106" s="342"/>
      <c r="IQX106" s="342"/>
      <c r="IQY106" s="342"/>
      <c r="IQZ106" s="342"/>
      <c r="IRA106" s="342"/>
      <c r="IRB106" s="342"/>
      <c r="IRC106" s="342"/>
      <c r="IRD106" s="342"/>
      <c r="IRE106" s="342"/>
      <c r="IRF106" s="342"/>
      <c r="IRG106" s="342"/>
      <c r="IRH106" s="342"/>
      <c r="IRI106" s="342"/>
      <c r="IRJ106" s="342"/>
      <c r="IRK106" s="342"/>
      <c r="IRL106" s="342"/>
      <c r="IRM106" s="342"/>
      <c r="IRN106" s="342"/>
      <c r="IRO106" s="342"/>
      <c r="IRP106" s="342"/>
      <c r="IRQ106" s="342"/>
      <c r="IRR106" s="342"/>
      <c r="IRS106" s="342"/>
      <c r="IRT106" s="342"/>
      <c r="IRU106" s="342"/>
      <c r="IRV106" s="342"/>
      <c r="IRW106" s="342"/>
      <c r="IRX106" s="342"/>
      <c r="IRY106" s="342"/>
      <c r="IRZ106" s="342"/>
      <c r="ISA106" s="342"/>
      <c r="ISB106" s="342"/>
      <c r="ISC106" s="342"/>
      <c r="ISD106" s="342"/>
      <c r="ISE106" s="342"/>
      <c r="ISF106" s="342"/>
      <c r="ISG106" s="342"/>
      <c r="ISH106" s="342"/>
      <c r="ISI106" s="342"/>
      <c r="ISJ106" s="342"/>
      <c r="ISK106" s="342"/>
      <c r="ISL106" s="342"/>
      <c r="ISM106" s="342"/>
      <c r="ISN106" s="342"/>
      <c r="ISO106" s="342"/>
      <c r="ISP106" s="342"/>
      <c r="ISQ106" s="342"/>
      <c r="ISR106" s="342"/>
      <c r="ISS106" s="342"/>
      <c r="IST106" s="342"/>
      <c r="ISU106" s="342"/>
      <c r="ISV106" s="342"/>
      <c r="ISW106" s="342"/>
      <c r="ISX106" s="342"/>
      <c r="ISY106" s="342"/>
      <c r="ISZ106" s="342"/>
      <c r="ITA106" s="342"/>
      <c r="ITB106" s="342"/>
      <c r="ITC106" s="342"/>
      <c r="ITD106" s="342"/>
      <c r="ITE106" s="342"/>
      <c r="ITF106" s="342"/>
      <c r="ITG106" s="342"/>
      <c r="ITH106" s="342"/>
      <c r="ITI106" s="342"/>
      <c r="ITJ106" s="342"/>
      <c r="ITK106" s="342"/>
      <c r="ITL106" s="342"/>
      <c r="ITM106" s="342"/>
      <c r="ITN106" s="342"/>
      <c r="ITO106" s="342"/>
      <c r="ITP106" s="342"/>
      <c r="ITQ106" s="342"/>
      <c r="ITR106" s="342"/>
      <c r="ITS106" s="342"/>
      <c r="ITT106" s="342"/>
      <c r="ITU106" s="342"/>
      <c r="ITV106" s="342"/>
      <c r="ITW106" s="342"/>
      <c r="ITX106" s="342"/>
      <c r="ITY106" s="342"/>
      <c r="ITZ106" s="342"/>
      <c r="IUA106" s="342"/>
      <c r="IUB106" s="342"/>
      <c r="IUC106" s="342"/>
      <c r="IUD106" s="342"/>
      <c r="IUE106" s="342"/>
      <c r="IUF106" s="342"/>
      <c r="IUG106" s="342"/>
      <c r="IUH106" s="342"/>
      <c r="IUI106" s="342"/>
      <c r="IUJ106" s="342"/>
      <c r="IUK106" s="342"/>
      <c r="IUL106" s="342"/>
      <c r="IUM106" s="342"/>
      <c r="IUN106" s="342"/>
      <c r="IUO106" s="342"/>
      <c r="IUP106" s="342"/>
      <c r="IUQ106" s="342"/>
      <c r="IUR106" s="342"/>
      <c r="IUS106" s="342"/>
      <c r="IUT106" s="342"/>
      <c r="IUU106" s="342"/>
      <c r="IUV106" s="342"/>
      <c r="IUW106" s="342"/>
      <c r="IUX106" s="342"/>
      <c r="IUY106" s="342"/>
      <c r="IUZ106" s="342"/>
      <c r="IVA106" s="342"/>
      <c r="IVB106" s="342"/>
      <c r="IVC106" s="342"/>
      <c r="IVD106" s="342"/>
      <c r="IVE106" s="342"/>
      <c r="IVF106" s="342"/>
      <c r="IVG106" s="342"/>
      <c r="IVH106" s="342"/>
      <c r="IVI106" s="342"/>
      <c r="IVJ106" s="342"/>
      <c r="IVK106" s="342"/>
      <c r="IVL106" s="342"/>
      <c r="IVM106" s="342"/>
      <c r="IVN106" s="342"/>
      <c r="IVO106" s="342"/>
      <c r="IVP106" s="342"/>
      <c r="IVQ106" s="342"/>
      <c r="IVR106" s="342"/>
      <c r="IVS106" s="342"/>
      <c r="IVT106" s="342"/>
      <c r="IVU106" s="342"/>
      <c r="IVV106" s="342"/>
      <c r="IVW106" s="342"/>
      <c r="IVX106" s="342"/>
      <c r="IVY106" s="342"/>
      <c r="IVZ106" s="342"/>
      <c r="IWA106" s="342"/>
      <c r="IWB106" s="342"/>
      <c r="IWC106" s="342"/>
      <c r="IWD106" s="342"/>
      <c r="IWE106" s="342"/>
      <c r="IWF106" s="342"/>
      <c r="IWG106" s="342"/>
      <c r="IWH106" s="342"/>
      <c r="IWI106" s="342"/>
      <c r="IWJ106" s="342"/>
      <c r="IWK106" s="342"/>
      <c r="IWL106" s="342"/>
      <c r="IWM106" s="342"/>
      <c r="IWN106" s="342"/>
      <c r="IWO106" s="342"/>
      <c r="IWP106" s="342"/>
      <c r="IWQ106" s="342"/>
      <c r="IWR106" s="342"/>
      <c r="IWS106" s="342"/>
      <c r="IWT106" s="342"/>
      <c r="IWU106" s="342"/>
      <c r="IWV106" s="342"/>
      <c r="IWW106" s="342"/>
      <c r="IWX106" s="342"/>
      <c r="IWY106" s="342"/>
      <c r="IWZ106" s="342"/>
      <c r="IXA106" s="342"/>
      <c r="IXB106" s="342"/>
      <c r="IXC106" s="342"/>
      <c r="IXD106" s="342"/>
      <c r="IXE106" s="342"/>
      <c r="IXF106" s="342"/>
      <c r="IXG106" s="342"/>
      <c r="IXH106" s="342"/>
      <c r="IXI106" s="342"/>
      <c r="IXJ106" s="342"/>
      <c r="IXK106" s="342"/>
      <c r="IXL106" s="342"/>
      <c r="IXM106" s="342"/>
      <c r="IXN106" s="342"/>
      <c r="IXO106" s="342"/>
      <c r="IXP106" s="342"/>
      <c r="IXQ106" s="342"/>
      <c r="IXR106" s="342"/>
      <c r="IXS106" s="342"/>
      <c r="IXT106" s="342"/>
      <c r="IXU106" s="342"/>
      <c r="IXV106" s="342"/>
      <c r="IXW106" s="342"/>
      <c r="IXX106" s="342"/>
      <c r="IXY106" s="342"/>
      <c r="IXZ106" s="342"/>
      <c r="IYA106" s="342"/>
      <c r="IYB106" s="342"/>
      <c r="IYC106" s="342"/>
      <c r="IYD106" s="342"/>
      <c r="IYE106" s="342"/>
      <c r="IYF106" s="342"/>
      <c r="IYG106" s="342"/>
      <c r="IYH106" s="342"/>
      <c r="IYI106" s="342"/>
      <c r="IYJ106" s="342"/>
      <c r="IYK106" s="342"/>
      <c r="IYL106" s="342"/>
      <c r="IYM106" s="342"/>
      <c r="IYN106" s="342"/>
      <c r="IYO106" s="342"/>
      <c r="IYP106" s="342"/>
      <c r="IYQ106" s="342"/>
      <c r="IYR106" s="342"/>
      <c r="IYS106" s="342"/>
      <c r="IYT106" s="342"/>
      <c r="IYU106" s="342"/>
      <c r="IYV106" s="342"/>
      <c r="IYW106" s="342"/>
      <c r="IYX106" s="342"/>
      <c r="IYY106" s="342"/>
      <c r="IYZ106" s="342"/>
      <c r="IZA106" s="342"/>
      <c r="IZB106" s="342"/>
      <c r="IZC106" s="342"/>
      <c r="IZD106" s="342"/>
      <c r="IZE106" s="342"/>
      <c r="IZF106" s="342"/>
      <c r="IZG106" s="342"/>
      <c r="IZH106" s="342"/>
      <c r="IZI106" s="342"/>
      <c r="IZJ106" s="342"/>
      <c r="IZK106" s="342"/>
      <c r="IZL106" s="342"/>
      <c r="IZM106" s="342"/>
      <c r="IZN106" s="342"/>
      <c r="IZO106" s="342"/>
      <c r="IZP106" s="342"/>
      <c r="IZQ106" s="342"/>
      <c r="IZR106" s="342"/>
      <c r="IZS106" s="342"/>
      <c r="IZT106" s="342"/>
      <c r="IZU106" s="342"/>
      <c r="IZV106" s="342"/>
      <c r="IZW106" s="342"/>
      <c r="IZX106" s="342"/>
      <c r="IZY106" s="342"/>
      <c r="IZZ106" s="342"/>
      <c r="JAA106" s="342"/>
      <c r="JAB106" s="342"/>
      <c r="JAC106" s="342"/>
      <c r="JAD106" s="342"/>
      <c r="JAE106" s="342"/>
      <c r="JAF106" s="342"/>
      <c r="JAG106" s="342"/>
      <c r="JAH106" s="342"/>
      <c r="JAI106" s="342"/>
      <c r="JAJ106" s="342"/>
      <c r="JAK106" s="342"/>
      <c r="JAL106" s="342"/>
      <c r="JAM106" s="342"/>
      <c r="JAN106" s="342"/>
      <c r="JAO106" s="342"/>
      <c r="JAP106" s="342"/>
      <c r="JAQ106" s="342"/>
      <c r="JAR106" s="342"/>
      <c r="JAS106" s="342"/>
      <c r="JAT106" s="342"/>
      <c r="JAU106" s="342"/>
      <c r="JAV106" s="342"/>
      <c r="JAW106" s="342"/>
      <c r="JAX106" s="342"/>
      <c r="JAY106" s="342"/>
      <c r="JAZ106" s="342"/>
      <c r="JBA106" s="342"/>
      <c r="JBB106" s="342"/>
      <c r="JBC106" s="342"/>
      <c r="JBD106" s="342"/>
      <c r="JBE106" s="342"/>
      <c r="JBF106" s="342"/>
      <c r="JBG106" s="342"/>
      <c r="JBH106" s="342"/>
      <c r="JBI106" s="342"/>
      <c r="JBJ106" s="342"/>
      <c r="JBK106" s="342"/>
      <c r="JBL106" s="342"/>
      <c r="JBM106" s="342"/>
      <c r="JBN106" s="342"/>
      <c r="JBO106" s="342"/>
      <c r="JBP106" s="342"/>
      <c r="JBQ106" s="342"/>
      <c r="JBR106" s="342"/>
      <c r="JBS106" s="342"/>
      <c r="JBT106" s="342"/>
      <c r="JBU106" s="342"/>
      <c r="JBV106" s="342"/>
      <c r="JBW106" s="342"/>
      <c r="JBX106" s="342"/>
      <c r="JBY106" s="342"/>
      <c r="JBZ106" s="342"/>
      <c r="JCA106" s="342"/>
      <c r="JCB106" s="342"/>
      <c r="JCC106" s="342"/>
      <c r="JCD106" s="342"/>
      <c r="JCE106" s="342"/>
      <c r="JCF106" s="342"/>
      <c r="JCG106" s="342"/>
      <c r="JCH106" s="342"/>
      <c r="JCI106" s="342"/>
      <c r="JCJ106" s="342"/>
      <c r="JCK106" s="342"/>
      <c r="JCL106" s="342"/>
      <c r="JCM106" s="342"/>
      <c r="JCN106" s="342"/>
      <c r="JCO106" s="342"/>
      <c r="JCP106" s="342"/>
      <c r="JCQ106" s="342"/>
      <c r="JCR106" s="342"/>
      <c r="JCS106" s="342"/>
      <c r="JCT106" s="342"/>
      <c r="JCU106" s="342"/>
      <c r="JCV106" s="342"/>
      <c r="JCW106" s="342"/>
      <c r="JCX106" s="342"/>
      <c r="JCY106" s="342"/>
      <c r="JCZ106" s="342"/>
      <c r="JDA106" s="342"/>
      <c r="JDB106" s="342"/>
      <c r="JDC106" s="342"/>
      <c r="JDD106" s="342"/>
      <c r="JDE106" s="342"/>
      <c r="JDF106" s="342"/>
      <c r="JDG106" s="342"/>
      <c r="JDH106" s="342"/>
      <c r="JDI106" s="342"/>
      <c r="JDJ106" s="342"/>
      <c r="JDK106" s="342"/>
      <c r="JDL106" s="342"/>
      <c r="JDM106" s="342"/>
      <c r="JDN106" s="342"/>
      <c r="JDO106" s="342"/>
      <c r="JDP106" s="342"/>
      <c r="JDQ106" s="342"/>
      <c r="JDR106" s="342"/>
      <c r="JDS106" s="342"/>
      <c r="JDT106" s="342"/>
      <c r="JDU106" s="342"/>
      <c r="JDV106" s="342"/>
      <c r="JDW106" s="342"/>
      <c r="JDX106" s="342"/>
      <c r="JDY106" s="342"/>
      <c r="JDZ106" s="342"/>
      <c r="JEA106" s="342"/>
      <c r="JEB106" s="342"/>
      <c r="JEC106" s="342"/>
      <c r="JED106" s="342"/>
      <c r="JEE106" s="342"/>
      <c r="JEF106" s="342"/>
      <c r="JEG106" s="342"/>
      <c r="JEH106" s="342"/>
      <c r="JEI106" s="342"/>
      <c r="JEJ106" s="342"/>
      <c r="JEK106" s="342"/>
      <c r="JEL106" s="342"/>
      <c r="JEM106" s="342"/>
      <c r="JEN106" s="342"/>
      <c r="JEO106" s="342"/>
      <c r="JEP106" s="342"/>
      <c r="JEQ106" s="342"/>
      <c r="JER106" s="342"/>
      <c r="JES106" s="342"/>
      <c r="JET106" s="342"/>
      <c r="JEU106" s="342"/>
      <c r="JEV106" s="342"/>
      <c r="JEW106" s="342"/>
      <c r="JEX106" s="342"/>
      <c r="JEY106" s="342"/>
      <c r="JEZ106" s="342"/>
      <c r="JFA106" s="342"/>
      <c r="JFB106" s="342"/>
      <c r="JFC106" s="342"/>
      <c r="JFD106" s="342"/>
      <c r="JFE106" s="342"/>
      <c r="JFF106" s="342"/>
      <c r="JFG106" s="342"/>
      <c r="JFH106" s="342"/>
      <c r="JFI106" s="342"/>
      <c r="JFJ106" s="342"/>
      <c r="JFK106" s="342"/>
      <c r="JFL106" s="342"/>
      <c r="JFM106" s="342"/>
      <c r="JFN106" s="342"/>
      <c r="JFO106" s="342"/>
      <c r="JFP106" s="342"/>
      <c r="JFQ106" s="342"/>
      <c r="JFR106" s="342"/>
      <c r="JFS106" s="342"/>
      <c r="JFT106" s="342"/>
      <c r="JFU106" s="342"/>
      <c r="JFV106" s="342"/>
      <c r="JFW106" s="342"/>
      <c r="JFX106" s="342"/>
      <c r="JFY106" s="342"/>
      <c r="JFZ106" s="342"/>
      <c r="JGA106" s="342"/>
      <c r="JGB106" s="342"/>
      <c r="JGC106" s="342"/>
      <c r="JGD106" s="342"/>
      <c r="JGE106" s="342"/>
      <c r="JGF106" s="342"/>
      <c r="JGG106" s="342"/>
      <c r="JGH106" s="342"/>
      <c r="JGI106" s="342"/>
      <c r="JGJ106" s="342"/>
      <c r="JGK106" s="342"/>
      <c r="JGL106" s="342"/>
      <c r="JGM106" s="342"/>
      <c r="JGN106" s="342"/>
      <c r="JGO106" s="342"/>
      <c r="JGP106" s="342"/>
      <c r="JGQ106" s="342"/>
      <c r="JGR106" s="342"/>
      <c r="JGS106" s="342"/>
      <c r="JGT106" s="342"/>
      <c r="JGU106" s="342"/>
      <c r="JGV106" s="342"/>
      <c r="JGW106" s="342"/>
      <c r="JGX106" s="342"/>
      <c r="JGY106" s="342"/>
      <c r="JGZ106" s="342"/>
      <c r="JHA106" s="342"/>
      <c r="JHB106" s="342"/>
      <c r="JHC106" s="342"/>
      <c r="JHD106" s="342"/>
      <c r="JHE106" s="342"/>
      <c r="JHF106" s="342"/>
      <c r="JHG106" s="342"/>
      <c r="JHH106" s="342"/>
      <c r="JHI106" s="342"/>
      <c r="JHJ106" s="342"/>
      <c r="JHK106" s="342"/>
      <c r="JHL106" s="342"/>
      <c r="JHM106" s="342"/>
      <c r="JHN106" s="342"/>
      <c r="JHO106" s="342"/>
      <c r="JHP106" s="342"/>
      <c r="JHQ106" s="342"/>
      <c r="JHR106" s="342"/>
      <c r="JHS106" s="342"/>
      <c r="JHT106" s="342"/>
      <c r="JHU106" s="342"/>
      <c r="JHV106" s="342"/>
      <c r="JHW106" s="342"/>
      <c r="JHX106" s="342"/>
      <c r="JHY106" s="342"/>
      <c r="JHZ106" s="342"/>
      <c r="JIA106" s="342"/>
      <c r="JIB106" s="342"/>
      <c r="JIC106" s="342"/>
      <c r="JID106" s="342"/>
      <c r="JIE106" s="342"/>
      <c r="JIF106" s="342"/>
      <c r="JIG106" s="342"/>
      <c r="JIH106" s="342"/>
      <c r="JII106" s="342"/>
      <c r="JIJ106" s="342"/>
      <c r="JIK106" s="342"/>
      <c r="JIL106" s="342"/>
      <c r="JIM106" s="342"/>
      <c r="JIN106" s="342"/>
      <c r="JIO106" s="342"/>
      <c r="JIP106" s="342"/>
      <c r="JIQ106" s="342"/>
      <c r="JIR106" s="342"/>
      <c r="JIS106" s="342"/>
      <c r="JIT106" s="342"/>
      <c r="JIU106" s="342"/>
      <c r="JIV106" s="342"/>
      <c r="JIW106" s="342"/>
      <c r="JIX106" s="342"/>
      <c r="JIY106" s="342"/>
      <c r="JIZ106" s="342"/>
      <c r="JJA106" s="342"/>
      <c r="JJB106" s="342"/>
      <c r="JJC106" s="342"/>
      <c r="JJD106" s="342"/>
      <c r="JJE106" s="342"/>
      <c r="JJF106" s="342"/>
      <c r="JJG106" s="342"/>
      <c r="JJH106" s="342"/>
      <c r="JJI106" s="342"/>
      <c r="JJJ106" s="342"/>
      <c r="JJK106" s="342"/>
      <c r="JJL106" s="342"/>
      <c r="JJM106" s="342"/>
      <c r="JJN106" s="342"/>
      <c r="JJO106" s="342"/>
      <c r="JJP106" s="342"/>
      <c r="JJQ106" s="342"/>
      <c r="JJR106" s="342"/>
      <c r="JJS106" s="342"/>
      <c r="JJT106" s="342"/>
      <c r="JJU106" s="342"/>
      <c r="JJV106" s="342"/>
      <c r="JJW106" s="342"/>
      <c r="JJX106" s="342"/>
      <c r="JJY106" s="342"/>
      <c r="JJZ106" s="342"/>
      <c r="JKA106" s="342"/>
      <c r="JKB106" s="342"/>
      <c r="JKC106" s="342"/>
      <c r="JKD106" s="342"/>
      <c r="JKE106" s="342"/>
      <c r="JKF106" s="342"/>
      <c r="JKG106" s="342"/>
      <c r="JKH106" s="342"/>
      <c r="JKI106" s="342"/>
      <c r="JKJ106" s="342"/>
      <c r="JKK106" s="342"/>
      <c r="JKL106" s="342"/>
      <c r="JKM106" s="342"/>
      <c r="JKN106" s="342"/>
      <c r="JKO106" s="342"/>
      <c r="JKP106" s="342"/>
      <c r="JKQ106" s="342"/>
      <c r="JKR106" s="342"/>
      <c r="JKS106" s="342"/>
      <c r="JKT106" s="342"/>
      <c r="JKU106" s="342"/>
      <c r="JKV106" s="342"/>
      <c r="JKW106" s="342"/>
      <c r="JKX106" s="342"/>
      <c r="JKY106" s="342"/>
      <c r="JKZ106" s="342"/>
      <c r="JLA106" s="342"/>
      <c r="JLB106" s="342"/>
      <c r="JLC106" s="342"/>
      <c r="JLD106" s="342"/>
      <c r="JLE106" s="342"/>
      <c r="JLF106" s="342"/>
      <c r="JLG106" s="342"/>
      <c r="JLH106" s="342"/>
      <c r="JLI106" s="342"/>
      <c r="JLJ106" s="342"/>
      <c r="JLK106" s="342"/>
      <c r="JLL106" s="342"/>
      <c r="JLM106" s="342"/>
      <c r="JLN106" s="342"/>
      <c r="JLO106" s="342"/>
      <c r="JLP106" s="342"/>
      <c r="JLQ106" s="342"/>
      <c r="JLR106" s="342"/>
      <c r="JLS106" s="342"/>
      <c r="JLT106" s="342"/>
      <c r="JLU106" s="342"/>
      <c r="JLV106" s="342"/>
      <c r="JLW106" s="342"/>
      <c r="JLX106" s="342"/>
      <c r="JLY106" s="342"/>
      <c r="JLZ106" s="342"/>
      <c r="JMA106" s="342"/>
      <c r="JMB106" s="342"/>
      <c r="JMC106" s="342"/>
      <c r="JMD106" s="342"/>
      <c r="JME106" s="342"/>
      <c r="JMF106" s="342"/>
      <c r="JMG106" s="342"/>
      <c r="JMH106" s="342"/>
      <c r="JMI106" s="342"/>
      <c r="JMJ106" s="342"/>
      <c r="JMK106" s="342"/>
      <c r="JML106" s="342"/>
      <c r="JMM106" s="342"/>
      <c r="JMN106" s="342"/>
      <c r="JMO106" s="342"/>
      <c r="JMP106" s="342"/>
      <c r="JMQ106" s="342"/>
      <c r="JMR106" s="342"/>
      <c r="JMS106" s="342"/>
      <c r="JMT106" s="342"/>
      <c r="JMU106" s="342"/>
      <c r="JMV106" s="342"/>
      <c r="JMW106" s="342"/>
      <c r="JMX106" s="342"/>
      <c r="JMY106" s="342"/>
      <c r="JMZ106" s="342"/>
      <c r="JNA106" s="342"/>
      <c r="JNB106" s="342"/>
      <c r="JNC106" s="342"/>
      <c r="JND106" s="342"/>
      <c r="JNE106" s="342"/>
      <c r="JNF106" s="342"/>
      <c r="JNG106" s="342"/>
      <c r="JNH106" s="342"/>
      <c r="JNI106" s="342"/>
      <c r="JNJ106" s="342"/>
      <c r="JNK106" s="342"/>
      <c r="JNL106" s="342"/>
      <c r="JNM106" s="342"/>
      <c r="JNN106" s="342"/>
      <c r="JNO106" s="342"/>
      <c r="JNP106" s="342"/>
      <c r="JNQ106" s="342"/>
      <c r="JNR106" s="342"/>
      <c r="JNS106" s="342"/>
      <c r="JNT106" s="342"/>
      <c r="JNU106" s="342"/>
      <c r="JNV106" s="342"/>
      <c r="JNW106" s="342"/>
      <c r="JNX106" s="342"/>
      <c r="JNY106" s="342"/>
      <c r="JNZ106" s="342"/>
      <c r="JOA106" s="342"/>
      <c r="JOB106" s="342"/>
      <c r="JOC106" s="342"/>
      <c r="JOD106" s="342"/>
      <c r="JOE106" s="342"/>
      <c r="JOF106" s="342"/>
      <c r="JOG106" s="342"/>
      <c r="JOH106" s="342"/>
      <c r="JOI106" s="342"/>
      <c r="JOJ106" s="342"/>
      <c r="JOK106" s="342"/>
      <c r="JOL106" s="342"/>
      <c r="JOM106" s="342"/>
      <c r="JON106" s="342"/>
      <c r="JOO106" s="342"/>
      <c r="JOP106" s="342"/>
      <c r="JOQ106" s="342"/>
      <c r="JOR106" s="342"/>
      <c r="JOS106" s="342"/>
      <c r="JOT106" s="342"/>
      <c r="JOU106" s="342"/>
      <c r="JOV106" s="342"/>
      <c r="JOW106" s="342"/>
      <c r="JOX106" s="342"/>
      <c r="JOY106" s="342"/>
      <c r="JOZ106" s="342"/>
      <c r="JPA106" s="342"/>
      <c r="JPB106" s="342"/>
      <c r="JPC106" s="342"/>
      <c r="JPD106" s="342"/>
      <c r="JPE106" s="342"/>
      <c r="JPF106" s="342"/>
      <c r="JPG106" s="342"/>
      <c r="JPH106" s="342"/>
      <c r="JPI106" s="342"/>
      <c r="JPJ106" s="342"/>
      <c r="JPK106" s="342"/>
      <c r="JPL106" s="342"/>
      <c r="JPM106" s="342"/>
      <c r="JPN106" s="342"/>
      <c r="JPO106" s="342"/>
      <c r="JPP106" s="342"/>
      <c r="JPQ106" s="342"/>
      <c r="JPR106" s="342"/>
      <c r="JPS106" s="342"/>
      <c r="JPT106" s="342"/>
      <c r="JPU106" s="342"/>
      <c r="JPV106" s="342"/>
      <c r="JPW106" s="342"/>
      <c r="JPX106" s="342"/>
      <c r="JPY106" s="342"/>
      <c r="JPZ106" s="342"/>
      <c r="JQA106" s="342"/>
      <c r="JQB106" s="342"/>
      <c r="JQC106" s="342"/>
      <c r="JQD106" s="342"/>
      <c r="JQE106" s="342"/>
      <c r="JQF106" s="342"/>
      <c r="JQG106" s="342"/>
      <c r="JQH106" s="342"/>
      <c r="JQI106" s="342"/>
      <c r="JQJ106" s="342"/>
      <c r="JQK106" s="342"/>
      <c r="JQL106" s="342"/>
      <c r="JQM106" s="342"/>
      <c r="JQN106" s="342"/>
      <c r="JQO106" s="342"/>
      <c r="JQP106" s="342"/>
      <c r="JQQ106" s="342"/>
      <c r="JQR106" s="342"/>
      <c r="JQS106" s="342"/>
      <c r="JQT106" s="342"/>
      <c r="JQU106" s="342"/>
      <c r="JQV106" s="342"/>
      <c r="JQW106" s="342"/>
      <c r="JQX106" s="342"/>
      <c r="JQY106" s="342"/>
      <c r="JQZ106" s="342"/>
      <c r="JRA106" s="342"/>
      <c r="JRB106" s="342"/>
      <c r="JRC106" s="342"/>
      <c r="JRD106" s="342"/>
      <c r="JRE106" s="342"/>
      <c r="JRF106" s="342"/>
      <c r="JRG106" s="342"/>
      <c r="JRH106" s="342"/>
      <c r="JRI106" s="342"/>
      <c r="JRJ106" s="342"/>
      <c r="JRK106" s="342"/>
      <c r="JRL106" s="342"/>
      <c r="JRM106" s="342"/>
      <c r="JRN106" s="342"/>
      <c r="JRO106" s="342"/>
      <c r="JRP106" s="342"/>
      <c r="JRQ106" s="342"/>
      <c r="JRR106" s="342"/>
      <c r="JRS106" s="342"/>
      <c r="JRT106" s="342"/>
      <c r="JRU106" s="342"/>
      <c r="JRV106" s="342"/>
      <c r="JRW106" s="342"/>
      <c r="JRX106" s="342"/>
      <c r="JRY106" s="342"/>
      <c r="JRZ106" s="342"/>
      <c r="JSA106" s="342"/>
      <c r="JSB106" s="342"/>
      <c r="JSC106" s="342"/>
      <c r="JSD106" s="342"/>
      <c r="JSE106" s="342"/>
      <c r="JSF106" s="342"/>
      <c r="JSG106" s="342"/>
      <c r="JSH106" s="342"/>
      <c r="JSI106" s="342"/>
      <c r="JSJ106" s="342"/>
      <c r="JSK106" s="342"/>
      <c r="JSL106" s="342"/>
      <c r="JSM106" s="342"/>
      <c r="JSN106" s="342"/>
      <c r="JSO106" s="342"/>
      <c r="JSP106" s="342"/>
      <c r="JSQ106" s="342"/>
      <c r="JSR106" s="342"/>
      <c r="JSS106" s="342"/>
      <c r="JST106" s="342"/>
      <c r="JSU106" s="342"/>
      <c r="JSV106" s="342"/>
      <c r="JSW106" s="342"/>
      <c r="JSX106" s="342"/>
      <c r="JSY106" s="342"/>
      <c r="JSZ106" s="342"/>
      <c r="JTA106" s="342"/>
      <c r="JTB106" s="342"/>
      <c r="JTC106" s="342"/>
      <c r="JTD106" s="342"/>
      <c r="JTE106" s="342"/>
      <c r="JTF106" s="342"/>
      <c r="JTG106" s="342"/>
      <c r="JTH106" s="342"/>
      <c r="JTI106" s="342"/>
      <c r="JTJ106" s="342"/>
      <c r="JTK106" s="342"/>
      <c r="JTL106" s="342"/>
      <c r="JTM106" s="342"/>
      <c r="JTN106" s="342"/>
      <c r="JTO106" s="342"/>
      <c r="JTP106" s="342"/>
      <c r="JTQ106" s="342"/>
      <c r="JTR106" s="342"/>
      <c r="JTS106" s="342"/>
      <c r="JTT106" s="342"/>
      <c r="JTU106" s="342"/>
      <c r="JTV106" s="342"/>
      <c r="JTW106" s="342"/>
      <c r="JTX106" s="342"/>
      <c r="JTY106" s="342"/>
      <c r="JTZ106" s="342"/>
      <c r="JUA106" s="342"/>
      <c r="JUB106" s="342"/>
      <c r="JUC106" s="342"/>
      <c r="JUD106" s="342"/>
      <c r="JUE106" s="342"/>
      <c r="JUF106" s="342"/>
      <c r="JUG106" s="342"/>
      <c r="JUH106" s="342"/>
      <c r="JUI106" s="342"/>
      <c r="JUJ106" s="342"/>
      <c r="JUK106" s="342"/>
      <c r="JUL106" s="342"/>
      <c r="JUM106" s="342"/>
      <c r="JUN106" s="342"/>
      <c r="JUO106" s="342"/>
      <c r="JUP106" s="342"/>
      <c r="JUQ106" s="342"/>
      <c r="JUR106" s="342"/>
      <c r="JUS106" s="342"/>
      <c r="JUT106" s="342"/>
      <c r="JUU106" s="342"/>
      <c r="JUV106" s="342"/>
      <c r="JUW106" s="342"/>
      <c r="JUX106" s="342"/>
      <c r="JUY106" s="342"/>
      <c r="JUZ106" s="342"/>
      <c r="JVA106" s="342"/>
      <c r="JVB106" s="342"/>
      <c r="JVC106" s="342"/>
      <c r="JVD106" s="342"/>
      <c r="JVE106" s="342"/>
      <c r="JVF106" s="342"/>
      <c r="JVG106" s="342"/>
      <c r="JVH106" s="342"/>
      <c r="JVI106" s="342"/>
      <c r="JVJ106" s="342"/>
      <c r="JVK106" s="342"/>
      <c r="JVL106" s="342"/>
      <c r="JVM106" s="342"/>
      <c r="JVN106" s="342"/>
      <c r="JVO106" s="342"/>
      <c r="JVP106" s="342"/>
      <c r="JVQ106" s="342"/>
      <c r="JVR106" s="342"/>
      <c r="JVS106" s="342"/>
      <c r="JVT106" s="342"/>
      <c r="JVU106" s="342"/>
      <c r="JVV106" s="342"/>
      <c r="JVW106" s="342"/>
      <c r="JVX106" s="342"/>
      <c r="JVY106" s="342"/>
      <c r="JVZ106" s="342"/>
      <c r="JWA106" s="342"/>
      <c r="JWB106" s="342"/>
      <c r="JWC106" s="342"/>
      <c r="JWD106" s="342"/>
      <c r="JWE106" s="342"/>
      <c r="JWF106" s="342"/>
      <c r="JWG106" s="342"/>
      <c r="JWH106" s="342"/>
      <c r="JWI106" s="342"/>
      <c r="JWJ106" s="342"/>
      <c r="JWK106" s="342"/>
      <c r="JWL106" s="342"/>
      <c r="JWM106" s="342"/>
      <c r="JWN106" s="342"/>
      <c r="JWO106" s="342"/>
      <c r="JWP106" s="342"/>
      <c r="JWQ106" s="342"/>
      <c r="JWR106" s="342"/>
      <c r="JWS106" s="342"/>
      <c r="JWT106" s="342"/>
      <c r="JWU106" s="342"/>
      <c r="JWV106" s="342"/>
      <c r="JWW106" s="342"/>
      <c r="JWX106" s="342"/>
      <c r="JWY106" s="342"/>
      <c r="JWZ106" s="342"/>
      <c r="JXA106" s="342"/>
      <c r="JXB106" s="342"/>
      <c r="JXC106" s="342"/>
      <c r="JXD106" s="342"/>
      <c r="JXE106" s="342"/>
      <c r="JXF106" s="342"/>
      <c r="JXG106" s="342"/>
      <c r="JXH106" s="342"/>
      <c r="JXI106" s="342"/>
      <c r="JXJ106" s="342"/>
      <c r="JXK106" s="342"/>
      <c r="JXL106" s="342"/>
      <c r="JXM106" s="342"/>
      <c r="JXN106" s="342"/>
      <c r="JXO106" s="342"/>
      <c r="JXP106" s="342"/>
      <c r="JXQ106" s="342"/>
      <c r="JXR106" s="342"/>
      <c r="JXS106" s="342"/>
      <c r="JXT106" s="342"/>
      <c r="JXU106" s="342"/>
      <c r="JXV106" s="342"/>
      <c r="JXW106" s="342"/>
      <c r="JXX106" s="342"/>
      <c r="JXY106" s="342"/>
      <c r="JXZ106" s="342"/>
      <c r="JYA106" s="342"/>
      <c r="JYB106" s="342"/>
      <c r="JYC106" s="342"/>
      <c r="JYD106" s="342"/>
      <c r="JYE106" s="342"/>
      <c r="JYF106" s="342"/>
      <c r="JYG106" s="342"/>
      <c r="JYH106" s="342"/>
      <c r="JYI106" s="342"/>
      <c r="JYJ106" s="342"/>
      <c r="JYK106" s="342"/>
      <c r="JYL106" s="342"/>
      <c r="JYM106" s="342"/>
      <c r="JYN106" s="342"/>
      <c r="JYO106" s="342"/>
      <c r="JYP106" s="342"/>
      <c r="JYQ106" s="342"/>
      <c r="JYR106" s="342"/>
      <c r="JYS106" s="342"/>
      <c r="JYT106" s="342"/>
      <c r="JYU106" s="342"/>
      <c r="JYV106" s="342"/>
      <c r="JYW106" s="342"/>
      <c r="JYX106" s="342"/>
      <c r="JYY106" s="342"/>
      <c r="JYZ106" s="342"/>
      <c r="JZA106" s="342"/>
      <c r="JZB106" s="342"/>
      <c r="JZC106" s="342"/>
      <c r="JZD106" s="342"/>
      <c r="JZE106" s="342"/>
      <c r="JZF106" s="342"/>
      <c r="JZG106" s="342"/>
      <c r="JZH106" s="342"/>
      <c r="JZI106" s="342"/>
      <c r="JZJ106" s="342"/>
      <c r="JZK106" s="342"/>
      <c r="JZL106" s="342"/>
      <c r="JZM106" s="342"/>
      <c r="JZN106" s="342"/>
      <c r="JZO106" s="342"/>
      <c r="JZP106" s="342"/>
      <c r="JZQ106" s="342"/>
      <c r="JZR106" s="342"/>
      <c r="JZS106" s="342"/>
      <c r="JZT106" s="342"/>
      <c r="JZU106" s="342"/>
      <c r="JZV106" s="342"/>
      <c r="JZW106" s="342"/>
      <c r="JZX106" s="342"/>
      <c r="JZY106" s="342"/>
      <c r="JZZ106" s="342"/>
      <c r="KAA106" s="342"/>
      <c r="KAB106" s="342"/>
      <c r="KAC106" s="342"/>
      <c r="KAD106" s="342"/>
      <c r="KAE106" s="342"/>
      <c r="KAF106" s="342"/>
      <c r="KAG106" s="342"/>
      <c r="KAH106" s="342"/>
      <c r="KAI106" s="342"/>
      <c r="KAJ106" s="342"/>
      <c r="KAK106" s="342"/>
      <c r="KAL106" s="342"/>
      <c r="KAM106" s="342"/>
      <c r="KAN106" s="342"/>
      <c r="KAO106" s="342"/>
      <c r="KAP106" s="342"/>
      <c r="KAQ106" s="342"/>
      <c r="KAR106" s="342"/>
      <c r="KAS106" s="342"/>
      <c r="KAT106" s="342"/>
      <c r="KAU106" s="342"/>
      <c r="KAV106" s="342"/>
      <c r="KAW106" s="342"/>
      <c r="KAX106" s="342"/>
      <c r="KAY106" s="342"/>
      <c r="KAZ106" s="342"/>
      <c r="KBA106" s="342"/>
      <c r="KBB106" s="342"/>
      <c r="KBC106" s="342"/>
      <c r="KBD106" s="342"/>
      <c r="KBE106" s="342"/>
      <c r="KBF106" s="342"/>
      <c r="KBG106" s="342"/>
      <c r="KBH106" s="342"/>
      <c r="KBI106" s="342"/>
      <c r="KBJ106" s="342"/>
      <c r="KBK106" s="342"/>
      <c r="KBL106" s="342"/>
      <c r="KBM106" s="342"/>
      <c r="KBN106" s="342"/>
      <c r="KBO106" s="342"/>
      <c r="KBP106" s="342"/>
      <c r="KBQ106" s="342"/>
      <c r="KBR106" s="342"/>
      <c r="KBS106" s="342"/>
      <c r="KBT106" s="342"/>
      <c r="KBU106" s="342"/>
      <c r="KBV106" s="342"/>
      <c r="KBW106" s="342"/>
      <c r="KBX106" s="342"/>
      <c r="KBY106" s="342"/>
      <c r="KBZ106" s="342"/>
      <c r="KCA106" s="342"/>
      <c r="KCB106" s="342"/>
      <c r="KCC106" s="342"/>
      <c r="KCD106" s="342"/>
      <c r="KCE106" s="342"/>
      <c r="KCF106" s="342"/>
      <c r="KCG106" s="342"/>
      <c r="KCH106" s="342"/>
      <c r="KCI106" s="342"/>
      <c r="KCJ106" s="342"/>
      <c r="KCK106" s="342"/>
      <c r="KCL106" s="342"/>
      <c r="KCM106" s="342"/>
      <c r="KCN106" s="342"/>
      <c r="KCO106" s="342"/>
      <c r="KCP106" s="342"/>
      <c r="KCQ106" s="342"/>
      <c r="KCR106" s="342"/>
      <c r="KCS106" s="342"/>
      <c r="KCT106" s="342"/>
      <c r="KCU106" s="342"/>
      <c r="KCV106" s="342"/>
      <c r="KCW106" s="342"/>
      <c r="KCX106" s="342"/>
      <c r="KCY106" s="342"/>
      <c r="KCZ106" s="342"/>
      <c r="KDA106" s="342"/>
      <c r="KDB106" s="342"/>
      <c r="KDC106" s="342"/>
      <c r="KDD106" s="342"/>
      <c r="KDE106" s="342"/>
      <c r="KDF106" s="342"/>
      <c r="KDG106" s="342"/>
      <c r="KDH106" s="342"/>
      <c r="KDI106" s="342"/>
      <c r="KDJ106" s="342"/>
      <c r="KDK106" s="342"/>
      <c r="KDL106" s="342"/>
      <c r="KDM106" s="342"/>
      <c r="KDN106" s="342"/>
      <c r="KDO106" s="342"/>
      <c r="KDP106" s="342"/>
      <c r="KDQ106" s="342"/>
      <c r="KDR106" s="342"/>
      <c r="KDS106" s="342"/>
      <c r="KDT106" s="342"/>
      <c r="KDU106" s="342"/>
      <c r="KDV106" s="342"/>
      <c r="KDW106" s="342"/>
      <c r="KDX106" s="342"/>
      <c r="KDY106" s="342"/>
      <c r="KDZ106" s="342"/>
      <c r="KEA106" s="342"/>
      <c r="KEB106" s="342"/>
      <c r="KEC106" s="342"/>
      <c r="KED106" s="342"/>
      <c r="KEE106" s="342"/>
      <c r="KEF106" s="342"/>
      <c r="KEG106" s="342"/>
      <c r="KEH106" s="342"/>
      <c r="KEI106" s="342"/>
      <c r="KEJ106" s="342"/>
      <c r="KEK106" s="342"/>
      <c r="KEL106" s="342"/>
      <c r="KEM106" s="342"/>
      <c r="KEN106" s="342"/>
      <c r="KEO106" s="342"/>
      <c r="KEP106" s="342"/>
      <c r="KEQ106" s="342"/>
      <c r="KER106" s="342"/>
      <c r="KES106" s="342"/>
      <c r="KET106" s="342"/>
      <c r="KEU106" s="342"/>
      <c r="KEV106" s="342"/>
      <c r="KEW106" s="342"/>
      <c r="KEX106" s="342"/>
      <c r="KEY106" s="342"/>
      <c r="KEZ106" s="342"/>
      <c r="KFA106" s="342"/>
      <c r="KFB106" s="342"/>
      <c r="KFC106" s="342"/>
      <c r="KFD106" s="342"/>
      <c r="KFE106" s="342"/>
      <c r="KFF106" s="342"/>
      <c r="KFG106" s="342"/>
      <c r="KFH106" s="342"/>
      <c r="KFI106" s="342"/>
      <c r="KFJ106" s="342"/>
      <c r="KFK106" s="342"/>
      <c r="KFL106" s="342"/>
      <c r="KFM106" s="342"/>
      <c r="KFN106" s="342"/>
      <c r="KFO106" s="342"/>
      <c r="KFP106" s="342"/>
      <c r="KFQ106" s="342"/>
      <c r="KFR106" s="342"/>
      <c r="KFS106" s="342"/>
      <c r="KFT106" s="342"/>
      <c r="KFU106" s="342"/>
      <c r="KFV106" s="342"/>
      <c r="KFW106" s="342"/>
      <c r="KFX106" s="342"/>
      <c r="KFY106" s="342"/>
      <c r="KFZ106" s="342"/>
      <c r="KGA106" s="342"/>
      <c r="KGB106" s="342"/>
      <c r="KGC106" s="342"/>
      <c r="KGD106" s="342"/>
      <c r="KGE106" s="342"/>
      <c r="KGF106" s="342"/>
      <c r="KGG106" s="342"/>
      <c r="KGH106" s="342"/>
      <c r="KGI106" s="342"/>
      <c r="KGJ106" s="342"/>
      <c r="KGK106" s="342"/>
      <c r="KGL106" s="342"/>
      <c r="KGM106" s="342"/>
      <c r="KGN106" s="342"/>
      <c r="KGO106" s="342"/>
      <c r="KGP106" s="342"/>
      <c r="KGQ106" s="342"/>
      <c r="KGR106" s="342"/>
      <c r="KGS106" s="342"/>
      <c r="KGT106" s="342"/>
      <c r="KGU106" s="342"/>
      <c r="KGV106" s="342"/>
      <c r="KGW106" s="342"/>
      <c r="KGX106" s="342"/>
      <c r="KGY106" s="342"/>
      <c r="KGZ106" s="342"/>
      <c r="KHA106" s="342"/>
      <c r="KHB106" s="342"/>
      <c r="KHC106" s="342"/>
      <c r="KHD106" s="342"/>
      <c r="KHE106" s="342"/>
      <c r="KHF106" s="342"/>
      <c r="KHG106" s="342"/>
      <c r="KHH106" s="342"/>
      <c r="KHI106" s="342"/>
      <c r="KHJ106" s="342"/>
      <c r="KHK106" s="342"/>
      <c r="KHL106" s="342"/>
      <c r="KHM106" s="342"/>
      <c r="KHN106" s="342"/>
      <c r="KHO106" s="342"/>
      <c r="KHP106" s="342"/>
      <c r="KHQ106" s="342"/>
      <c r="KHR106" s="342"/>
      <c r="KHS106" s="342"/>
      <c r="KHT106" s="342"/>
      <c r="KHU106" s="342"/>
      <c r="KHV106" s="342"/>
      <c r="KHW106" s="342"/>
      <c r="KHX106" s="342"/>
      <c r="KHY106" s="342"/>
      <c r="KHZ106" s="342"/>
      <c r="KIA106" s="342"/>
      <c r="KIB106" s="342"/>
      <c r="KIC106" s="342"/>
      <c r="KID106" s="342"/>
      <c r="KIE106" s="342"/>
      <c r="KIF106" s="342"/>
      <c r="KIG106" s="342"/>
      <c r="KIH106" s="342"/>
      <c r="KII106" s="342"/>
      <c r="KIJ106" s="342"/>
      <c r="KIK106" s="342"/>
      <c r="KIL106" s="342"/>
      <c r="KIM106" s="342"/>
      <c r="KIN106" s="342"/>
      <c r="KIO106" s="342"/>
      <c r="KIP106" s="342"/>
      <c r="KIQ106" s="342"/>
      <c r="KIR106" s="342"/>
      <c r="KIS106" s="342"/>
      <c r="KIT106" s="342"/>
      <c r="KIU106" s="342"/>
      <c r="KIV106" s="342"/>
      <c r="KIW106" s="342"/>
      <c r="KIX106" s="342"/>
      <c r="KIY106" s="342"/>
      <c r="KIZ106" s="342"/>
      <c r="KJA106" s="342"/>
      <c r="KJB106" s="342"/>
      <c r="KJC106" s="342"/>
      <c r="KJD106" s="342"/>
      <c r="KJE106" s="342"/>
      <c r="KJF106" s="342"/>
      <c r="KJG106" s="342"/>
      <c r="KJH106" s="342"/>
      <c r="KJI106" s="342"/>
      <c r="KJJ106" s="342"/>
      <c r="KJK106" s="342"/>
      <c r="KJL106" s="342"/>
      <c r="KJM106" s="342"/>
      <c r="KJN106" s="342"/>
      <c r="KJO106" s="342"/>
      <c r="KJP106" s="342"/>
      <c r="KJQ106" s="342"/>
      <c r="KJR106" s="342"/>
      <c r="KJS106" s="342"/>
      <c r="KJT106" s="342"/>
      <c r="KJU106" s="342"/>
      <c r="KJV106" s="342"/>
      <c r="KJW106" s="342"/>
      <c r="KJX106" s="342"/>
      <c r="KJY106" s="342"/>
      <c r="KJZ106" s="342"/>
      <c r="KKA106" s="342"/>
      <c r="KKB106" s="342"/>
      <c r="KKC106" s="342"/>
      <c r="KKD106" s="342"/>
      <c r="KKE106" s="342"/>
      <c r="KKF106" s="342"/>
      <c r="KKG106" s="342"/>
      <c r="KKH106" s="342"/>
      <c r="KKI106" s="342"/>
      <c r="KKJ106" s="342"/>
      <c r="KKK106" s="342"/>
      <c r="KKL106" s="342"/>
      <c r="KKM106" s="342"/>
      <c r="KKN106" s="342"/>
      <c r="KKO106" s="342"/>
      <c r="KKP106" s="342"/>
      <c r="KKQ106" s="342"/>
      <c r="KKR106" s="342"/>
      <c r="KKS106" s="342"/>
      <c r="KKT106" s="342"/>
      <c r="KKU106" s="342"/>
      <c r="KKV106" s="342"/>
      <c r="KKW106" s="342"/>
      <c r="KKX106" s="342"/>
      <c r="KKY106" s="342"/>
      <c r="KKZ106" s="342"/>
      <c r="KLA106" s="342"/>
      <c r="KLB106" s="342"/>
      <c r="KLC106" s="342"/>
      <c r="KLD106" s="342"/>
      <c r="KLE106" s="342"/>
      <c r="KLF106" s="342"/>
      <c r="KLG106" s="342"/>
      <c r="KLH106" s="342"/>
      <c r="KLI106" s="342"/>
      <c r="KLJ106" s="342"/>
      <c r="KLK106" s="342"/>
      <c r="KLL106" s="342"/>
      <c r="KLM106" s="342"/>
      <c r="KLN106" s="342"/>
      <c r="KLO106" s="342"/>
      <c r="KLP106" s="342"/>
      <c r="KLQ106" s="342"/>
      <c r="KLR106" s="342"/>
      <c r="KLS106" s="342"/>
      <c r="KLT106" s="342"/>
      <c r="KLU106" s="342"/>
      <c r="KLV106" s="342"/>
      <c r="KLW106" s="342"/>
      <c r="KLX106" s="342"/>
      <c r="KLY106" s="342"/>
      <c r="KLZ106" s="342"/>
      <c r="KMA106" s="342"/>
      <c r="KMB106" s="342"/>
      <c r="KMC106" s="342"/>
      <c r="KMD106" s="342"/>
      <c r="KME106" s="342"/>
      <c r="KMF106" s="342"/>
      <c r="KMG106" s="342"/>
      <c r="KMH106" s="342"/>
      <c r="KMI106" s="342"/>
      <c r="KMJ106" s="342"/>
      <c r="KMK106" s="342"/>
      <c r="KML106" s="342"/>
      <c r="KMM106" s="342"/>
      <c r="KMN106" s="342"/>
      <c r="KMO106" s="342"/>
      <c r="KMP106" s="342"/>
      <c r="KMQ106" s="342"/>
      <c r="KMR106" s="342"/>
      <c r="KMS106" s="342"/>
      <c r="KMT106" s="342"/>
      <c r="KMU106" s="342"/>
      <c r="KMV106" s="342"/>
      <c r="KMW106" s="342"/>
      <c r="KMX106" s="342"/>
      <c r="KMY106" s="342"/>
      <c r="KMZ106" s="342"/>
      <c r="KNA106" s="342"/>
      <c r="KNB106" s="342"/>
      <c r="KNC106" s="342"/>
      <c r="KND106" s="342"/>
      <c r="KNE106" s="342"/>
      <c r="KNF106" s="342"/>
      <c r="KNG106" s="342"/>
      <c r="KNH106" s="342"/>
      <c r="KNI106" s="342"/>
      <c r="KNJ106" s="342"/>
      <c r="KNK106" s="342"/>
      <c r="KNL106" s="342"/>
      <c r="KNM106" s="342"/>
      <c r="KNN106" s="342"/>
      <c r="KNO106" s="342"/>
      <c r="KNP106" s="342"/>
      <c r="KNQ106" s="342"/>
      <c r="KNR106" s="342"/>
      <c r="KNS106" s="342"/>
      <c r="KNT106" s="342"/>
      <c r="KNU106" s="342"/>
      <c r="KNV106" s="342"/>
      <c r="KNW106" s="342"/>
      <c r="KNX106" s="342"/>
      <c r="KNY106" s="342"/>
      <c r="KNZ106" s="342"/>
      <c r="KOA106" s="342"/>
      <c r="KOB106" s="342"/>
      <c r="KOC106" s="342"/>
      <c r="KOD106" s="342"/>
      <c r="KOE106" s="342"/>
      <c r="KOF106" s="342"/>
      <c r="KOG106" s="342"/>
      <c r="KOH106" s="342"/>
      <c r="KOI106" s="342"/>
      <c r="KOJ106" s="342"/>
      <c r="KOK106" s="342"/>
      <c r="KOL106" s="342"/>
      <c r="KOM106" s="342"/>
      <c r="KON106" s="342"/>
      <c r="KOO106" s="342"/>
      <c r="KOP106" s="342"/>
      <c r="KOQ106" s="342"/>
      <c r="KOR106" s="342"/>
      <c r="KOS106" s="342"/>
      <c r="KOT106" s="342"/>
      <c r="KOU106" s="342"/>
      <c r="KOV106" s="342"/>
      <c r="KOW106" s="342"/>
      <c r="KOX106" s="342"/>
      <c r="KOY106" s="342"/>
      <c r="KOZ106" s="342"/>
      <c r="KPA106" s="342"/>
      <c r="KPB106" s="342"/>
      <c r="KPC106" s="342"/>
      <c r="KPD106" s="342"/>
      <c r="KPE106" s="342"/>
      <c r="KPF106" s="342"/>
      <c r="KPG106" s="342"/>
      <c r="KPH106" s="342"/>
      <c r="KPI106" s="342"/>
      <c r="KPJ106" s="342"/>
      <c r="KPK106" s="342"/>
      <c r="KPL106" s="342"/>
      <c r="KPM106" s="342"/>
      <c r="KPN106" s="342"/>
      <c r="KPO106" s="342"/>
      <c r="KPP106" s="342"/>
      <c r="KPQ106" s="342"/>
      <c r="KPR106" s="342"/>
      <c r="KPS106" s="342"/>
      <c r="KPT106" s="342"/>
      <c r="KPU106" s="342"/>
      <c r="KPV106" s="342"/>
      <c r="KPW106" s="342"/>
      <c r="KPX106" s="342"/>
      <c r="KPY106" s="342"/>
      <c r="KPZ106" s="342"/>
      <c r="KQA106" s="342"/>
      <c r="KQB106" s="342"/>
      <c r="KQC106" s="342"/>
      <c r="KQD106" s="342"/>
      <c r="KQE106" s="342"/>
      <c r="KQF106" s="342"/>
      <c r="KQG106" s="342"/>
      <c r="KQH106" s="342"/>
      <c r="KQI106" s="342"/>
      <c r="KQJ106" s="342"/>
      <c r="KQK106" s="342"/>
      <c r="KQL106" s="342"/>
      <c r="KQM106" s="342"/>
      <c r="KQN106" s="342"/>
      <c r="KQO106" s="342"/>
      <c r="KQP106" s="342"/>
      <c r="KQQ106" s="342"/>
      <c r="KQR106" s="342"/>
      <c r="KQS106" s="342"/>
      <c r="KQT106" s="342"/>
      <c r="KQU106" s="342"/>
      <c r="KQV106" s="342"/>
      <c r="KQW106" s="342"/>
      <c r="KQX106" s="342"/>
      <c r="KQY106" s="342"/>
      <c r="KQZ106" s="342"/>
      <c r="KRA106" s="342"/>
      <c r="KRB106" s="342"/>
      <c r="KRC106" s="342"/>
      <c r="KRD106" s="342"/>
      <c r="KRE106" s="342"/>
      <c r="KRF106" s="342"/>
      <c r="KRG106" s="342"/>
      <c r="KRH106" s="342"/>
      <c r="KRI106" s="342"/>
      <c r="KRJ106" s="342"/>
      <c r="KRK106" s="342"/>
      <c r="KRL106" s="342"/>
      <c r="KRM106" s="342"/>
      <c r="KRN106" s="342"/>
      <c r="KRO106" s="342"/>
      <c r="KRP106" s="342"/>
      <c r="KRQ106" s="342"/>
      <c r="KRR106" s="342"/>
      <c r="KRS106" s="342"/>
      <c r="KRT106" s="342"/>
      <c r="KRU106" s="342"/>
      <c r="KRV106" s="342"/>
      <c r="KRW106" s="342"/>
      <c r="KRX106" s="342"/>
      <c r="KRY106" s="342"/>
      <c r="KRZ106" s="342"/>
      <c r="KSA106" s="342"/>
      <c r="KSB106" s="342"/>
      <c r="KSC106" s="342"/>
      <c r="KSD106" s="342"/>
      <c r="KSE106" s="342"/>
      <c r="KSF106" s="342"/>
      <c r="KSG106" s="342"/>
      <c r="KSH106" s="342"/>
      <c r="KSI106" s="342"/>
      <c r="KSJ106" s="342"/>
      <c r="KSK106" s="342"/>
      <c r="KSL106" s="342"/>
      <c r="KSM106" s="342"/>
      <c r="KSN106" s="342"/>
      <c r="KSO106" s="342"/>
      <c r="KSP106" s="342"/>
      <c r="KSQ106" s="342"/>
      <c r="KSR106" s="342"/>
      <c r="KSS106" s="342"/>
      <c r="KST106" s="342"/>
      <c r="KSU106" s="342"/>
      <c r="KSV106" s="342"/>
      <c r="KSW106" s="342"/>
      <c r="KSX106" s="342"/>
      <c r="KSY106" s="342"/>
      <c r="KSZ106" s="342"/>
      <c r="KTA106" s="342"/>
      <c r="KTB106" s="342"/>
      <c r="KTC106" s="342"/>
      <c r="KTD106" s="342"/>
      <c r="KTE106" s="342"/>
      <c r="KTF106" s="342"/>
      <c r="KTG106" s="342"/>
      <c r="KTH106" s="342"/>
      <c r="KTI106" s="342"/>
      <c r="KTJ106" s="342"/>
      <c r="KTK106" s="342"/>
      <c r="KTL106" s="342"/>
      <c r="KTM106" s="342"/>
      <c r="KTN106" s="342"/>
      <c r="KTO106" s="342"/>
      <c r="KTP106" s="342"/>
      <c r="KTQ106" s="342"/>
      <c r="KTR106" s="342"/>
      <c r="KTS106" s="342"/>
      <c r="KTT106" s="342"/>
      <c r="KTU106" s="342"/>
      <c r="KTV106" s="342"/>
      <c r="KTW106" s="342"/>
      <c r="KTX106" s="342"/>
      <c r="KTY106" s="342"/>
      <c r="KTZ106" s="342"/>
      <c r="KUA106" s="342"/>
      <c r="KUB106" s="342"/>
      <c r="KUC106" s="342"/>
      <c r="KUD106" s="342"/>
      <c r="KUE106" s="342"/>
      <c r="KUF106" s="342"/>
      <c r="KUG106" s="342"/>
      <c r="KUH106" s="342"/>
      <c r="KUI106" s="342"/>
      <c r="KUJ106" s="342"/>
      <c r="KUK106" s="342"/>
      <c r="KUL106" s="342"/>
      <c r="KUM106" s="342"/>
      <c r="KUN106" s="342"/>
      <c r="KUO106" s="342"/>
      <c r="KUP106" s="342"/>
      <c r="KUQ106" s="342"/>
      <c r="KUR106" s="342"/>
      <c r="KUS106" s="342"/>
      <c r="KUT106" s="342"/>
      <c r="KUU106" s="342"/>
      <c r="KUV106" s="342"/>
      <c r="KUW106" s="342"/>
      <c r="KUX106" s="342"/>
      <c r="KUY106" s="342"/>
      <c r="KUZ106" s="342"/>
      <c r="KVA106" s="342"/>
      <c r="KVB106" s="342"/>
      <c r="KVC106" s="342"/>
      <c r="KVD106" s="342"/>
      <c r="KVE106" s="342"/>
      <c r="KVF106" s="342"/>
      <c r="KVG106" s="342"/>
      <c r="KVH106" s="342"/>
      <c r="KVI106" s="342"/>
      <c r="KVJ106" s="342"/>
      <c r="KVK106" s="342"/>
      <c r="KVL106" s="342"/>
      <c r="KVM106" s="342"/>
      <c r="KVN106" s="342"/>
      <c r="KVO106" s="342"/>
      <c r="KVP106" s="342"/>
      <c r="KVQ106" s="342"/>
      <c r="KVR106" s="342"/>
      <c r="KVS106" s="342"/>
      <c r="KVT106" s="342"/>
      <c r="KVU106" s="342"/>
      <c r="KVV106" s="342"/>
      <c r="KVW106" s="342"/>
      <c r="KVX106" s="342"/>
      <c r="KVY106" s="342"/>
      <c r="KVZ106" s="342"/>
      <c r="KWA106" s="342"/>
      <c r="KWB106" s="342"/>
      <c r="KWC106" s="342"/>
      <c r="KWD106" s="342"/>
      <c r="KWE106" s="342"/>
      <c r="KWF106" s="342"/>
      <c r="KWG106" s="342"/>
      <c r="KWH106" s="342"/>
      <c r="KWI106" s="342"/>
      <c r="KWJ106" s="342"/>
      <c r="KWK106" s="342"/>
      <c r="KWL106" s="342"/>
      <c r="KWM106" s="342"/>
      <c r="KWN106" s="342"/>
      <c r="KWO106" s="342"/>
      <c r="KWP106" s="342"/>
      <c r="KWQ106" s="342"/>
      <c r="KWR106" s="342"/>
      <c r="KWS106" s="342"/>
      <c r="KWT106" s="342"/>
      <c r="KWU106" s="342"/>
      <c r="KWV106" s="342"/>
      <c r="KWW106" s="342"/>
      <c r="KWX106" s="342"/>
      <c r="KWY106" s="342"/>
      <c r="KWZ106" s="342"/>
      <c r="KXA106" s="342"/>
      <c r="KXB106" s="342"/>
      <c r="KXC106" s="342"/>
      <c r="KXD106" s="342"/>
      <c r="KXE106" s="342"/>
      <c r="KXF106" s="342"/>
      <c r="KXG106" s="342"/>
      <c r="KXH106" s="342"/>
      <c r="KXI106" s="342"/>
      <c r="KXJ106" s="342"/>
      <c r="KXK106" s="342"/>
      <c r="KXL106" s="342"/>
      <c r="KXM106" s="342"/>
      <c r="KXN106" s="342"/>
      <c r="KXO106" s="342"/>
      <c r="KXP106" s="342"/>
      <c r="KXQ106" s="342"/>
      <c r="KXR106" s="342"/>
      <c r="KXS106" s="342"/>
      <c r="KXT106" s="342"/>
      <c r="KXU106" s="342"/>
      <c r="KXV106" s="342"/>
      <c r="KXW106" s="342"/>
      <c r="KXX106" s="342"/>
      <c r="KXY106" s="342"/>
      <c r="KXZ106" s="342"/>
      <c r="KYA106" s="342"/>
      <c r="KYB106" s="342"/>
      <c r="KYC106" s="342"/>
      <c r="KYD106" s="342"/>
      <c r="KYE106" s="342"/>
      <c r="KYF106" s="342"/>
      <c r="KYG106" s="342"/>
      <c r="KYH106" s="342"/>
      <c r="KYI106" s="342"/>
      <c r="KYJ106" s="342"/>
      <c r="KYK106" s="342"/>
      <c r="KYL106" s="342"/>
      <c r="KYM106" s="342"/>
      <c r="KYN106" s="342"/>
      <c r="KYO106" s="342"/>
      <c r="KYP106" s="342"/>
      <c r="KYQ106" s="342"/>
      <c r="KYR106" s="342"/>
      <c r="KYS106" s="342"/>
      <c r="KYT106" s="342"/>
      <c r="KYU106" s="342"/>
      <c r="KYV106" s="342"/>
      <c r="KYW106" s="342"/>
      <c r="KYX106" s="342"/>
      <c r="KYY106" s="342"/>
      <c r="KYZ106" s="342"/>
      <c r="KZA106" s="342"/>
      <c r="KZB106" s="342"/>
      <c r="KZC106" s="342"/>
      <c r="KZD106" s="342"/>
      <c r="KZE106" s="342"/>
      <c r="KZF106" s="342"/>
      <c r="KZG106" s="342"/>
      <c r="KZH106" s="342"/>
      <c r="KZI106" s="342"/>
      <c r="KZJ106" s="342"/>
      <c r="KZK106" s="342"/>
      <c r="KZL106" s="342"/>
      <c r="KZM106" s="342"/>
      <c r="KZN106" s="342"/>
      <c r="KZO106" s="342"/>
      <c r="KZP106" s="342"/>
      <c r="KZQ106" s="342"/>
      <c r="KZR106" s="342"/>
      <c r="KZS106" s="342"/>
      <c r="KZT106" s="342"/>
      <c r="KZU106" s="342"/>
      <c r="KZV106" s="342"/>
      <c r="KZW106" s="342"/>
      <c r="KZX106" s="342"/>
      <c r="KZY106" s="342"/>
      <c r="KZZ106" s="342"/>
      <c r="LAA106" s="342"/>
      <c r="LAB106" s="342"/>
      <c r="LAC106" s="342"/>
      <c r="LAD106" s="342"/>
      <c r="LAE106" s="342"/>
      <c r="LAF106" s="342"/>
      <c r="LAG106" s="342"/>
      <c r="LAH106" s="342"/>
      <c r="LAI106" s="342"/>
      <c r="LAJ106" s="342"/>
      <c r="LAK106" s="342"/>
      <c r="LAL106" s="342"/>
      <c r="LAM106" s="342"/>
      <c r="LAN106" s="342"/>
      <c r="LAO106" s="342"/>
      <c r="LAP106" s="342"/>
      <c r="LAQ106" s="342"/>
      <c r="LAR106" s="342"/>
      <c r="LAS106" s="342"/>
      <c r="LAT106" s="342"/>
      <c r="LAU106" s="342"/>
      <c r="LAV106" s="342"/>
      <c r="LAW106" s="342"/>
      <c r="LAX106" s="342"/>
      <c r="LAY106" s="342"/>
      <c r="LAZ106" s="342"/>
      <c r="LBA106" s="342"/>
      <c r="LBB106" s="342"/>
      <c r="LBC106" s="342"/>
      <c r="LBD106" s="342"/>
      <c r="LBE106" s="342"/>
      <c r="LBF106" s="342"/>
      <c r="LBG106" s="342"/>
      <c r="LBH106" s="342"/>
      <c r="LBI106" s="342"/>
      <c r="LBJ106" s="342"/>
      <c r="LBK106" s="342"/>
      <c r="LBL106" s="342"/>
      <c r="LBM106" s="342"/>
      <c r="LBN106" s="342"/>
      <c r="LBO106" s="342"/>
      <c r="LBP106" s="342"/>
      <c r="LBQ106" s="342"/>
      <c r="LBR106" s="342"/>
      <c r="LBS106" s="342"/>
      <c r="LBT106" s="342"/>
      <c r="LBU106" s="342"/>
      <c r="LBV106" s="342"/>
      <c r="LBW106" s="342"/>
      <c r="LBX106" s="342"/>
      <c r="LBY106" s="342"/>
      <c r="LBZ106" s="342"/>
      <c r="LCA106" s="342"/>
      <c r="LCB106" s="342"/>
      <c r="LCC106" s="342"/>
      <c r="LCD106" s="342"/>
      <c r="LCE106" s="342"/>
      <c r="LCF106" s="342"/>
      <c r="LCG106" s="342"/>
      <c r="LCH106" s="342"/>
      <c r="LCI106" s="342"/>
      <c r="LCJ106" s="342"/>
      <c r="LCK106" s="342"/>
      <c r="LCL106" s="342"/>
      <c r="LCM106" s="342"/>
      <c r="LCN106" s="342"/>
      <c r="LCO106" s="342"/>
      <c r="LCP106" s="342"/>
      <c r="LCQ106" s="342"/>
      <c r="LCR106" s="342"/>
      <c r="LCS106" s="342"/>
      <c r="LCT106" s="342"/>
      <c r="LCU106" s="342"/>
      <c r="LCV106" s="342"/>
      <c r="LCW106" s="342"/>
      <c r="LCX106" s="342"/>
      <c r="LCY106" s="342"/>
      <c r="LCZ106" s="342"/>
      <c r="LDA106" s="342"/>
      <c r="LDB106" s="342"/>
      <c r="LDC106" s="342"/>
      <c r="LDD106" s="342"/>
      <c r="LDE106" s="342"/>
      <c r="LDF106" s="342"/>
      <c r="LDG106" s="342"/>
      <c r="LDH106" s="342"/>
      <c r="LDI106" s="342"/>
      <c r="LDJ106" s="342"/>
      <c r="LDK106" s="342"/>
      <c r="LDL106" s="342"/>
      <c r="LDM106" s="342"/>
      <c r="LDN106" s="342"/>
      <c r="LDO106" s="342"/>
      <c r="LDP106" s="342"/>
      <c r="LDQ106" s="342"/>
      <c r="LDR106" s="342"/>
      <c r="LDS106" s="342"/>
      <c r="LDT106" s="342"/>
      <c r="LDU106" s="342"/>
      <c r="LDV106" s="342"/>
      <c r="LDW106" s="342"/>
      <c r="LDX106" s="342"/>
      <c r="LDY106" s="342"/>
      <c r="LDZ106" s="342"/>
      <c r="LEA106" s="342"/>
      <c r="LEB106" s="342"/>
      <c r="LEC106" s="342"/>
      <c r="LED106" s="342"/>
      <c r="LEE106" s="342"/>
      <c r="LEF106" s="342"/>
      <c r="LEG106" s="342"/>
      <c r="LEH106" s="342"/>
      <c r="LEI106" s="342"/>
      <c r="LEJ106" s="342"/>
      <c r="LEK106" s="342"/>
      <c r="LEL106" s="342"/>
      <c r="LEM106" s="342"/>
      <c r="LEN106" s="342"/>
      <c r="LEO106" s="342"/>
      <c r="LEP106" s="342"/>
      <c r="LEQ106" s="342"/>
      <c r="LER106" s="342"/>
      <c r="LES106" s="342"/>
      <c r="LET106" s="342"/>
      <c r="LEU106" s="342"/>
      <c r="LEV106" s="342"/>
      <c r="LEW106" s="342"/>
      <c r="LEX106" s="342"/>
      <c r="LEY106" s="342"/>
      <c r="LEZ106" s="342"/>
      <c r="LFA106" s="342"/>
      <c r="LFB106" s="342"/>
      <c r="LFC106" s="342"/>
      <c r="LFD106" s="342"/>
      <c r="LFE106" s="342"/>
      <c r="LFF106" s="342"/>
      <c r="LFG106" s="342"/>
      <c r="LFH106" s="342"/>
      <c r="LFI106" s="342"/>
      <c r="LFJ106" s="342"/>
      <c r="LFK106" s="342"/>
      <c r="LFL106" s="342"/>
      <c r="LFM106" s="342"/>
      <c r="LFN106" s="342"/>
      <c r="LFO106" s="342"/>
      <c r="LFP106" s="342"/>
      <c r="LFQ106" s="342"/>
      <c r="LFR106" s="342"/>
      <c r="LFS106" s="342"/>
      <c r="LFT106" s="342"/>
      <c r="LFU106" s="342"/>
      <c r="LFV106" s="342"/>
      <c r="LFW106" s="342"/>
      <c r="LFX106" s="342"/>
      <c r="LFY106" s="342"/>
      <c r="LFZ106" s="342"/>
      <c r="LGA106" s="342"/>
      <c r="LGB106" s="342"/>
      <c r="LGC106" s="342"/>
      <c r="LGD106" s="342"/>
      <c r="LGE106" s="342"/>
      <c r="LGF106" s="342"/>
      <c r="LGG106" s="342"/>
      <c r="LGH106" s="342"/>
      <c r="LGI106" s="342"/>
      <c r="LGJ106" s="342"/>
      <c r="LGK106" s="342"/>
      <c r="LGL106" s="342"/>
      <c r="LGM106" s="342"/>
      <c r="LGN106" s="342"/>
      <c r="LGO106" s="342"/>
      <c r="LGP106" s="342"/>
      <c r="LGQ106" s="342"/>
      <c r="LGR106" s="342"/>
      <c r="LGS106" s="342"/>
      <c r="LGT106" s="342"/>
      <c r="LGU106" s="342"/>
      <c r="LGV106" s="342"/>
      <c r="LGW106" s="342"/>
      <c r="LGX106" s="342"/>
      <c r="LGY106" s="342"/>
      <c r="LGZ106" s="342"/>
      <c r="LHA106" s="342"/>
      <c r="LHB106" s="342"/>
      <c r="LHC106" s="342"/>
      <c r="LHD106" s="342"/>
      <c r="LHE106" s="342"/>
      <c r="LHF106" s="342"/>
      <c r="LHG106" s="342"/>
      <c r="LHH106" s="342"/>
      <c r="LHI106" s="342"/>
      <c r="LHJ106" s="342"/>
      <c r="LHK106" s="342"/>
      <c r="LHL106" s="342"/>
      <c r="LHM106" s="342"/>
      <c r="LHN106" s="342"/>
      <c r="LHO106" s="342"/>
      <c r="LHP106" s="342"/>
      <c r="LHQ106" s="342"/>
      <c r="LHR106" s="342"/>
      <c r="LHS106" s="342"/>
      <c r="LHT106" s="342"/>
      <c r="LHU106" s="342"/>
      <c r="LHV106" s="342"/>
      <c r="LHW106" s="342"/>
      <c r="LHX106" s="342"/>
      <c r="LHY106" s="342"/>
      <c r="LHZ106" s="342"/>
      <c r="LIA106" s="342"/>
      <c r="LIB106" s="342"/>
      <c r="LIC106" s="342"/>
      <c r="LID106" s="342"/>
      <c r="LIE106" s="342"/>
      <c r="LIF106" s="342"/>
      <c r="LIG106" s="342"/>
      <c r="LIH106" s="342"/>
      <c r="LII106" s="342"/>
      <c r="LIJ106" s="342"/>
      <c r="LIK106" s="342"/>
      <c r="LIL106" s="342"/>
      <c r="LIM106" s="342"/>
      <c r="LIN106" s="342"/>
      <c r="LIO106" s="342"/>
      <c r="LIP106" s="342"/>
      <c r="LIQ106" s="342"/>
      <c r="LIR106" s="342"/>
      <c r="LIS106" s="342"/>
      <c r="LIT106" s="342"/>
      <c r="LIU106" s="342"/>
      <c r="LIV106" s="342"/>
      <c r="LIW106" s="342"/>
      <c r="LIX106" s="342"/>
      <c r="LIY106" s="342"/>
      <c r="LIZ106" s="342"/>
      <c r="LJA106" s="342"/>
      <c r="LJB106" s="342"/>
      <c r="LJC106" s="342"/>
      <c r="LJD106" s="342"/>
      <c r="LJE106" s="342"/>
      <c r="LJF106" s="342"/>
      <c r="LJG106" s="342"/>
      <c r="LJH106" s="342"/>
      <c r="LJI106" s="342"/>
      <c r="LJJ106" s="342"/>
      <c r="LJK106" s="342"/>
      <c r="LJL106" s="342"/>
      <c r="LJM106" s="342"/>
      <c r="LJN106" s="342"/>
      <c r="LJO106" s="342"/>
      <c r="LJP106" s="342"/>
      <c r="LJQ106" s="342"/>
      <c r="LJR106" s="342"/>
      <c r="LJS106" s="342"/>
      <c r="LJT106" s="342"/>
      <c r="LJU106" s="342"/>
      <c r="LJV106" s="342"/>
      <c r="LJW106" s="342"/>
      <c r="LJX106" s="342"/>
      <c r="LJY106" s="342"/>
      <c r="LJZ106" s="342"/>
      <c r="LKA106" s="342"/>
      <c r="LKB106" s="342"/>
      <c r="LKC106" s="342"/>
      <c r="LKD106" s="342"/>
      <c r="LKE106" s="342"/>
      <c r="LKF106" s="342"/>
      <c r="LKG106" s="342"/>
      <c r="LKH106" s="342"/>
      <c r="LKI106" s="342"/>
      <c r="LKJ106" s="342"/>
      <c r="LKK106" s="342"/>
      <c r="LKL106" s="342"/>
      <c r="LKM106" s="342"/>
      <c r="LKN106" s="342"/>
      <c r="LKO106" s="342"/>
      <c r="LKP106" s="342"/>
      <c r="LKQ106" s="342"/>
      <c r="LKR106" s="342"/>
      <c r="LKS106" s="342"/>
      <c r="LKT106" s="342"/>
      <c r="LKU106" s="342"/>
      <c r="LKV106" s="342"/>
      <c r="LKW106" s="342"/>
      <c r="LKX106" s="342"/>
      <c r="LKY106" s="342"/>
      <c r="LKZ106" s="342"/>
      <c r="LLA106" s="342"/>
      <c r="LLB106" s="342"/>
      <c r="LLC106" s="342"/>
      <c r="LLD106" s="342"/>
      <c r="LLE106" s="342"/>
      <c r="LLF106" s="342"/>
      <c r="LLG106" s="342"/>
      <c r="LLH106" s="342"/>
      <c r="LLI106" s="342"/>
      <c r="LLJ106" s="342"/>
      <c r="LLK106" s="342"/>
      <c r="LLL106" s="342"/>
      <c r="LLM106" s="342"/>
      <c r="LLN106" s="342"/>
      <c r="LLO106" s="342"/>
      <c r="LLP106" s="342"/>
      <c r="LLQ106" s="342"/>
      <c r="LLR106" s="342"/>
      <c r="LLS106" s="342"/>
      <c r="LLT106" s="342"/>
      <c r="LLU106" s="342"/>
      <c r="LLV106" s="342"/>
      <c r="LLW106" s="342"/>
      <c r="LLX106" s="342"/>
      <c r="LLY106" s="342"/>
      <c r="LLZ106" s="342"/>
      <c r="LMA106" s="342"/>
      <c r="LMB106" s="342"/>
      <c r="LMC106" s="342"/>
      <c r="LMD106" s="342"/>
      <c r="LME106" s="342"/>
      <c r="LMF106" s="342"/>
      <c r="LMG106" s="342"/>
      <c r="LMH106" s="342"/>
      <c r="LMI106" s="342"/>
      <c r="LMJ106" s="342"/>
      <c r="LMK106" s="342"/>
      <c r="LML106" s="342"/>
      <c r="LMM106" s="342"/>
      <c r="LMN106" s="342"/>
      <c r="LMO106" s="342"/>
      <c r="LMP106" s="342"/>
      <c r="LMQ106" s="342"/>
      <c r="LMR106" s="342"/>
      <c r="LMS106" s="342"/>
      <c r="LMT106" s="342"/>
      <c r="LMU106" s="342"/>
      <c r="LMV106" s="342"/>
      <c r="LMW106" s="342"/>
      <c r="LMX106" s="342"/>
      <c r="LMY106" s="342"/>
      <c r="LMZ106" s="342"/>
      <c r="LNA106" s="342"/>
      <c r="LNB106" s="342"/>
      <c r="LNC106" s="342"/>
      <c r="LND106" s="342"/>
      <c r="LNE106" s="342"/>
      <c r="LNF106" s="342"/>
      <c r="LNG106" s="342"/>
      <c r="LNH106" s="342"/>
      <c r="LNI106" s="342"/>
      <c r="LNJ106" s="342"/>
      <c r="LNK106" s="342"/>
      <c r="LNL106" s="342"/>
      <c r="LNM106" s="342"/>
      <c r="LNN106" s="342"/>
      <c r="LNO106" s="342"/>
      <c r="LNP106" s="342"/>
      <c r="LNQ106" s="342"/>
      <c r="LNR106" s="342"/>
      <c r="LNS106" s="342"/>
      <c r="LNT106" s="342"/>
      <c r="LNU106" s="342"/>
      <c r="LNV106" s="342"/>
      <c r="LNW106" s="342"/>
      <c r="LNX106" s="342"/>
      <c r="LNY106" s="342"/>
      <c r="LNZ106" s="342"/>
      <c r="LOA106" s="342"/>
      <c r="LOB106" s="342"/>
      <c r="LOC106" s="342"/>
      <c r="LOD106" s="342"/>
      <c r="LOE106" s="342"/>
      <c r="LOF106" s="342"/>
      <c r="LOG106" s="342"/>
      <c r="LOH106" s="342"/>
      <c r="LOI106" s="342"/>
      <c r="LOJ106" s="342"/>
      <c r="LOK106" s="342"/>
      <c r="LOL106" s="342"/>
      <c r="LOM106" s="342"/>
      <c r="LON106" s="342"/>
      <c r="LOO106" s="342"/>
      <c r="LOP106" s="342"/>
      <c r="LOQ106" s="342"/>
      <c r="LOR106" s="342"/>
      <c r="LOS106" s="342"/>
      <c r="LOT106" s="342"/>
      <c r="LOU106" s="342"/>
      <c r="LOV106" s="342"/>
      <c r="LOW106" s="342"/>
      <c r="LOX106" s="342"/>
      <c r="LOY106" s="342"/>
      <c r="LOZ106" s="342"/>
      <c r="LPA106" s="342"/>
      <c r="LPB106" s="342"/>
      <c r="LPC106" s="342"/>
      <c r="LPD106" s="342"/>
      <c r="LPE106" s="342"/>
      <c r="LPF106" s="342"/>
      <c r="LPG106" s="342"/>
      <c r="LPH106" s="342"/>
      <c r="LPI106" s="342"/>
      <c r="LPJ106" s="342"/>
      <c r="LPK106" s="342"/>
      <c r="LPL106" s="342"/>
      <c r="LPM106" s="342"/>
      <c r="LPN106" s="342"/>
      <c r="LPO106" s="342"/>
      <c r="LPP106" s="342"/>
      <c r="LPQ106" s="342"/>
      <c r="LPR106" s="342"/>
      <c r="LPS106" s="342"/>
      <c r="LPT106" s="342"/>
      <c r="LPU106" s="342"/>
      <c r="LPV106" s="342"/>
      <c r="LPW106" s="342"/>
      <c r="LPX106" s="342"/>
      <c r="LPY106" s="342"/>
      <c r="LPZ106" s="342"/>
      <c r="LQA106" s="342"/>
      <c r="LQB106" s="342"/>
      <c r="LQC106" s="342"/>
      <c r="LQD106" s="342"/>
      <c r="LQE106" s="342"/>
      <c r="LQF106" s="342"/>
      <c r="LQG106" s="342"/>
      <c r="LQH106" s="342"/>
      <c r="LQI106" s="342"/>
      <c r="LQJ106" s="342"/>
      <c r="LQK106" s="342"/>
      <c r="LQL106" s="342"/>
      <c r="LQM106" s="342"/>
      <c r="LQN106" s="342"/>
      <c r="LQO106" s="342"/>
      <c r="LQP106" s="342"/>
      <c r="LQQ106" s="342"/>
      <c r="LQR106" s="342"/>
      <c r="LQS106" s="342"/>
      <c r="LQT106" s="342"/>
      <c r="LQU106" s="342"/>
      <c r="LQV106" s="342"/>
      <c r="LQW106" s="342"/>
      <c r="LQX106" s="342"/>
      <c r="LQY106" s="342"/>
      <c r="LQZ106" s="342"/>
      <c r="LRA106" s="342"/>
      <c r="LRB106" s="342"/>
      <c r="LRC106" s="342"/>
      <c r="LRD106" s="342"/>
      <c r="LRE106" s="342"/>
      <c r="LRF106" s="342"/>
      <c r="LRG106" s="342"/>
      <c r="LRH106" s="342"/>
      <c r="LRI106" s="342"/>
      <c r="LRJ106" s="342"/>
      <c r="LRK106" s="342"/>
      <c r="LRL106" s="342"/>
      <c r="LRM106" s="342"/>
      <c r="LRN106" s="342"/>
      <c r="LRO106" s="342"/>
      <c r="LRP106" s="342"/>
      <c r="LRQ106" s="342"/>
      <c r="LRR106" s="342"/>
      <c r="LRS106" s="342"/>
      <c r="LRT106" s="342"/>
      <c r="LRU106" s="342"/>
      <c r="LRV106" s="342"/>
      <c r="LRW106" s="342"/>
      <c r="LRX106" s="342"/>
      <c r="LRY106" s="342"/>
      <c r="LRZ106" s="342"/>
      <c r="LSA106" s="342"/>
      <c r="LSB106" s="342"/>
      <c r="LSC106" s="342"/>
      <c r="LSD106" s="342"/>
      <c r="LSE106" s="342"/>
      <c r="LSF106" s="342"/>
      <c r="LSG106" s="342"/>
      <c r="LSH106" s="342"/>
      <c r="LSI106" s="342"/>
      <c r="LSJ106" s="342"/>
      <c r="LSK106" s="342"/>
      <c r="LSL106" s="342"/>
      <c r="LSM106" s="342"/>
      <c r="LSN106" s="342"/>
      <c r="LSO106" s="342"/>
      <c r="LSP106" s="342"/>
      <c r="LSQ106" s="342"/>
      <c r="LSR106" s="342"/>
      <c r="LSS106" s="342"/>
      <c r="LST106" s="342"/>
      <c r="LSU106" s="342"/>
      <c r="LSV106" s="342"/>
      <c r="LSW106" s="342"/>
      <c r="LSX106" s="342"/>
      <c r="LSY106" s="342"/>
      <c r="LSZ106" s="342"/>
      <c r="LTA106" s="342"/>
      <c r="LTB106" s="342"/>
      <c r="LTC106" s="342"/>
      <c r="LTD106" s="342"/>
      <c r="LTE106" s="342"/>
      <c r="LTF106" s="342"/>
      <c r="LTG106" s="342"/>
      <c r="LTH106" s="342"/>
      <c r="LTI106" s="342"/>
      <c r="LTJ106" s="342"/>
      <c r="LTK106" s="342"/>
      <c r="LTL106" s="342"/>
      <c r="LTM106" s="342"/>
      <c r="LTN106" s="342"/>
      <c r="LTO106" s="342"/>
      <c r="LTP106" s="342"/>
      <c r="LTQ106" s="342"/>
      <c r="LTR106" s="342"/>
      <c r="LTS106" s="342"/>
      <c r="LTT106" s="342"/>
      <c r="LTU106" s="342"/>
      <c r="LTV106" s="342"/>
      <c r="LTW106" s="342"/>
      <c r="LTX106" s="342"/>
      <c r="LTY106" s="342"/>
      <c r="LTZ106" s="342"/>
      <c r="LUA106" s="342"/>
      <c r="LUB106" s="342"/>
      <c r="LUC106" s="342"/>
      <c r="LUD106" s="342"/>
      <c r="LUE106" s="342"/>
      <c r="LUF106" s="342"/>
      <c r="LUG106" s="342"/>
      <c r="LUH106" s="342"/>
      <c r="LUI106" s="342"/>
      <c r="LUJ106" s="342"/>
      <c r="LUK106" s="342"/>
      <c r="LUL106" s="342"/>
      <c r="LUM106" s="342"/>
      <c r="LUN106" s="342"/>
      <c r="LUO106" s="342"/>
      <c r="LUP106" s="342"/>
      <c r="LUQ106" s="342"/>
      <c r="LUR106" s="342"/>
      <c r="LUS106" s="342"/>
      <c r="LUT106" s="342"/>
      <c r="LUU106" s="342"/>
      <c r="LUV106" s="342"/>
      <c r="LUW106" s="342"/>
      <c r="LUX106" s="342"/>
      <c r="LUY106" s="342"/>
      <c r="LUZ106" s="342"/>
      <c r="LVA106" s="342"/>
      <c r="LVB106" s="342"/>
      <c r="LVC106" s="342"/>
      <c r="LVD106" s="342"/>
      <c r="LVE106" s="342"/>
      <c r="LVF106" s="342"/>
      <c r="LVG106" s="342"/>
      <c r="LVH106" s="342"/>
      <c r="LVI106" s="342"/>
      <c r="LVJ106" s="342"/>
      <c r="LVK106" s="342"/>
      <c r="LVL106" s="342"/>
      <c r="LVM106" s="342"/>
      <c r="LVN106" s="342"/>
      <c r="LVO106" s="342"/>
      <c r="LVP106" s="342"/>
      <c r="LVQ106" s="342"/>
      <c r="LVR106" s="342"/>
      <c r="LVS106" s="342"/>
      <c r="LVT106" s="342"/>
      <c r="LVU106" s="342"/>
      <c r="LVV106" s="342"/>
      <c r="LVW106" s="342"/>
      <c r="LVX106" s="342"/>
      <c r="LVY106" s="342"/>
      <c r="LVZ106" s="342"/>
      <c r="LWA106" s="342"/>
      <c r="LWB106" s="342"/>
      <c r="LWC106" s="342"/>
      <c r="LWD106" s="342"/>
      <c r="LWE106" s="342"/>
      <c r="LWF106" s="342"/>
      <c r="LWG106" s="342"/>
      <c r="LWH106" s="342"/>
      <c r="LWI106" s="342"/>
      <c r="LWJ106" s="342"/>
      <c r="LWK106" s="342"/>
      <c r="LWL106" s="342"/>
      <c r="LWM106" s="342"/>
      <c r="LWN106" s="342"/>
      <c r="LWO106" s="342"/>
      <c r="LWP106" s="342"/>
      <c r="LWQ106" s="342"/>
      <c r="LWR106" s="342"/>
      <c r="LWS106" s="342"/>
      <c r="LWT106" s="342"/>
      <c r="LWU106" s="342"/>
      <c r="LWV106" s="342"/>
      <c r="LWW106" s="342"/>
      <c r="LWX106" s="342"/>
      <c r="LWY106" s="342"/>
      <c r="LWZ106" s="342"/>
      <c r="LXA106" s="342"/>
      <c r="LXB106" s="342"/>
      <c r="LXC106" s="342"/>
      <c r="LXD106" s="342"/>
      <c r="LXE106" s="342"/>
      <c r="LXF106" s="342"/>
      <c r="LXG106" s="342"/>
      <c r="LXH106" s="342"/>
      <c r="LXI106" s="342"/>
      <c r="LXJ106" s="342"/>
      <c r="LXK106" s="342"/>
      <c r="LXL106" s="342"/>
      <c r="LXM106" s="342"/>
      <c r="LXN106" s="342"/>
      <c r="LXO106" s="342"/>
      <c r="LXP106" s="342"/>
      <c r="LXQ106" s="342"/>
      <c r="LXR106" s="342"/>
      <c r="LXS106" s="342"/>
      <c r="LXT106" s="342"/>
      <c r="LXU106" s="342"/>
      <c r="LXV106" s="342"/>
      <c r="LXW106" s="342"/>
      <c r="LXX106" s="342"/>
      <c r="LXY106" s="342"/>
      <c r="LXZ106" s="342"/>
      <c r="LYA106" s="342"/>
      <c r="LYB106" s="342"/>
      <c r="LYC106" s="342"/>
      <c r="LYD106" s="342"/>
      <c r="LYE106" s="342"/>
      <c r="LYF106" s="342"/>
      <c r="LYG106" s="342"/>
      <c r="LYH106" s="342"/>
      <c r="LYI106" s="342"/>
      <c r="LYJ106" s="342"/>
      <c r="LYK106" s="342"/>
      <c r="LYL106" s="342"/>
      <c r="LYM106" s="342"/>
      <c r="LYN106" s="342"/>
      <c r="LYO106" s="342"/>
      <c r="LYP106" s="342"/>
      <c r="LYQ106" s="342"/>
      <c r="LYR106" s="342"/>
      <c r="LYS106" s="342"/>
      <c r="LYT106" s="342"/>
      <c r="LYU106" s="342"/>
      <c r="LYV106" s="342"/>
      <c r="LYW106" s="342"/>
      <c r="LYX106" s="342"/>
      <c r="LYY106" s="342"/>
      <c r="LYZ106" s="342"/>
      <c r="LZA106" s="342"/>
      <c r="LZB106" s="342"/>
      <c r="LZC106" s="342"/>
      <c r="LZD106" s="342"/>
      <c r="LZE106" s="342"/>
      <c r="LZF106" s="342"/>
      <c r="LZG106" s="342"/>
      <c r="LZH106" s="342"/>
      <c r="LZI106" s="342"/>
      <c r="LZJ106" s="342"/>
      <c r="LZK106" s="342"/>
      <c r="LZL106" s="342"/>
      <c r="LZM106" s="342"/>
      <c r="LZN106" s="342"/>
      <c r="LZO106" s="342"/>
      <c r="LZP106" s="342"/>
      <c r="LZQ106" s="342"/>
      <c r="LZR106" s="342"/>
      <c r="LZS106" s="342"/>
      <c r="LZT106" s="342"/>
      <c r="LZU106" s="342"/>
      <c r="LZV106" s="342"/>
      <c r="LZW106" s="342"/>
      <c r="LZX106" s="342"/>
      <c r="LZY106" s="342"/>
      <c r="LZZ106" s="342"/>
      <c r="MAA106" s="342"/>
      <c r="MAB106" s="342"/>
      <c r="MAC106" s="342"/>
      <c r="MAD106" s="342"/>
      <c r="MAE106" s="342"/>
      <c r="MAF106" s="342"/>
      <c r="MAG106" s="342"/>
      <c r="MAH106" s="342"/>
      <c r="MAI106" s="342"/>
      <c r="MAJ106" s="342"/>
      <c r="MAK106" s="342"/>
      <c r="MAL106" s="342"/>
      <c r="MAM106" s="342"/>
      <c r="MAN106" s="342"/>
      <c r="MAO106" s="342"/>
      <c r="MAP106" s="342"/>
      <c r="MAQ106" s="342"/>
      <c r="MAR106" s="342"/>
      <c r="MAS106" s="342"/>
      <c r="MAT106" s="342"/>
      <c r="MAU106" s="342"/>
      <c r="MAV106" s="342"/>
      <c r="MAW106" s="342"/>
      <c r="MAX106" s="342"/>
      <c r="MAY106" s="342"/>
      <c r="MAZ106" s="342"/>
      <c r="MBA106" s="342"/>
      <c r="MBB106" s="342"/>
      <c r="MBC106" s="342"/>
      <c r="MBD106" s="342"/>
      <c r="MBE106" s="342"/>
      <c r="MBF106" s="342"/>
      <c r="MBG106" s="342"/>
      <c r="MBH106" s="342"/>
      <c r="MBI106" s="342"/>
      <c r="MBJ106" s="342"/>
      <c r="MBK106" s="342"/>
      <c r="MBL106" s="342"/>
      <c r="MBM106" s="342"/>
      <c r="MBN106" s="342"/>
      <c r="MBO106" s="342"/>
      <c r="MBP106" s="342"/>
      <c r="MBQ106" s="342"/>
      <c r="MBR106" s="342"/>
      <c r="MBS106" s="342"/>
      <c r="MBT106" s="342"/>
      <c r="MBU106" s="342"/>
      <c r="MBV106" s="342"/>
      <c r="MBW106" s="342"/>
      <c r="MBX106" s="342"/>
      <c r="MBY106" s="342"/>
      <c r="MBZ106" s="342"/>
      <c r="MCA106" s="342"/>
      <c r="MCB106" s="342"/>
      <c r="MCC106" s="342"/>
      <c r="MCD106" s="342"/>
      <c r="MCE106" s="342"/>
      <c r="MCF106" s="342"/>
      <c r="MCG106" s="342"/>
      <c r="MCH106" s="342"/>
      <c r="MCI106" s="342"/>
      <c r="MCJ106" s="342"/>
      <c r="MCK106" s="342"/>
      <c r="MCL106" s="342"/>
      <c r="MCM106" s="342"/>
      <c r="MCN106" s="342"/>
      <c r="MCO106" s="342"/>
      <c r="MCP106" s="342"/>
      <c r="MCQ106" s="342"/>
      <c r="MCR106" s="342"/>
      <c r="MCS106" s="342"/>
      <c r="MCT106" s="342"/>
      <c r="MCU106" s="342"/>
      <c r="MCV106" s="342"/>
      <c r="MCW106" s="342"/>
      <c r="MCX106" s="342"/>
      <c r="MCY106" s="342"/>
      <c r="MCZ106" s="342"/>
      <c r="MDA106" s="342"/>
      <c r="MDB106" s="342"/>
      <c r="MDC106" s="342"/>
      <c r="MDD106" s="342"/>
      <c r="MDE106" s="342"/>
      <c r="MDF106" s="342"/>
      <c r="MDG106" s="342"/>
      <c r="MDH106" s="342"/>
      <c r="MDI106" s="342"/>
      <c r="MDJ106" s="342"/>
      <c r="MDK106" s="342"/>
      <c r="MDL106" s="342"/>
      <c r="MDM106" s="342"/>
      <c r="MDN106" s="342"/>
      <c r="MDO106" s="342"/>
      <c r="MDP106" s="342"/>
      <c r="MDQ106" s="342"/>
      <c r="MDR106" s="342"/>
      <c r="MDS106" s="342"/>
      <c r="MDT106" s="342"/>
      <c r="MDU106" s="342"/>
      <c r="MDV106" s="342"/>
      <c r="MDW106" s="342"/>
      <c r="MDX106" s="342"/>
      <c r="MDY106" s="342"/>
      <c r="MDZ106" s="342"/>
      <c r="MEA106" s="342"/>
      <c r="MEB106" s="342"/>
      <c r="MEC106" s="342"/>
      <c r="MED106" s="342"/>
      <c r="MEE106" s="342"/>
      <c r="MEF106" s="342"/>
      <c r="MEG106" s="342"/>
      <c r="MEH106" s="342"/>
      <c r="MEI106" s="342"/>
      <c r="MEJ106" s="342"/>
      <c r="MEK106" s="342"/>
      <c r="MEL106" s="342"/>
      <c r="MEM106" s="342"/>
      <c r="MEN106" s="342"/>
      <c r="MEO106" s="342"/>
      <c r="MEP106" s="342"/>
      <c r="MEQ106" s="342"/>
      <c r="MER106" s="342"/>
      <c r="MES106" s="342"/>
      <c r="MET106" s="342"/>
      <c r="MEU106" s="342"/>
      <c r="MEV106" s="342"/>
      <c r="MEW106" s="342"/>
      <c r="MEX106" s="342"/>
      <c r="MEY106" s="342"/>
      <c r="MEZ106" s="342"/>
      <c r="MFA106" s="342"/>
      <c r="MFB106" s="342"/>
      <c r="MFC106" s="342"/>
      <c r="MFD106" s="342"/>
      <c r="MFE106" s="342"/>
      <c r="MFF106" s="342"/>
      <c r="MFG106" s="342"/>
      <c r="MFH106" s="342"/>
      <c r="MFI106" s="342"/>
      <c r="MFJ106" s="342"/>
      <c r="MFK106" s="342"/>
      <c r="MFL106" s="342"/>
      <c r="MFM106" s="342"/>
      <c r="MFN106" s="342"/>
      <c r="MFO106" s="342"/>
      <c r="MFP106" s="342"/>
      <c r="MFQ106" s="342"/>
      <c r="MFR106" s="342"/>
      <c r="MFS106" s="342"/>
      <c r="MFT106" s="342"/>
      <c r="MFU106" s="342"/>
      <c r="MFV106" s="342"/>
      <c r="MFW106" s="342"/>
      <c r="MFX106" s="342"/>
      <c r="MFY106" s="342"/>
      <c r="MFZ106" s="342"/>
      <c r="MGA106" s="342"/>
      <c r="MGB106" s="342"/>
      <c r="MGC106" s="342"/>
      <c r="MGD106" s="342"/>
      <c r="MGE106" s="342"/>
      <c r="MGF106" s="342"/>
      <c r="MGG106" s="342"/>
      <c r="MGH106" s="342"/>
      <c r="MGI106" s="342"/>
      <c r="MGJ106" s="342"/>
      <c r="MGK106" s="342"/>
      <c r="MGL106" s="342"/>
      <c r="MGM106" s="342"/>
      <c r="MGN106" s="342"/>
      <c r="MGO106" s="342"/>
      <c r="MGP106" s="342"/>
      <c r="MGQ106" s="342"/>
      <c r="MGR106" s="342"/>
      <c r="MGS106" s="342"/>
      <c r="MGT106" s="342"/>
      <c r="MGU106" s="342"/>
      <c r="MGV106" s="342"/>
      <c r="MGW106" s="342"/>
      <c r="MGX106" s="342"/>
      <c r="MGY106" s="342"/>
      <c r="MGZ106" s="342"/>
      <c r="MHA106" s="342"/>
      <c r="MHB106" s="342"/>
      <c r="MHC106" s="342"/>
      <c r="MHD106" s="342"/>
      <c r="MHE106" s="342"/>
      <c r="MHF106" s="342"/>
      <c r="MHG106" s="342"/>
      <c r="MHH106" s="342"/>
      <c r="MHI106" s="342"/>
      <c r="MHJ106" s="342"/>
      <c r="MHK106" s="342"/>
      <c r="MHL106" s="342"/>
      <c r="MHM106" s="342"/>
      <c r="MHN106" s="342"/>
      <c r="MHO106" s="342"/>
      <c r="MHP106" s="342"/>
      <c r="MHQ106" s="342"/>
      <c r="MHR106" s="342"/>
      <c r="MHS106" s="342"/>
      <c r="MHT106" s="342"/>
      <c r="MHU106" s="342"/>
      <c r="MHV106" s="342"/>
      <c r="MHW106" s="342"/>
      <c r="MHX106" s="342"/>
      <c r="MHY106" s="342"/>
      <c r="MHZ106" s="342"/>
      <c r="MIA106" s="342"/>
      <c r="MIB106" s="342"/>
      <c r="MIC106" s="342"/>
      <c r="MID106" s="342"/>
      <c r="MIE106" s="342"/>
      <c r="MIF106" s="342"/>
      <c r="MIG106" s="342"/>
      <c r="MIH106" s="342"/>
      <c r="MII106" s="342"/>
      <c r="MIJ106" s="342"/>
      <c r="MIK106" s="342"/>
      <c r="MIL106" s="342"/>
      <c r="MIM106" s="342"/>
      <c r="MIN106" s="342"/>
      <c r="MIO106" s="342"/>
      <c r="MIP106" s="342"/>
      <c r="MIQ106" s="342"/>
      <c r="MIR106" s="342"/>
      <c r="MIS106" s="342"/>
      <c r="MIT106" s="342"/>
      <c r="MIU106" s="342"/>
      <c r="MIV106" s="342"/>
      <c r="MIW106" s="342"/>
      <c r="MIX106" s="342"/>
      <c r="MIY106" s="342"/>
      <c r="MIZ106" s="342"/>
      <c r="MJA106" s="342"/>
      <c r="MJB106" s="342"/>
      <c r="MJC106" s="342"/>
      <c r="MJD106" s="342"/>
      <c r="MJE106" s="342"/>
      <c r="MJF106" s="342"/>
      <c r="MJG106" s="342"/>
      <c r="MJH106" s="342"/>
      <c r="MJI106" s="342"/>
      <c r="MJJ106" s="342"/>
      <c r="MJK106" s="342"/>
      <c r="MJL106" s="342"/>
      <c r="MJM106" s="342"/>
      <c r="MJN106" s="342"/>
      <c r="MJO106" s="342"/>
      <c r="MJP106" s="342"/>
      <c r="MJQ106" s="342"/>
      <c r="MJR106" s="342"/>
      <c r="MJS106" s="342"/>
      <c r="MJT106" s="342"/>
      <c r="MJU106" s="342"/>
      <c r="MJV106" s="342"/>
      <c r="MJW106" s="342"/>
      <c r="MJX106" s="342"/>
      <c r="MJY106" s="342"/>
      <c r="MJZ106" s="342"/>
      <c r="MKA106" s="342"/>
      <c r="MKB106" s="342"/>
      <c r="MKC106" s="342"/>
      <c r="MKD106" s="342"/>
      <c r="MKE106" s="342"/>
      <c r="MKF106" s="342"/>
      <c r="MKG106" s="342"/>
      <c r="MKH106" s="342"/>
      <c r="MKI106" s="342"/>
      <c r="MKJ106" s="342"/>
      <c r="MKK106" s="342"/>
      <c r="MKL106" s="342"/>
      <c r="MKM106" s="342"/>
      <c r="MKN106" s="342"/>
      <c r="MKO106" s="342"/>
      <c r="MKP106" s="342"/>
      <c r="MKQ106" s="342"/>
      <c r="MKR106" s="342"/>
      <c r="MKS106" s="342"/>
      <c r="MKT106" s="342"/>
      <c r="MKU106" s="342"/>
      <c r="MKV106" s="342"/>
      <c r="MKW106" s="342"/>
      <c r="MKX106" s="342"/>
      <c r="MKY106" s="342"/>
      <c r="MKZ106" s="342"/>
      <c r="MLA106" s="342"/>
      <c r="MLB106" s="342"/>
      <c r="MLC106" s="342"/>
      <c r="MLD106" s="342"/>
      <c r="MLE106" s="342"/>
      <c r="MLF106" s="342"/>
      <c r="MLG106" s="342"/>
      <c r="MLH106" s="342"/>
      <c r="MLI106" s="342"/>
      <c r="MLJ106" s="342"/>
      <c r="MLK106" s="342"/>
      <c r="MLL106" s="342"/>
      <c r="MLM106" s="342"/>
      <c r="MLN106" s="342"/>
      <c r="MLO106" s="342"/>
      <c r="MLP106" s="342"/>
      <c r="MLQ106" s="342"/>
      <c r="MLR106" s="342"/>
      <c r="MLS106" s="342"/>
      <c r="MLT106" s="342"/>
      <c r="MLU106" s="342"/>
      <c r="MLV106" s="342"/>
      <c r="MLW106" s="342"/>
      <c r="MLX106" s="342"/>
      <c r="MLY106" s="342"/>
      <c r="MLZ106" s="342"/>
      <c r="MMA106" s="342"/>
      <c r="MMB106" s="342"/>
      <c r="MMC106" s="342"/>
      <c r="MMD106" s="342"/>
      <c r="MME106" s="342"/>
      <c r="MMF106" s="342"/>
      <c r="MMG106" s="342"/>
      <c r="MMH106" s="342"/>
      <c r="MMI106" s="342"/>
      <c r="MMJ106" s="342"/>
      <c r="MMK106" s="342"/>
      <c r="MML106" s="342"/>
      <c r="MMM106" s="342"/>
      <c r="MMN106" s="342"/>
      <c r="MMO106" s="342"/>
      <c r="MMP106" s="342"/>
      <c r="MMQ106" s="342"/>
      <c r="MMR106" s="342"/>
      <c r="MMS106" s="342"/>
      <c r="MMT106" s="342"/>
      <c r="MMU106" s="342"/>
      <c r="MMV106" s="342"/>
      <c r="MMW106" s="342"/>
      <c r="MMX106" s="342"/>
      <c r="MMY106" s="342"/>
      <c r="MMZ106" s="342"/>
      <c r="MNA106" s="342"/>
      <c r="MNB106" s="342"/>
      <c r="MNC106" s="342"/>
      <c r="MND106" s="342"/>
      <c r="MNE106" s="342"/>
      <c r="MNF106" s="342"/>
      <c r="MNG106" s="342"/>
      <c r="MNH106" s="342"/>
      <c r="MNI106" s="342"/>
      <c r="MNJ106" s="342"/>
      <c r="MNK106" s="342"/>
      <c r="MNL106" s="342"/>
      <c r="MNM106" s="342"/>
      <c r="MNN106" s="342"/>
      <c r="MNO106" s="342"/>
      <c r="MNP106" s="342"/>
      <c r="MNQ106" s="342"/>
      <c r="MNR106" s="342"/>
      <c r="MNS106" s="342"/>
      <c r="MNT106" s="342"/>
      <c r="MNU106" s="342"/>
      <c r="MNV106" s="342"/>
      <c r="MNW106" s="342"/>
      <c r="MNX106" s="342"/>
      <c r="MNY106" s="342"/>
      <c r="MNZ106" s="342"/>
      <c r="MOA106" s="342"/>
      <c r="MOB106" s="342"/>
      <c r="MOC106" s="342"/>
      <c r="MOD106" s="342"/>
      <c r="MOE106" s="342"/>
      <c r="MOF106" s="342"/>
      <c r="MOG106" s="342"/>
      <c r="MOH106" s="342"/>
      <c r="MOI106" s="342"/>
      <c r="MOJ106" s="342"/>
      <c r="MOK106" s="342"/>
      <c r="MOL106" s="342"/>
      <c r="MOM106" s="342"/>
      <c r="MON106" s="342"/>
      <c r="MOO106" s="342"/>
      <c r="MOP106" s="342"/>
      <c r="MOQ106" s="342"/>
      <c r="MOR106" s="342"/>
      <c r="MOS106" s="342"/>
      <c r="MOT106" s="342"/>
      <c r="MOU106" s="342"/>
      <c r="MOV106" s="342"/>
      <c r="MOW106" s="342"/>
      <c r="MOX106" s="342"/>
      <c r="MOY106" s="342"/>
      <c r="MOZ106" s="342"/>
      <c r="MPA106" s="342"/>
      <c r="MPB106" s="342"/>
      <c r="MPC106" s="342"/>
      <c r="MPD106" s="342"/>
      <c r="MPE106" s="342"/>
      <c r="MPF106" s="342"/>
      <c r="MPG106" s="342"/>
      <c r="MPH106" s="342"/>
      <c r="MPI106" s="342"/>
      <c r="MPJ106" s="342"/>
      <c r="MPK106" s="342"/>
      <c r="MPL106" s="342"/>
      <c r="MPM106" s="342"/>
      <c r="MPN106" s="342"/>
      <c r="MPO106" s="342"/>
      <c r="MPP106" s="342"/>
      <c r="MPQ106" s="342"/>
      <c r="MPR106" s="342"/>
      <c r="MPS106" s="342"/>
      <c r="MPT106" s="342"/>
      <c r="MPU106" s="342"/>
      <c r="MPV106" s="342"/>
      <c r="MPW106" s="342"/>
      <c r="MPX106" s="342"/>
      <c r="MPY106" s="342"/>
      <c r="MPZ106" s="342"/>
      <c r="MQA106" s="342"/>
      <c r="MQB106" s="342"/>
      <c r="MQC106" s="342"/>
      <c r="MQD106" s="342"/>
      <c r="MQE106" s="342"/>
      <c r="MQF106" s="342"/>
      <c r="MQG106" s="342"/>
      <c r="MQH106" s="342"/>
      <c r="MQI106" s="342"/>
      <c r="MQJ106" s="342"/>
      <c r="MQK106" s="342"/>
      <c r="MQL106" s="342"/>
      <c r="MQM106" s="342"/>
      <c r="MQN106" s="342"/>
      <c r="MQO106" s="342"/>
      <c r="MQP106" s="342"/>
      <c r="MQQ106" s="342"/>
      <c r="MQR106" s="342"/>
      <c r="MQS106" s="342"/>
      <c r="MQT106" s="342"/>
      <c r="MQU106" s="342"/>
      <c r="MQV106" s="342"/>
      <c r="MQW106" s="342"/>
      <c r="MQX106" s="342"/>
      <c r="MQY106" s="342"/>
      <c r="MQZ106" s="342"/>
      <c r="MRA106" s="342"/>
      <c r="MRB106" s="342"/>
      <c r="MRC106" s="342"/>
      <c r="MRD106" s="342"/>
      <c r="MRE106" s="342"/>
      <c r="MRF106" s="342"/>
      <c r="MRG106" s="342"/>
      <c r="MRH106" s="342"/>
      <c r="MRI106" s="342"/>
      <c r="MRJ106" s="342"/>
      <c r="MRK106" s="342"/>
      <c r="MRL106" s="342"/>
      <c r="MRM106" s="342"/>
      <c r="MRN106" s="342"/>
      <c r="MRO106" s="342"/>
      <c r="MRP106" s="342"/>
      <c r="MRQ106" s="342"/>
      <c r="MRR106" s="342"/>
      <c r="MRS106" s="342"/>
      <c r="MRT106" s="342"/>
      <c r="MRU106" s="342"/>
      <c r="MRV106" s="342"/>
      <c r="MRW106" s="342"/>
      <c r="MRX106" s="342"/>
      <c r="MRY106" s="342"/>
      <c r="MRZ106" s="342"/>
      <c r="MSA106" s="342"/>
      <c r="MSB106" s="342"/>
      <c r="MSC106" s="342"/>
      <c r="MSD106" s="342"/>
      <c r="MSE106" s="342"/>
      <c r="MSF106" s="342"/>
      <c r="MSG106" s="342"/>
      <c r="MSH106" s="342"/>
      <c r="MSI106" s="342"/>
      <c r="MSJ106" s="342"/>
      <c r="MSK106" s="342"/>
      <c r="MSL106" s="342"/>
      <c r="MSM106" s="342"/>
      <c r="MSN106" s="342"/>
      <c r="MSO106" s="342"/>
      <c r="MSP106" s="342"/>
      <c r="MSQ106" s="342"/>
      <c r="MSR106" s="342"/>
      <c r="MSS106" s="342"/>
      <c r="MST106" s="342"/>
      <c r="MSU106" s="342"/>
      <c r="MSV106" s="342"/>
      <c r="MSW106" s="342"/>
      <c r="MSX106" s="342"/>
      <c r="MSY106" s="342"/>
      <c r="MSZ106" s="342"/>
      <c r="MTA106" s="342"/>
      <c r="MTB106" s="342"/>
      <c r="MTC106" s="342"/>
      <c r="MTD106" s="342"/>
      <c r="MTE106" s="342"/>
      <c r="MTF106" s="342"/>
      <c r="MTG106" s="342"/>
      <c r="MTH106" s="342"/>
      <c r="MTI106" s="342"/>
      <c r="MTJ106" s="342"/>
      <c r="MTK106" s="342"/>
      <c r="MTL106" s="342"/>
      <c r="MTM106" s="342"/>
      <c r="MTN106" s="342"/>
      <c r="MTO106" s="342"/>
      <c r="MTP106" s="342"/>
      <c r="MTQ106" s="342"/>
      <c r="MTR106" s="342"/>
      <c r="MTS106" s="342"/>
      <c r="MTT106" s="342"/>
      <c r="MTU106" s="342"/>
      <c r="MTV106" s="342"/>
      <c r="MTW106" s="342"/>
      <c r="MTX106" s="342"/>
      <c r="MTY106" s="342"/>
      <c r="MTZ106" s="342"/>
      <c r="MUA106" s="342"/>
      <c r="MUB106" s="342"/>
      <c r="MUC106" s="342"/>
      <c r="MUD106" s="342"/>
      <c r="MUE106" s="342"/>
      <c r="MUF106" s="342"/>
      <c r="MUG106" s="342"/>
      <c r="MUH106" s="342"/>
      <c r="MUI106" s="342"/>
      <c r="MUJ106" s="342"/>
      <c r="MUK106" s="342"/>
      <c r="MUL106" s="342"/>
      <c r="MUM106" s="342"/>
      <c r="MUN106" s="342"/>
      <c r="MUO106" s="342"/>
      <c r="MUP106" s="342"/>
      <c r="MUQ106" s="342"/>
      <c r="MUR106" s="342"/>
      <c r="MUS106" s="342"/>
      <c r="MUT106" s="342"/>
      <c r="MUU106" s="342"/>
      <c r="MUV106" s="342"/>
      <c r="MUW106" s="342"/>
      <c r="MUX106" s="342"/>
      <c r="MUY106" s="342"/>
      <c r="MUZ106" s="342"/>
      <c r="MVA106" s="342"/>
      <c r="MVB106" s="342"/>
      <c r="MVC106" s="342"/>
      <c r="MVD106" s="342"/>
      <c r="MVE106" s="342"/>
      <c r="MVF106" s="342"/>
      <c r="MVG106" s="342"/>
      <c r="MVH106" s="342"/>
      <c r="MVI106" s="342"/>
      <c r="MVJ106" s="342"/>
      <c r="MVK106" s="342"/>
      <c r="MVL106" s="342"/>
      <c r="MVM106" s="342"/>
      <c r="MVN106" s="342"/>
      <c r="MVO106" s="342"/>
      <c r="MVP106" s="342"/>
      <c r="MVQ106" s="342"/>
      <c r="MVR106" s="342"/>
      <c r="MVS106" s="342"/>
      <c r="MVT106" s="342"/>
      <c r="MVU106" s="342"/>
      <c r="MVV106" s="342"/>
      <c r="MVW106" s="342"/>
      <c r="MVX106" s="342"/>
      <c r="MVY106" s="342"/>
      <c r="MVZ106" s="342"/>
      <c r="MWA106" s="342"/>
      <c r="MWB106" s="342"/>
      <c r="MWC106" s="342"/>
      <c r="MWD106" s="342"/>
      <c r="MWE106" s="342"/>
      <c r="MWF106" s="342"/>
      <c r="MWG106" s="342"/>
      <c r="MWH106" s="342"/>
      <c r="MWI106" s="342"/>
      <c r="MWJ106" s="342"/>
      <c r="MWK106" s="342"/>
      <c r="MWL106" s="342"/>
      <c r="MWM106" s="342"/>
      <c r="MWN106" s="342"/>
      <c r="MWO106" s="342"/>
      <c r="MWP106" s="342"/>
      <c r="MWQ106" s="342"/>
      <c r="MWR106" s="342"/>
      <c r="MWS106" s="342"/>
      <c r="MWT106" s="342"/>
      <c r="MWU106" s="342"/>
      <c r="MWV106" s="342"/>
      <c r="MWW106" s="342"/>
      <c r="MWX106" s="342"/>
      <c r="MWY106" s="342"/>
      <c r="MWZ106" s="342"/>
      <c r="MXA106" s="342"/>
      <c r="MXB106" s="342"/>
      <c r="MXC106" s="342"/>
      <c r="MXD106" s="342"/>
      <c r="MXE106" s="342"/>
      <c r="MXF106" s="342"/>
      <c r="MXG106" s="342"/>
      <c r="MXH106" s="342"/>
      <c r="MXI106" s="342"/>
      <c r="MXJ106" s="342"/>
      <c r="MXK106" s="342"/>
      <c r="MXL106" s="342"/>
      <c r="MXM106" s="342"/>
      <c r="MXN106" s="342"/>
      <c r="MXO106" s="342"/>
      <c r="MXP106" s="342"/>
      <c r="MXQ106" s="342"/>
      <c r="MXR106" s="342"/>
      <c r="MXS106" s="342"/>
      <c r="MXT106" s="342"/>
      <c r="MXU106" s="342"/>
      <c r="MXV106" s="342"/>
      <c r="MXW106" s="342"/>
      <c r="MXX106" s="342"/>
      <c r="MXY106" s="342"/>
      <c r="MXZ106" s="342"/>
      <c r="MYA106" s="342"/>
      <c r="MYB106" s="342"/>
      <c r="MYC106" s="342"/>
      <c r="MYD106" s="342"/>
      <c r="MYE106" s="342"/>
      <c r="MYF106" s="342"/>
      <c r="MYG106" s="342"/>
      <c r="MYH106" s="342"/>
      <c r="MYI106" s="342"/>
      <c r="MYJ106" s="342"/>
      <c r="MYK106" s="342"/>
      <c r="MYL106" s="342"/>
      <c r="MYM106" s="342"/>
      <c r="MYN106" s="342"/>
      <c r="MYO106" s="342"/>
      <c r="MYP106" s="342"/>
      <c r="MYQ106" s="342"/>
      <c r="MYR106" s="342"/>
      <c r="MYS106" s="342"/>
      <c r="MYT106" s="342"/>
      <c r="MYU106" s="342"/>
      <c r="MYV106" s="342"/>
      <c r="MYW106" s="342"/>
      <c r="MYX106" s="342"/>
      <c r="MYY106" s="342"/>
      <c r="MYZ106" s="342"/>
      <c r="MZA106" s="342"/>
      <c r="MZB106" s="342"/>
      <c r="MZC106" s="342"/>
      <c r="MZD106" s="342"/>
      <c r="MZE106" s="342"/>
      <c r="MZF106" s="342"/>
      <c r="MZG106" s="342"/>
      <c r="MZH106" s="342"/>
      <c r="MZI106" s="342"/>
      <c r="MZJ106" s="342"/>
      <c r="MZK106" s="342"/>
      <c r="MZL106" s="342"/>
      <c r="MZM106" s="342"/>
      <c r="MZN106" s="342"/>
      <c r="MZO106" s="342"/>
      <c r="MZP106" s="342"/>
      <c r="MZQ106" s="342"/>
      <c r="MZR106" s="342"/>
      <c r="MZS106" s="342"/>
      <c r="MZT106" s="342"/>
      <c r="MZU106" s="342"/>
      <c r="MZV106" s="342"/>
      <c r="MZW106" s="342"/>
      <c r="MZX106" s="342"/>
      <c r="MZY106" s="342"/>
      <c r="MZZ106" s="342"/>
      <c r="NAA106" s="342"/>
      <c r="NAB106" s="342"/>
      <c r="NAC106" s="342"/>
      <c r="NAD106" s="342"/>
      <c r="NAE106" s="342"/>
      <c r="NAF106" s="342"/>
      <c r="NAG106" s="342"/>
      <c r="NAH106" s="342"/>
      <c r="NAI106" s="342"/>
      <c r="NAJ106" s="342"/>
      <c r="NAK106" s="342"/>
      <c r="NAL106" s="342"/>
      <c r="NAM106" s="342"/>
      <c r="NAN106" s="342"/>
      <c r="NAO106" s="342"/>
      <c r="NAP106" s="342"/>
      <c r="NAQ106" s="342"/>
      <c r="NAR106" s="342"/>
      <c r="NAS106" s="342"/>
      <c r="NAT106" s="342"/>
      <c r="NAU106" s="342"/>
      <c r="NAV106" s="342"/>
      <c r="NAW106" s="342"/>
      <c r="NAX106" s="342"/>
      <c r="NAY106" s="342"/>
      <c r="NAZ106" s="342"/>
      <c r="NBA106" s="342"/>
      <c r="NBB106" s="342"/>
      <c r="NBC106" s="342"/>
      <c r="NBD106" s="342"/>
      <c r="NBE106" s="342"/>
      <c r="NBF106" s="342"/>
      <c r="NBG106" s="342"/>
      <c r="NBH106" s="342"/>
      <c r="NBI106" s="342"/>
      <c r="NBJ106" s="342"/>
      <c r="NBK106" s="342"/>
      <c r="NBL106" s="342"/>
      <c r="NBM106" s="342"/>
      <c r="NBN106" s="342"/>
      <c r="NBO106" s="342"/>
      <c r="NBP106" s="342"/>
      <c r="NBQ106" s="342"/>
      <c r="NBR106" s="342"/>
      <c r="NBS106" s="342"/>
      <c r="NBT106" s="342"/>
      <c r="NBU106" s="342"/>
      <c r="NBV106" s="342"/>
      <c r="NBW106" s="342"/>
      <c r="NBX106" s="342"/>
      <c r="NBY106" s="342"/>
      <c r="NBZ106" s="342"/>
      <c r="NCA106" s="342"/>
      <c r="NCB106" s="342"/>
      <c r="NCC106" s="342"/>
      <c r="NCD106" s="342"/>
      <c r="NCE106" s="342"/>
      <c r="NCF106" s="342"/>
      <c r="NCG106" s="342"/>
      <c r="NCH106" s="342"/>
      <c r="NCI106" s="342"/>
      <c r="NCJ106" s="342"/>
      <c r="NCK106" s="342"/>
      <c r="NCL106" s="342"/>
      <c r="NCM106" s="342"/>
      <c r="NCN106" s="342"/>
      <c r="NCO106" s="342"/>
      <c r="NCP106" s="342"/>
      <c r="NCQ106" s="342"/>
      <c r="NCR106" s="342"/>
      <c r="NCS106" s="342"/>
      <c r="NCT106" s="342"/>
      <c r="NCU106" s="342"/>
      <c r="NCV106" s="342"/>
      <c r="NCW106" s="342"/>
      <c r="NCX106" s="342"/>
      <c r="NCY106" s="342"/>
      <c r="NCZ106" s="342"/>
      <c r="NDA106" s="342"/>
      <c r="NDB106" s="342"/>
      <c r="NDC106" s="342"/>
      <c r="NDD106" s="342"/>
      <c r="NDE106" s="342"/>
      <c r="NDF106" s="342"/>
      <c r="NDG106" s="342"/>
      <c r="NDH106" s="342"/>
      <c r="NDI106" s="342"/>
      <c r="NDJ106" s="342"/>
      <c r="NDK106" s="342"/>
      <c r="NDL106" s="342"/>
      <c r="NDM106" s="342"/>
      <c r="NDN106" s="342"/>
      <c r="NDO106" s="342"/>
      <c r="NDP106" s="342"/>
      <c r="NDQ106" s="342"/>
      <c r="NDR106" s="342"/>
      <c r="NDS106" s="342"/>
      <c r="NDT106" s="342"/>
      <c r="NDU106" s="342"/>
      <c r="NDV106" s="342"/>
      <c r="NDW106" s="342"/>
      <c r="NDX106" s="342"/>
      <c r="NDY106" s="342"/>
      <c r="NDZ106" s="342"/>
      <c r="NEA106" s="342"/>
      <c r="NEB106" s="342"/>
      <c r="NEC106" s="342"/>
      <c r="NED106" s="342"/>
      <c r="NEE106" s="342"/>
      <c r="NEF106" s="342"/>
      <c r="NEG106" s="342"/>
      <c r="NEH106" s="342"/>
      <c r="NEI106" s="342"/>
      <c r="NEJ106" s="342"/>
      <c r="NEK106" s="342"/>
      <c r="NEL106" s="342"/>
      <c r="NEM106" s="342"/>
      <c r="NEN106" s="342"/>
      <c r="NEO106" s="342"/>
      <c r="NEP106" s="342"/>
      <c r="NEQ106" s="342"/>
      <c r="NER106" s="342"/>
      <c r="NES106" s="342"/>
      <c r="NET106" s="342"/>
      <c r="NEU106" s="342"/>
      <c r="NEV106" s="342"/>
      <c r="NEW106" s="342"/>
      <c r="NEX106" s="342"/>
      <c r="NEY106" s="342"/>
      <c r="NEZ106" s="342"/>
      <c r="NFA106" s="342"/>
      <c r="NFB106" s="342"/>
      <c r="NFC106" s="342"/>
      <c r="NFD106" s="342"/>
      <c r="NFE106" s="342"/>
      <c r="NFF106" s="342"/>
      <c r="NFG106" s="342"/>
      <c r="NFH106" s="342"/>
      <c r="NFI106" s="342"/>
      <c r="NFJ106" s="342"/>
      <c r="NFK106" s="342"/>
      <c r="NFL106" s="342"/>
      <c r="NFM106" s="342"/>
      <c r="NFN106" s="342"/>
      <c r="NFO106" s="342"/>
      <c r="NFP106" s="342"/>
      <c r="NFQ106" s="342"/>
      <c r="NFR106" s="342"/>
      <c r="NFS106" s="342"/>
      <c r="NFT106" s="342"/>
      <c r="NFU106" s="342"/>
      <c r="NFV106" s="342"/>
      <c r="NFW106" s="342"/>
      <c r="NFX106" s="342"/>
      <c r="NFY106" s="342"/>
      <c r="NFZ106" s="342"/>
      <c r="NGA106" s="342"/>
      <c r="NGB106" s="342"/>
      <c r="NGC106" s="342"/>
      <c r="NGD106" s="342"/>
      <c r="NGE106" s="342"/>
      <c r="NGF106" s="342"/>
      <c r="NGG106" s="342"/>
      <c r="NGH106" s="342"/>
      <c r="NGI106" s="342"/>
      <c r="NGJ106" s="342"/>
      <c r="NGK106" s="342"/>
      <c r="NGL106" s="342"/>
      <c r="NGM106" s="342"/>
      <c r="NGN106" s="342"/>
      <c r="NGO106" s="342"/>
      <c r="NGP106" s="342"/>
      <c r="NGQ106" s="342"/>
      <c r="NGR106" s="342"/>
      <c r="NGS106" s="342"/>
      <c r="NGT106" s="342"/>
      <c r="NGU106" s="342"/>
      <c r="NGV106" s="342"/>
      <c r="NGW106" s="342"/>
      <c r="NGX106" s="342"/>
      <c r="NGY106" s="342"/>
      <c r="NGZ106" s="342"/>
      <c r="NHA106" s="342"/>
      <c r="NHB106" s="342"/>
      <c r="NHC106" s="342"/>
      <c r="NHD106" s="342"/>
      <c r="NHE106" s="342"/>
      <c r="NHF106" s="342"/>
      <c r="NHG106" s="342"/>
      <c r="NHH106" s="342"/>
      <c r="NHI106" s="342"/>
      <c r="NHJ106" s="342"/>
      <c r="NHK106" s="342"/>
      <c r="NHL106" s="342"/>
      <c r="NHM106" s="342"/>
      <c r="NHN106" s="342"/>
      <c r="NHO106" s="342"/>
      <c r="NHP106" s="342"/>
      <c r="NHQ106" s="342"/>
      <c r="NHR106" s="342"/>
      <c r="NHS106" s="342"/>
      <c r="NHT106" s="342"/>
      <c r="NHU106" s="342"/>
      <c r="NHV106" s="342"/>
      <c r="NHW106" s="342"/>
      <c r="NHX106" s="342"/>
      <c r="NHY106" s="342"/>
      <c r="NHZ106" s="342"/>
      <c r="NIA106" s="342"/>
      <c r="NIB106" s="342"/>
      <c r="NIC106" s="342"/>
      <c r="NID106" s="342"/>
      <c r="NIE106" s="342"/>
      <c r="NIF106" s="342"/>
      <c r="NIG106" s="342"/>
      <c r="NIH106" s="342"/>
      <c r="NII106" s="342"/>
      <c r="NIJ106" s="342"/>
      <c r="NIK106" s="342"/>
      <c r="NIL106" s="342"/>
      <c r="NIM106" s="342"/>
      <c r="NIN106" s="342"/>
      <c r="NIO106" s="342"/>
      <c r="NIP106" s="342"/>
      <c r="NIQ106" s="342"/>
      <c r="NIR106" s="342"/>
      <c r="NIS106" s="342"/>
      <c r="NIT106" s="342"/>
      <c r="NIU106" s="342"/>
      <c r="NIV106" s="342"/>
      <c r="NIW106" s="342"/>
      <c r="NIX106" s="342"/>
      <c r="NIY106" s="342"/>
      <c r="NIZ106" s="342"/>
      <c r="NJA106" s="342"/>
      <c r="NJB106" s="342"/>
      <c r="NJC106" s="342"/>
      <c r="NJD106" s="342"/>
      <c r="NJE106" s="342"/>
      <c r="NJF106" s="342"/>
      <c r="NJG106" s="342"/>
      <c r="NJH106" s="342"/>
      <c r="NJI106" s="342"/>
      <c r="NJJ106" s="342"/>
      <c r="NJK106" s="342"/>
      <c r="NJL106" s="342"/>
      <c r="NJM106" s="342"/>
      <c r="NJN106" s="342"/>
      <c r="NJO106" s="342"/>
      <c r="NJP106" s="342"/>
      <c r="NJQ106" s="342"/>
      <c r="NJR106" s="342"/>
      <c r="NJS106" s="342"/>
      <c r="NJT106" s="342"/>
      <c r="NJU106" s="342"/>
      <c r="NJV106" s="342"/>
      <c r="NJW106" s="342"/>
      <c r="NJX106" s="342"/>
      <c r="NJY106" s="342"/>
      <c r="NJZ106" s="342"/>
      <c r="NKA106" s="342"/>
      <c r="NKB106" s="342"/>
      <c r="NKC106" s="342"/>
      <c r="NKD106" s="342"/>
      <c r="NKE106" s="342"/>
      <c r="NKF106" s="342"/>
      <c r="NKG106" s="342"/>
      <c r="NKH106" s="342"/>
      <c r="NKI106" s="342"/>
      <c r="NKJ106" s="342"/>
      <c r="NKK106" s="342"/>
      <c r="NKL106" s="342"/>
      <c r="NKM106" s="342"/>
      <c r="NKN106" s="342"/>
      <c r="NKO106" s="342"/>
      <c r="NKP106" s="342"/>
      <c r="NKQ106" s="342"/>
      <c r="NKR106" s="342"/>
      <c r="NKS106" s="342"/>
      <c r="NKT106" s="342"/>
      <c r="NKU106" s="342"/>
      <c r="NKV106" s="342"/>
      <c r="NKW106" s="342"/>
      <c r="NKX106" s="342"/>
      <c r="NKY106" s="342"/>
      <c r="NKZ106" s="342"/>
      <c r="NLA106" s="342"/>
      <c r="NLB106" s="342"/>
      <c r="NLC106" s="342"/>
      <c r="NLD106" s="342"/>
      <c r="NLE106" s="342"/>
      <c r="NLF106" s="342"/>
      <c r="NLG106" s="342"/>
      <c r="NLH106" s="342"/>
      <c r="NLI106" s="342"/>
      <c r="NLJ106" s="342"/>
      <c r="NLK106" s="342"/>
      <c r="NLL106" s="342"/>
      <c r="NLM106" s="342"/>
      <c r="NLN106" s="342"/>
      <c r="NLO106" s="342"/>
      <c r="NLP106" s="342"/>
      <c r="NLQ106" s="342"/>
      <c r="NLR106" s="342"/>
      <c r="NLS106" s="342"/>
      <c r="NLT106" s="342"/>
      <c r="NLU106" s="342"/>
      <c r="NLV106" s="342"/>
      <c r="NLW106" s="342"/>
      <c r="NLX106" s="342"/>
      <c r="NLY106" s="342"/>
      <c r="NLZ106" s="342"/>
      <c r="NMA106" s="342"/>
      <c r="NMB106" s="342"/>
      <c r="NMC106" s="342"/>
      <c r="NMD106" s="342"/>
      <c r="NME106" s="342"/>
      <c r="NMF106" s="342"/>
      <c r="NMG106" s="342"/>
      <c r="NMH106" s="342"/>
      <c r="NMI106" s="342"/>
      <c r="NMJ106" s="342"/>
      <c r="NMK106" s="342"/>
      <c r="NML106" s="342"/>
      <c r="NMM106" s="342"/>
      <c r="NMN106" s="342"/>
      <c r="NMO106" s="342"/>
      <c r="NMP106" s="342"/>
      <c r="NMQ106" s="342"/>
      <c r="NMR106" s="342"/>
      <c r="NMS106" s="342"/>
      <c r="NMT106" s="342"/>
      <c r="NMU106" s="342"/>
      <c r="NMV106" s="342"/>
      <c r="NMW106" s="342"/>
      <c r="NMX106" s="342"/>
      <c r="NMY106" s="342"/>
      <c r="NMZ106" s="342"/>
      <c r="NNA106" s="342"/>
      <c r="NNB106" s="342"/>
      <c r="NNC106" s="342"/>
      <c r="NND106" s="342"/>
      <c r="NNE106" s="342"/>
      <c r="NNF106" s="342"/>
      <c r="NNG106" s="342"/>
      <c r="NNH106" s="342"/>
      <c r="NNI106" s="342"/>
      <c r="NNJ106" s="342"/>
      <c r="NNK106" s="342"/>
      <c r="NNL106" s="342"/>
      <c r="NNM106" s="342"/>
      <c r="NNN106" s="342"/>
      <c r="NNO106" s="342"/>
      <c r="NNP106" s="342"/>
      <c r="NNQ106" s="342"/>
      <c r="NNR106" s="342"/>
      <c r="NNS106" s="342"/>
      <c r="NNT106" s="342"/>
      <c r="NNU106" s="342"/>
      <c r="NNV106" s="342"/>
      <c r="NNW106" s="342"/>
      <c r="NNX106" s="342"/>
      <c r="NNY106" s="342"/>
      <c r="NNZ106" s="342"/>
      <c r="NOA106" s="342"/>
      <c r="NOB106" s="342"/>
      <c r="NOC106" s="342"/>
      <c r="NOD106" s="342"/>
      <c r="NOE106" s="342"/>
      <c r="NOF106" s="342"/>
      <c r="NOG106" s="342"/>
      <c r="NOH106" s="342"/>
      <c r="NOI106" s="342"/>
      <c r="NOJ106" s="342"/>
      <c r="NOK106" s="342"/>
      <c r="NOL106" s="342"/>
      <c r="NOM106" s="342"/>
      <c r="NON106" s="342"/>
      <c r="NOO106" s="342"/>
      <c r="NOP106" s="342"/>
      <c r="NOQ106" s="342"/>
      <c r="NOR106" s="342"/>
      <c r="NOS106" s="342"/>
      <c r="NOT106" s="342"/>
      <c r="NOU106" s="342"/>
      <c r="NOV106" s="342"/>
      <c r="NOW106" s="342"/>
      <c r="NOX106" s="342"/>
      <c r="NOY106" s="342"/>
      <c r="NOZ106" s="342"/>
      <c r="NPA106" s="342"/>
      <c r="NPB106" s="342"/>
      <c r="NPC106" s="342"/>
      <c r="NPD106" s="342"/>
      <c r="NPE106" s="342"/>
      <c r="NPF106" s="342"/>
      <c r="NPG106" s="342"/>
      <c r="NPH106" s="342"/>
      <c r="NPI106" s="342"/>
      <c r="NPJ106" s="342"/>
      <c r="NPK106" s="342"/>
      <c r="NPL106" s="342"/>
      <c r="NPM106" s="342"/>
      <c r="NPN106" s="342"/>
      <c r="NPO106" s="342"/>
      <c r="NPP106" s="342"/>
      <c r="NPQ106" s="342"/>
      <c r="NPR106" s="342"/>
      <c r="NPS106" s="342"/>
      <c r="NPT106" s="342"/>
      <c r="NPU106" s="342"/>
      <c r="NPV106" s="342"/>
      <c r="NPW106" s="342"/>
      <c r="NPX106" s="342"/>
      <c r="NPY106" s="342"/>
      <c r="NPZ106" s="342"/>
      <c r="NQA106" s="342"/>
      <c r="NQB106" s="342"/>
      <c r="NQC106" s="342"/>
      <c r="NQD106" s="342"/>
      <c r="NQE106" s="342"/>
      <c r="NQF106" s="342"/>
      <c r="NQG106" s="342"/>
      <c r="NQH106" s="342"/>
      <c r="NQI106" s="342"/>
      <c r="NQJ106" s="342"/>
      <c r="NQK106" s="342"/>
      <c r="NQL106" s="342"/>
      <c r="NQM106" s="342"/>
      <c r="NQN106" s="342"/>
      <c r="NQO106" s="342"/>
      <c r="NQP106" s="342"/>
      <c r="NQQ106" s="342"/>
      <c r="NQR106" s="342"/>
      <c r="NQS106" s="342"/>
      <c r="NQT106" s="342"/>
      <c r="NQU106" s="342"/>
      <c r="NQV106" s="342"/>
      <c r="NQW106" s="342"/>
      <c r="NQX106" s="342"/>
      <c r="NQY106" s="342"/>
      <c r="NQZ106" s="342"/>
      <c r="NRA106" s="342"/>
      <c r="NRB106" s="342"/>
      <c r="NRC106" s="342"/>
      <c r="NRD106" s="342"/>
      <c r="NRE106" s="342"/>
      <c r="NRF106" s="342"/>
      <c r="NRG106" s="342"/>
      <c r="NRH106" s="342"/>
      <c r="NRI106" s="342"/>
      <c r="NRJ106" s="342"/>
      <c r="NRK106" s="342"/>
      <c r="NRL106" s="342"/>
      <c r="NRM106" s="342"/>
      <c r="NRN106" s="342"/>
      <c r="NRO106" s="342"/>
      <c r="NRP106" s="342"/>
      <c r="NRQ106" s="342"/>
      <c r="NRR106" s="342"/>
      <c r="NRS106" s="342"/>
      <c r="NRT106" s="342"/>
      <c r="NRU106" s="342"/>
      <c r="NRV106" s="342"/>
      <c r="NRW106" s="342"/>
      <c r="NRX106" s="342"/>
      <c r="NRY106" s="342"/>
      <c r="NRZ106" s="342"/>
      <c r="NSA106" s="342"/>
      <c r="NSB106" s="342"/>
      <c r="NSC106" s="342"/>
      <c r="NSD106" s="342"/>
      <c r="NSE106" s="342"/>
      <c r="NSF106" s="342"/>
      <c r="NSG106" s="342"/>
      <c r="NSH106" s="342"/>
      <c r="NSI106" s="342"/>
      <c r="NSJ106" s="342"/>
      <c r="NSK106" s="342"/>
      <c r="NSL106" s="342"/>
      <c r="NSM106" s="342"/>
      <c r="NSN106" s="342"/>
      <c r="NSO106" s="342"/>
      <c r="NSP106" s="342"/>
      <c r="NSQ106" s="342"/>
      <c r="NSR106" s="342"/>
      <c r="NSS106" s="342"/>
      <c r="NST106" s="342"/>
      <c r="NSU106" s="342"/>
      <c r="NSV106" s="342"/>
      <c r="NSW106" s="342"/>
      <c r="NSX106" s="342"/>
      <c r="NSY106" s="342"/>
      <c r="NSZ106" s="342"/>
      <c r="NTA106" s="342"/>
      <c r="NTB106" s="342"/>
      <c r="NTC106" s="342"/>
      <c r="NTD106" s="342"/>
      <c r="NTE106" s="342"/>
      <c r="NTF106" s="342"/>
      <c r="NTG106" s="342"/>
      <c r="NTH106" s="342"/>
      <c r="NTI106" s="342"/>
      <c r="NTJ106" s="342"/>
      <c r="NTK106" s="342"/>
      <c r="NTL106" s="342"/>
      <c r="NTM106" s="342"/>
      <c r="NTN106" s="342"/>
      <c r="NTO106" s="342"/>
      <c r="NTP106" s="342"/>
      <c r="NTQ106" s="342"/>
      <c r="NTR106" s="342"/>
      <c r="NTS106" s="342"/>
      <c r="NTT106" s="342"/>
      <c r="NTU106" s="342"/>
      <c r="NTV106" s="342"/>
      <c r="NTW106" s="342"/>
      <c r="NTX106" s="342"/>
      <c r="NTY106" s="342"/>
      <c r="NTZ106" s="342"/>
      <c r="NUA106" s="342"/>
      <c r="NUB106" s="342"/>
      <c r="NUC106" s="342"/>
      <c r="NUD106" s="342"/>
      <c r="NUE106" s="342"/>
      <c r="NUF106" s="342"/>
      <c r="NUG106" s="342"/>
      <c r="NUH106" s="342"/>
      <c r="NUI106" s="342"/>
      <c r="NUJ106" s="342"/>
      <c r="NUK106" s="342"/>
      <c r="NUL106" s="342"/>
      <c r="NUM106" s="342"/>
      <c r="NUN106" s="342"/>
      <c r="NUO106" s="342"/>
      <c r="NUP106" s="342"/>
      <c r="NUQ106" s="342"/>
      <c r="NUR106" s="342"/>
      <c r="NUS106" s="342"/>
      <c r="NUT106" s="342"/>
      <c r="NUU106" s="342"/>
      <c r="NUV106" s="342"/>
      <c r="NUW106" s="342"/>
      <c r="NUX106" s="342"/>
      <c r="NUY106" s="342"/>
      <c r="NUZ106" s="342"/>
      <c r="NVA106" s="342"/>
      <c r="NVB106" s="342"/>
      <c r="NVC106" s="342"/>
      <c r="NVD106" s="342"/>
      <c r="NVE106" s="342"/>
      <c r="NVF106" s="342"/>
      <c r="NVG106" s="342"/>
      <c r="NVH106" s="342"/>
      <c r="NVI106" s="342"/>
      <c r="NVJ106" s="342"/>
      <c r="NVK106" s="342"/>
      <c r="NVL106" s="342"/>
      <c r="NVM106" s="342"/>
      <c r="NVN106" s="342"/>
      <c r="NVO106" s="342"/>
      <c r="NVP106" s="342"/>
      <c r="NVQ106" s="342"/>
      <c r="NVR106" s="342"/>
      <c r="NVS106" s="342"/>
      <c r="NVT106" s="342"/>
      <c r="NVU106" s="342"/>
      <c r="NVV106" s="342"/>
      <c r="NVW106" s="342"/>
      <c r="NVX106" s="342"/>
      <c r="NVY106" s="342"/>
      <c r="NVZ106" s="342"/>
      <c r="NWA106" s="342"/>
      <c r="NWB106" s="342"/>
      <c r="NWC106" s="342"/>
      <c r="NWD106" s="342"/>
      <c r="NWE106" s="342"/>
      <c r="NWF106" s="342"/>
      <c r="NWG106" s="342"/>
      <c r="NWH106" s="342"/>
      <c r="NWI106" s="342"/>
      <c r="NWJ106" s="342"/>
      <c r="NWK106" s="342"/>
      <c r="NWL106" s="342"/>
      <c r="NWM106" s="342"/>
      <c r="NWN106" s="342"/>
      <c r="NWO106" s="342"/>
      <c r="NWP106" s="342"/>
      <c r="NWQ106" s="342"/>
      <c r="NWR106" s="342"/>
      <c r="NWS106" s="342"/>
      <c r="NWT106" s="342"/>
      <c r="NWU106" s="342"/>
      <c r="NWV106" s="342"/>
      <c r="NWW106" s="342"/>
      <c r="NWX106" s="342"/>
      <c r="NWY106" s="342"/>
      <c r="NWZ106" s="342"/>
      <c r="NXA106" s="342"/>
      <c r="NXB106" s="342"/>
      <c r="NXC106" s="342"/>
      <c r="NXD106" s="342"/>
      <c r="NXE106" s="342"/>
      <c r="NXF106" s="342"/>
      <c r="NXG106" s="342"/>
      <c r="NXH106" s="342"/>
      <c r="NXI106" s="342"/>
      <c r="NXJ106" s="342"/>
      <c r="NXK106" s="342"/>
      <c r="NXL106" s="342"/>
      <c r="NXM106" s="342"/>
      <c r="NXN106" s="342"/>
      <c r="NXO106" s="342"/>
      <c r="NXP106" s="342"/>
      <c r="NXQ106" s="342"/>
      <c r="NXR106" s="342"/>
      <c r="NXS106" s="342"/>
      <c r="NXT106" s="342"/>
      <c r="NXU106" s="342"/>
      <c r="NXV106" s="342"/>
      <c r="NXW106" s="342"/>
      <c r="NXX106" s="342"/>
      <c r="NXY106" s="342"/>
      <c r="NXZ106" s="342"/>
      <c r="NYA106" s="342"/>
      <c r="NYB106" s="342"/>
      <c r="NYC106" s="342"/>
      <c r="NYD106" s="342"/>
      <c r="NYE106" s="342"/>
      <c r="NYF106" s="342"/>
      <c r="NYG106" s="342"/>
      <c r="NYH106" s="342"/>
      <c r="NYI106" s="342"/>
      <c r="NYJ106" s="342"/>
      <c r="NYK106" s="342"/>
      <c r="NYL106" s="342"/>
      <c r="NYM106" s="342"/>
      <c r="NYN106" s="342"/>
      <c r="NYO106" s="342"/>
      <c r="NYP106" s="342"/>
      <c r="NYQ106" s="342"/>
      <c r="NYR106" s="342"/>
      <c r="NYS106" s="342"/>
      <c r="NYT106" s="342"/>
      <c r="NYU106" s="342"/>
      <c r="NYV106" s="342"/>
      <c r="NYW106" s="342"/>
      <c r="NYX106" s="342"/>
      <c r="NYY106" s="342"/>
      <c r="NYZ106" s="342"/>
      <c r="NZA106" s="342"/>
      <c r="NZB106" s="342"/>
      <c r="NZC106" s="342"/>
      <c r="NZD106" s="342"/>
      <c r="NZE106" s="342"/>
      <c r="NZF106" s="342"/>
      <c r="NZG106" s="342"/>
      <c r="NZH106" s="342"/>
      <c r="NZI106" s="342"/>
      <c r="NZJ106" s="342"/>
      <c r="NZK106" s="342"/>
      <c r="NZL106" s="342"/>
      <c r="NZM106" s="342"/>
      <c r="NZN106" s="342"/>
      <c r="NZO106" s="342"/>
      <c r="NZP106" s="342"/>
      <c r="NZQ106" s="342"/>
      <c r="NZR106" s="342"/>
      <c r="NZS106" s="342"/>
      <c r="NZT106" s="342"/>
      <c r="NZU106" s="342"/>
      <c r="NZV106" s="342"/>
      <c r="NZW106" s="342"/>
      <c r="NZX106" s="342"/>
      <c r="NZY106" s="342"/>
      <c r="NZZ106" s="342"/>
      <c r="OAA106" s="342"/>
      <c r="OAB106" s="342"/>
      <c r="OAC106" s="342"/>
      <c r="OAD106" s="342"/>
      <c r="OAE106" s="342"/>
      <c r="OAF106" s="342"/>
      <c r="OAG106" s="342"/>
      <c r="OAH106" s="342"/>
      <c r="OAI106" s="342"/>
      <c r="OAJ106" s="342"/>
      <c r="OAK106" s="342"/>
      <c r="OAL106" s="342"/>
      <c r="OAM106" s="342"/>
      <c r="OAN106" s="342"/>
      <c r="OAO106" s="342"/>
      <c r="OAP106" s="342"/>
      <c r="OAQ106" s="342"/>
      <c r="OAR106" s="342"/>
      <c r="OAS106" s="342"/>
      <c r="OAT106" s="342"/>
      <c r="OAU106" s="342"/>
      <c r="OAV106" s="342"/>
      <c r="OAW106" s="342"/>
      <c r="OAX106" s="342"/>
      <c r="OAY106" s="342"/>
      <c r="OAZ106" s="342"/>
      <c r="OBA106" s="342"/>
      <c r="OBB106" s="342"/>
      <c r="OBC106" s="342"/>
      <c r="OBD106" s="342"/>
      <c r="OBE106" s="342"/>
      <c r="OBF106" s="342"/>
      <c r="OBG106" s="342"/>
      <c r="OBH106" s="342"/>
      <c r="OBI106" s="342"/>
      <c r="OBJ106" s="342"/>
      <c r="OBK106" s="342"/>
      <c r="OBL106" s="342"/>
      <c r="OBM106" s="342"/>
      <c r="OBN106" s="342"/>
      <c r="OBO106" s="342"/>
      <c r="OBP106" s="342"/>
      <c r="OBQ106" s="342"/>
      <c r="OBR106" s="342"/>
      <c r="OBS106" s="342"/>
      <c r="OBT106" s="342"/>
      <c r="OBU106" s="342"/>
      <c r="OBV106" s="342"/>
      <c r="OBW106" s="342"/>
      <c r="OBX106" s="342"/>
      <c r="OBY106" s="342"/>
      <c r="OBZ106" s="342"/>
      <c r="OCA106" s="342"/>
      <c r="OCB106" s="342"/>
      <c r="OCC106" s="342"/>
      <c r="OCD106" s="342"/>
      <c r="OCE106" s="342"/>
      <c r="OCF106" s="342"/>
      <c r="OCG106" s="342"/>
      <c r="OCH106" s="342"/>
      <c r="OCI106" s="342"/>
      <c r="OCJ106" s="342"/>
      <c r="OCK106" s="342"/>
      <c r="OCL106" s="342"/>
      <c r="OCM106" s="342"/>
      <c r="OCN106" s="342"/>
      <c r="OCO106" s="342"/>
      <c r="OCP106" s="342"/>
      <c r="OCQ106" s="342"/>
      <c r="OCR106" s="342"/>
      <c r="OCS106" s="342"/>
      <c r="OCT106" s="342"/>
      <c r="OCU106" s="342"/>
      <c r="OCV106" s="342"/>
      <c r="OCW106" s="342"/>
      <c r="OCX106" s="342"/>
      <c r="OCY106" s="342"/>
      <c r="OCZ106" s="342"/>
      <c r="ODA106" s="342"/>
      <c r="ODB106" s="342"/>
      <c r="ODC106" s="342"/>
      <c r="ODD106" s="342"/>
      <c r="ODE106" s="342"/>
      <c r="ODF106" s="342"/>
      <c r="ODG106" s="342"/>
      <c r="ODH106" s="342"/>
      <c r="ODI106" s="342"/>
      <c r="ODJ106" s="342"/>
      <c r="ODK106" s="342"/>
      <c r="ODL106" s="342"/>
      <c r="ODM106" s="342"/>
      <c r="ODN106" s="342"/>
      <c r="ODO106" s="342"/>
      <c r="ODP106" s="342"/>
      <c r="ODQ106" s="342"/>
      <c r="ODR106" s="342"/>
      <c r="ODS106" s="342"/>
      <c r="ODT106" s="342"/>
      <c r="ODU106" s="342"/>
      <c r="ODV106" s="342"/>
      <c r="ODW106" s="342"/>
      <c r="ODX106" s="342"/>
      <c r="ODY106" s="342"/>
      <c r="ODZ106" s="342"/>
      <c r="OEA106" s="342"/>
      <c r="OEB106" s="342"/>
      <c r="OEC106" s="342"/>
      <c r="OED106" s="342"/>
      <c r="OEE106" s="342"/>
      <c r="OEF106" s="342"/>
      <c r="OEG106" s="342"/>
      <c r="OEH106" s="342"/>
      <c r="OEI106" s="342"/>
      <c r="OEJ106" s="342"/>
      <c r="OEK106" s="342"/>
      <c r="OEL106" s="342"/>
      <c r="OEM106" s="342"/>
      <c r="OEN106" s="342"/>
      <c r="OEO106" s="342"/>
      <c r="OEP106" s="342"/>
      <c r="OEQ106" s="342"/>
      <c r="OER106" s="342"/>
      <c r="OES106" s="342"/>
      <c r="OET106" s="342"/>
      <c r="OEU106" s="342"/>
      <c r="OEV106" s="342"/>
      <c r="OEW106" s="342"/>
      <c r="OEX106" s="342"/>
      <c r="OEY106" s="342"/>
      <c r="OEZ106" s="342"/>
      <c r="OFA106" s="342"/>
      <c r="OFB106" s="342"/>
      <c r="OFC106" s="342"/>
      <c r="OFD106" s="342"/>
      <c r="OFE106" s="342"/>
      <c r="OFF106" s="342"/>
      <c r="OFG106" s="342"/>
      <c r="OFH106" s="342"/>
      <c r="OFI106" s="342"/>
      <c r="OFJ106" s="342"/>
      <c r="OFK106" s="342"/>
      <c r="OFL106" s="342"/>
      <c r="OFM106" s="342"/>
      <c r="OFN106" s="342"/>
      <c r="OFO106" s="342"/>
      <c r="OFP106" s="342"/>
      <c r="OFQ106" s="342"/>
      <c r="OFR106" s="342"/>
      <c r="OFS106" s="342"/>
      <c r="OFT106" s="342"/>
      <c r="OFU106" s="342"/>
      <c r="OFV106" s="342"/>
      <c r="OFW106" s="342"/>
      <c r="OFX106" s="342"/>
      <c r="OFY106" s="342"/>
      <c r="OFZ106" s="342"/>
      <c r="OGA106" s="342"/>
      <c r="OGB106" s="342"/>
      <c r="OGC106" s="342"/>
      <c r="OGD106" s="342"/>
      <c r="OGE106" s="342"/>
      <c r="OGF106" s="342"/>
      <c r="OGG106" s="342"/>
      <c r="OGH106" s="342"/>
      <c r="OGI106" s="342"/>
      <c r="OGJ106" s="342"/>
      <c r="OGK106" s="342"/>
      <c r="OGL106" s="342"/>
      <c r="OGM106" s="342"/>
      <c r="OGN106" s="342"/>
      <c r="OGO106" s="342"/>
      <c r="OGP106" s="342"/>
      <c r="OGQ106" s="342"/>
      <c r="OGR106" s="342"/>
      <c r="OGS106" s="342"/>
      <c r="OGT106" s="342"/>
      <c r="OGU106" s="342"/>
      <c r="OGV106" s="342"/>
      <c r="OGW106" s="342"/>
      <c r="OGX106" s="342"/>
      <c r="OGY106" s="342"/>
      <c r="OGZ106" s="342"/>
      <c r="OHA106" s="342"/>
      <c r="OHB106" s="342"/>
      <c r="OHC106" s="342"/>
      <c r="OHD106" s="342"/>
      <c r="OHE106" s="342"/>
      <c r="OHF106" s="342"/>
      <c r="OHG106" s="342"/>
      <c r="OHH106" s="342"/>
      <c r="OHI106" s="342"/>
      <c r="OHJ106" s="342"/>
      <c r="OHK106" s="342"/>
      <c r="OHL106" s="342"/>
      <c r="OHM106" s="342"/>
      <c r="OHN106" s="342"/>
      <c r="OHO106" s="342"/>
      <c r="OHP106" s="342"/>
      <c r="OHQ106" s="342"/>
      <c r="OHR106" s="342"/>
      <c r="OHS106" s="342"/>
      <c r="OHT106" s="342"/>
      <c r="OHU106" s="342"/>
      <c r="OHV106" s="342"/>
      <c r="OHW106" s="342"/>
      <c r="OHX106" s="342"/>
      <c r="OHY106" s="342"/>
      <c r="OHZ106" s="342"/>
      <c r="OIA106" s="342"/>
      <c r="OIB106" s="342"/>
      <c r="OIC106" s="342"/>
      <c r="OID106" s="342"/>
      <c r="OIE106" s="342"/>
      <c r="OIF106" s="342"/>
      <c r="OIG106" s="342"/>
      <c r="OIH106" s="342"/>
      <c r="OII106" s="342"/>
      <c r="OIJ106" s="342"/>
      <c r="OIK106" s="342"/>
      <c r="OIL106" s="342"/>
      <c r="OIM106" s="342"/>
      <c r="OIN106" s="342"/>
      <c r="OIO106" s="342"/>
      <c r="OIP106" s="342"/>
      <c r="OIQ106" s="342"/>
      <c r="OIR106" s="342"/>
      <c r="OIS106" s="342"/>
      <c r="OIT106" s="342"/>
      <c r="OIU106" s="342"/>
      <c r="OIV106" s="342"/>
      <c r="OIW106" s="342"/>
      <c r="OIX106" s="342"/>
      <c r="OIY106" s="342"/>
      <c r="OIZ106" s="342"/>
      <c r="OJA106" s="342"/>
      <c r="OJB106" s="342"/>
      <c r="OJC106" s="342"/>
      <c r="OJD106" s="342"/>
      <c r="OJE106" s="342"/>
      <c r="OJF106" s="342"/>
      <c r="OJG106" s="342"/>
      <c r="OJH106" s="342"/>
      <c r="OJI106" s="342"/>
      <c r="OJJ106" s="342"/>
      <c r="OJK106" s="342"/>
      <c r="OJL106" s="342"/>
      <c r="OJM106" s="342"/>
      <c r="OJN106" s="342"/>
      <c r="OJO106" s="342"/>
      <c r="OJP106" s="342"/>
      <c r="OJQ106" s="342"/>
      <c r="OJR106" s="342"/>
      <c r="OJS106" s="342"/>
      <c r="OJT106" s="342"/>
      <c r="OJU106" s="342"/>
      <c r="OJV106" s="342"/>
      <c r="OJW106" s="342"/>
      <c r="OJX106" s="342"/>
      <c r="OJY106" s="342"/>
      <c r="OJZ106" s="342"/>
      <c r="OKA106" s="342"/>
      <c r="OKB106" s="342"/>
      <c r="OKC106" s="342"/>
      <c r="OKD106" s="342"/>
      <c r="OKE106" s="342"/>
      <c r="OKF106" s="342"/>
      <c r="OKG106" s="342"/>
      <c r="OKH106" s="342"/>
      <c r="OKI106" s="342"/>
      <c r="OKJ106" s="342"/>
      <c r="OKK106" s="342"/>
      <c r="OKL106" s="342"/>
      <c r="OKM106" s="342"/>
      <c r="OKN106" s="342"/>
      <c r="OKO106" s="342"/>
      <c r="OKP106" s="342"/>
      <c r="OKQ106" s="342"/>
      <c r="OKR106" s="342"/>
      <c r="OKS106" s="342"/>
      <c r="OKT106" s="342"/>
      <c r="OKU106" s="342"/>
      <c r="OKV106" s="342"/>
      <c r="OKW106" s="342"/>
      <c r="OKX106" s="342"/>
      <c r="OKY106" s="342"/>
      <c r="OKZ106" s="342"/>
      <c r="OLA106" s="342"/>
      <c r="OLB106" s="342"/>
      <c r="OLC106" s="342"/>
      <c r="OLD106" s="342"/>
      <c r="OLE106" s="342"/>
      <c r="OLF106" s="342"/>
      <c r="OLG106" s="342"/>
      <c r="OLH106" s="342"/>
      <c r="OLI106" s="342"/>
      <c r="OLJ106" s="342"/>
      <c r="OLK106" s="342"/>
      <c r="OLL106" s="342"/>
      <c r="OLM106" s="342"/>
      <c r="OLN106" s="342"/>
      <c r="OLO106" s="342"/>
      <c r="OLP106" s="342"/>
      <c r="OLQ106" s="342"/>
      <c r="OLR106" s="342"/>
      <c r="OLS106" s="342"/>
      <c r="OLT106" s="342"/>
      <c r="OLU106" s="342"/>
      <c r="OLV106" s="342"/>
      <c r="OLW106" s="342"/>
      <c r="OLX106" s="342"/>
      <c r="OLY106" s="342"/>
      <c r="OLZ106" s="342"/>
      <c r="OMA106" s="342"/>
      <c r="OMB106" s="342"/>
      <c r="OMC106" s="342"/>
      <c r="OMD106" s="342"/>
      <c r="OME106" s="342"/>
      <c r="OMF106" s="342"/>
      <c r="OMG106" s="342"/>
      <c r="OMH106" s="342"/>
      <c r="OMI106" s="342"/>
      <c r="OMJ106" s="342"/>
      <c r="OMK106" s="342"/>
      <c r="OML106" s="342"/>
      <c r="OMM106" s="342"/>
      <c r="OMN106" s="342"/>
      <c r="OMO106" s="342"/>
      <c r="OMP106" s="342"/>
      <c r="OMQ106" s="342"/>
      <c r="OMR106" s="342"/>
      <c r="OMS106" s="342"/>
      <c r="OMT106" s="342"/>
      <c r="OMU106" s="342"/>
      <c r="OMV106" s="342"/>
      <c r="OMW106" s="342"/>
      <c r="OMX106" s="342"/>
      <c r="OMY106" s="342"/>
      <c r="OMZ106" s="342"/>
      <c r="ONA106" s="342"/>
      <c r="ONB106" s="342"/>
      <c r="ONC106" s="342"/>
      <c r="OND106" s="342"/>
      <c r="ONE106" s="342"/>
      <c r="ONF106" s="342"/>
      <c r="ONG106" s="342"/>
      <c r="ONH106" s="342"/>
      <c r="ONI106" s="342"/>
      <c r="ONJ106" s="342"/>
      <c r="ONK106" s="342"/>
      <c r="ONL106" s="342"/>
      <c r="ONM106" s="342"/>
      <c r="ONN106" s="342"/>
      <c r="ONO106" s="342"/>
      <c r="ONP106" s="342"/>
      <c r="ONQ106" s="342"/>
      <c r="ONR106" s="342"/>
      <c r="ONS106" s="342"/>
      <c r="ONT106" s="342"/>
      <c r="ONU106" s="342"/>
      <c r="ONV106" s="342"/>
      <c r="ONW106" s="342"/>
      <c r="ONX106" s="342"/>
      <c r="ONY106" s="342"/>
      <c r="ONZ106" s="342"/>
      <c r="OOA106" s="342"/>
      <c r="OOB106" s="342"/>
      <c r="OOC106" s="342"/>
      <c r="OOD106" s="342"/>
      <c r="OOE106" s="342"/>
      <c r="OOF106" s="342"/>
      <c r="OOG106" s="342"/>
      <c r="OOH106" s="342"/>
      <c r="OOI106" s="342"/>
      <c r="OOJ106" s="342"/>
      <c r="OOK106" s="342"/>
      <c r="OOL106" s="342"/>
      <c r="OOM106" s="342"/>
      <c r="OON106" s="342"/>
      <c r="OOO106" s="342"/>
      <c r="OOP106" s="342"/>
      <c r="OOQ106" s="342"/>
      <c r="OOR106" s="342"/>
      <c r="OOS106" s="342"/>
      <c r="OOT106" s="342"/>
      <c r="OOU106" s="342"/>
      <c r="OOV106" s="342"/>
      <c r="OOW106" s="342"/>
      <c r="OOX106" s="342"/>
      <c r="OOY106" s="342"/>
      <c r="OOZ106" s="342"/>
      <c r="OPA106" s="342"/>
      <c r="OPB106" s="342"/>
      <c r="OPC106" s="342"/>
      <c r="OPD106" s="342"/>
      <c r="OPE106" s="342"/>
      <c r="OPF106" s="342"/>
      <c r="OPG106" s="342"/>
      <c r="OPH106" s="342"/>
      <c r="OPI106" s="342"/>
      <c r="OPJ106" s="342"/>
      <c r="OPK106" s="342"/>
      <c r="OPL106" s="342"/>
      <c r="OPM106" s="342"/>
      <c r="OPN106" s="342"/>
      <c r="OPO106" s="342"/>
      <c r="OPP106" s="342"/>
      <c r="OPQ106" s="342"/>
      <c r="OPR106" s="342"/>
      <c r="OPS106" s="342"/>
      <c r="OPT106" s="342"/>
      <c r="OPU106" s="342"/>
      <c r="OPV106" s="342"/>
      <c r="OPW106" s="342"/>
      <c r="OPX106" s="342"/>
      <c r="OPY106" s="342"/>
      <c r="OPZ106" s="342"/>
      <c r="OQA106" s="342"/>
      <c r="OQB106" s="342"/>
      <c r="OQC106" s="342"/>
      <c r="OQD106" s="342"/>
      <c r="OQE106" s="342"/>
      <c r="OQF106" s="342"/>
      <c r="OQG106" s="342"/>
      <c r="OQH106" s="342"/>
      <c r="OQI106" s="342"/>
      <c r="OQJ106" s="342"/>
      <c r="OQK106" s="342"/>
      <c r="OQL106" s="342"/>
      <c r="OQM106" s="342"/>
      <c r="OQN106" s="342"/>
      <c r="OQO106" s="342"/>
      <c r="OQP106" s="342"/>
      <c r="OQQ106" s="342"/>
      <c r="OQR106" s="342"/>
      <c r="OQS106" s="342"/>
      <c r="OQT106" s="342"/>
      <c r="OQU106" s="342"/>
      <c r="OQV106" s="342"/>
      <c r="OQW106" s="342"/>
      <c r="OQX106" s="342"/>
      <c r="OQY106" s="342"/>
      <c r="OQZ106" s="342"/>
      <c r="ORA106" s="342"/>
      <c r="ORB106" s="342"/>
      <c r="ORC106" s="342"/>
      <c r="ORD106" s="342"/>
      <c r="ORE106" s="342"/>
      <c r="ORF106" s="342"/>
      <c r="ORG106" s="342"/>
      <c r="ORH106" s="342"/>
      <c r="ORI106" s="342"/>
      <c r="ORJ106" s="342"/>
      <c r="ORK106" s="342"/>
      <c r="ORL106" s="342"/>
      <c r="ORM106" s="342"/>
      <c r="ORN106" s="342"/>
      <c r="ORO106" s="342"/>
      <c r="ORP106" s="342"/>
      <c r="ORQ106" s="342"/>
      <c r="ORR106" s="342"/>
      <c r="ORS106" s="342"/>
      <c r="ORT106" s="342"/>
      <c r="ORU106" s="342"/>
      <c r="ORV106" s="342"/>
      <c r="ORW106" s="342"/>
      <c r="ORX106" s="342"/>
      <c r="ORY106" s="342"/>
      <c r="ORZ106" s="342"/>
      <c r="OSA106" s="342"/>
      <c r="OSB106" s="342"/>
      <c r="OSC106" s="342"/>
      <c r="OSD106" s="342"/>
      <c r="OSE106" s="342"/>
      <c r="OSF106" s="342"/>
      <c r="OSG106" s="342"/>
      <c r="OSH106" s="342"/>
      <c r="OSI106" s="342"/>
      <c r="OSJ106" s="342"/>
      <c r="OSK106" s="342"/>
      <c r="OSL106" s="342"/>
      <c r="OSM106" s="342"/>
      <c r="OSN106" s="342"/>
      <c r="OSO106" s="342"/>
      <c r="OSP106" s="342"/>
      <c r="OSQ106" s="342"/>
      <c r="OSR106" s="342"/>
      <c r="OSS106" s="342"/>
      <c r="OST106" s="342"/>
      <c r="OSU106" s="342"/>
      <c r="OSV106" s="342"/>
      <c r="OSW106" s="342"/>
      <c r="OSX106" s="342"/>
      <c r="OSY106" s="342"/>
      <c r="OSZ106" s="342"/>
      <c r="OTA106" s="342"/>
      <c r="OTB106" s="342"/>
      <c r="OTC106" s="342"/>
      <c r="OTD106" s="342"/>
      <c r="OTE106" s="342"/>
      <c r="OTF106" s="342"/>
      <c r="OTG106" s="342"/>
      <c r="OTH106" s="342"/>
      <c r="OTI106" s="342"/>
      <c r="OTJ106" s="342"/>
      <c r="OTK106" s="342"/>
      <c r="OTL106" s="342"/>
      <c r="OTM106" s="342"/>
      <c r="OTN106" s="342"/>
      <c r="OTO106" s="342"/>
      <c r="OTP106" s="342"/>
      <c r="OTQ106" s="342"/>
      <c r="OTR106" s="342"/>
      <c r="OTS106" s="342"/>
      <c r="OTT106" s="342"/>
      <c r="OTU106" s="342"/>
      <c r="OTV106" s="342"/>
      <c r="OTW106" s="342"/>
      <c r="OTX106" s="342"/>
      <c r="OTY106" s="342"/>
      <c r="OTZ106" s="342"/>
      <c r="OUA106" s="342"/>
      <c r="OUB106" s="342"/>
      <c r="OUC106" s="342"/>
      <c r="OUD106" s="342"/>
      <c r="OUE106" s="342"/>
      <c r="OUF106" s="342"/>
      <c r="OUG106" s="342"/>
      <c r="OUH106" s="342"/>
      <c r="OUI106" s="342"/>
      <c r="OUJ106" s="342"/>
      <c r="OUK106" s="342"/>
      <c r="OUL106" s="342"/>
      <c r="OUM106" s="342"/>
      <c r="OUN106" s="342"/>
      <c r="OUO106" s="342"/>
      <c r="OUP106" s="342"/>
      <c r="OUQ106" s="342"/>
      <c r="OUR106" s="342"/>
      <c r="OUS106" s="342"/>
      <c r="OUT106" s="342"/>
      <c r="OUU106" s="342"/>
      <c r="OUV106" s="342"/>
      <c r="OUW106" s="342"/>
      <c r="OUX106" s="342"/>
      <c r="OUY106" s="342"/>
      <c r="OUZ106" s="342"/>
      <c r="OVA106" s="342"/>
      <c r="OVB106" s="342"/>
      <c r="OVC106" s="342"/>
      <c r="OVD106" s="342"/>
      <c r="OVE106" s="342"/>
      <c r="OVF106" s="342"/>
      <c r="OVG106" s="342"/>
      <c r="OVH106" s="342"/>
      <c r="OVI106" s="342"/>
      <c r="OVJ106" s="342"/>
      <c r="OVK106" s="342"/>
      <c r="OVL106" s="342"/>
      <c r="OVM106" s="342"/>
      <c r="OVN106" s="342"/>
      <c r="OVO106" s="342"/>
      <c r="OVP106" s="342"/>
      <c r="OVQ106" s="342"/>
      <c r="OVR106" s="342"/>
      <c r="OVS106" s="342"/>
      <c r="OVT106" s="342"/>
      <c r="OVU106" s="342"/>
      <c r="OVV106" s="342"/>
      <c r="OVW106" s="342"/>
      <c r="OVX106" s="342"/>
      <c r="OVY106" s="342"/>
      <c r="OVZ106" s="342"/>
      <c r="OWA106" s="342"/>
      <c r="OWB106" s="342"/>
      <c r="OWC106" s="342"/>
      <c r="OWD106" s="342"/>
      <c r="OWE106" s="342"/>
      <c r="OWF106" s="342"/>
      <c r="OWG106" s="342"/>
      <c r="OWH106" s="342"/>
      <c r="OWI106" s="342"/>
      <c r="OWJ106" s="342"/>
      <c r="OWK106" s="342"/>
      <c r="OWL106" s="342"/>
      <c r="OWM106" s="342"/>
      <c r="OWN106" s="342"/>
      <c r="OWO106" s="342"/>
      <c r="OWP106" s="342"/>
      <c r="OWQ106" s="342"/>
      <c r="OWR106" s="342"/>
      <c r="OWS106" s="342"/>
      <c r="OWT106" s="342"/>
      <c r="OWU106" s="342"/>
      <c r="OWV106" s="342"/>
      <c r="OWW106" s="342"/>
      <c r="OWX106" s="342"/>
      <c r="OWY106" s="342"/>
      <c r="OWZ106" s="342"/>
      <c r="OXA106" s="342"/>
      <c r="OXB106" s="342"/>
      <c r="OXC106" s="342"/>
      <c r="OXD106" s="342"/>
      <c r="OXE106" s="342"/>
      <c r="OXF106" s="342"/>
      <c r="OXG106" s="342"/>
      <c r="OXH106" s="342"/>
      <c r="OXI106" s="342"/>
      <c r="OXJ106" s="342"/>
      <c r="OXK106" s="342"/>
      <c r="OXL106" s="342"/>
      <c r="OXM106" s="342"/>
      <c r="OXN106" s="342"/>
      <c r="OXO106" s="342"/>
      <c r="OXP106" s="342"/>
      <c r="OXQ106" s="342"/>
      <c r="OXR106" s="342"/>
      <c r="OXS106" s="342"/>
      <c r="OXT106" s="342"/>
      <c r="OXU106" s="342"/>
      <c r="OXV106" s="342"/>
      <c r="OXW106" s="342"/>
      <c r="OXX106" s="342"/>
      <c r="OXY106" s="342"/>
      <c r="OXZ106" s="342"/>
      <c r="OYA106" s="342"/>
      <c r="OYB106" s="342"/>
      <c r="OYC106" s="342"/>
      <c r="OYD106" s="342"/>
      <c r="OYE106" s="342"/>
      <c r="OYF106" s="342"/>
      <c r="OYG106" s="342"/>
      <c r="OYH106" s="342"/>
      <c r="OYI106" s="342"/>
      <c r="OYJ106" s="342"/>
      <c r="OYK106" s="342"/>
      <c r="OYL106" s="342"/>
      <c r="OYM106" s="342"/>
      <c r="OYN106" s="342"/>
      <c r="OYO106" s="342"/>
      <c r="OYP106" s="342"/>
      <c r="OYQ106" s="342"/>
      <c r="OYR106" s="342"/>
      <c r="OYS106" s="342"/>
      <c r="OYT106" s="342"/>
      <c r="OYU106" s="342"/>
      <c r="OYV106" s="342"/>
      <c r="OYW106" s="342"/>
      <c r="OYX106" s="342"/>
      <c r="OYY106" s="342"/>
      <c r="OYZ106" s="342"/>
      <c r="OZA106" s="342"/>
      <c r="OZB106" s="342"/>
      <c r="OZC106" s="342"/>
      <c r="OZD106" s="342"/>
      <c r="OZE106" s="342"/>
      <c r="OZF106" s="342"/>
      <c r="OZG106" s="342"/>
      <c r="OZH106" s="342"/>
      <c r="OZI106" s="342"/>
      <c r="OZJ106" s="342"/>
      <c r="OZK106" s="342"/>
      <c r="OZL106" s="342"/>
      <c r="OZM106" s="342"/>
      <c r="OZN106" s="342"/>
      <c r="OZO106" s="342"/>
      <c r="OZP106" s="342"/>
      <c r="OZQ106" s="342"/>
      <c r="OZR106" s="342"/>
      <c r="OZS106" s="342"/>
      <c r="OZT106" s="342"/>
      <c r="OZU106" s="342"/>
      <c r="OZV106" s="342"/>
      <c r="OZW106" s="342"/>
      <c r="OZX106" s="342"/>
      <c r="OZY106" s="342"/>
      <c r="OZZ106" s="342"/>
      <c r="PAA106" s="342"/>
      <c r="PAB106" s="342"/>
      <c r="PAC106" s="342"/>
      <c r="PAD106" s="342"/>
      <c r="PAE106" s="342"/>
      <c r="PAF106" s="342"/>
      <c r="PAG106" s="342"/>
      <c r="PAH106" s="342"/>
      <c r="PAI106" s="342"/>
      <c r="PAJ106" s="342"/>
      <c r="PAK106" s="342"/>
      <c r="PAL106" s="342"/>
      <c r="PAM106" s="342"/>
      <c r="PAN106" s="342"/>
      <c r="PAO106" s="342"/>
      <c r="PAP106" s="342"/>
      <c r="PAQ106" s="342"/>
      <c r="PAR106" s="342"/>
      <c r="PAS106" s="342"/>
      <c r="PAT106" s="342"/>
      <c r="PAU106" s="342"/>
      <c r="PAV106" s="342"/>
      <c r="PAW106" s="342"/>
      <c r="PAX106" s="342"/>
      <c r="PAY106" s="342"/>
      <c r="PAZ106" s="342"/>
      <c r="PBA106" s="342"/>
      <c r="PBB106" s="342"/>
      <c r="PBC106" s="342"/>
      <c r="PBD106" s="342"/>
      <c r="PBE106" s="342"/>
      <c r="PBF106" s="342"/>
      <c r="PBG106" s="342"/>
      <c r="PBH106" s="342"/>
      <c r="PBI106" s="342"/>
      <c r="PBJ106" s="342"/>
      <c r="PBK106" s="342"/>
      <c r="PBL106" s="342"/>
      <c r="PBM106" s="342"/>
      <c r="PBN106" s="342"/>
      <c r="PBO106" s="342"/>
      <c r="PBP106" s="342"/>
      <c r="PBQ106" s="342"/>
      <c r="PBR106" s="342"/>
      <c r="PBS106" s="342"/>
      <c r="PBT106" s="342"/>
      <c r="PBU106" s="342"/>
      <c r="PBV106" s="342"/>
      <c r="PBW106" s="342"/>
      <c r="PBX106" s="342"/>
      <c r="PBY106" s="342"/>
      <c r="PBZ106" s="342"/>
      <c r="PCA106" s="342"/>
      <c r="PCB106" s="342"/>
      <c r="PCC106" s="342"/>
      <c r="PCD106" s="342"/>
      <c r="PCE106" s="342"/>
      <c r="PCF106" s="342"/>
      <c r="PCG106" s="342"/>
      <c r="PCH106" s="342"/>
      <c r="PCI106" s="342"/>
      <c r="PCJ106" s="342"/>
      <c r="PCK106" s="342"/>
      <c r="PCL106" s="342"/>
      <c r="PCM106" s="342"/>
      <c r="PCN106" s="342"/>
      <c r="PCO106" s="342"/>
      <c r="PCP106" s="342"/>
      <c r="PCQ106" s="342"/>
      <c r="PCR106" s="342"/>
      <c r="PCS106" s="342"/>
      <c r="PCT106" s="342"/>
      <c r="PCU106" s="342"/>
      <c r="PCV106" s="342"/>
      <c r="PCW106" s="342"/>
      <c r="PCX106" s="342"/>
      <c r="PCY106" s="342"/>
      <c r="PCZ106" s="342"/>
      <c r="PDA106" s="342"/>
      <c r="PDB106" s="342"/>
      <c r="PDC106" s="342"/>
      <c r="PDD106" s="342"/>
      <c r="PDE106" s="342"/>
      <c r="PDF106" s="342"/>
      <c r="PDG106" s="342"/>
      <c r="PDH106" s="342"/>
      <c r="PDI106" s="342"/>
      <c r="PDJ106" s="342"/>
      <c r="PDK106" s="342"/>
      <c r="PDL106" s="342"/>
      <c r="PDM106" s="342"/>
      <c r="PDN106" s="342"/>
      <c r="PDO106" s="342"/>
      <c r="PDP106" s="342"/>
      <c r="PDQ106" s="342"/>
      <c r="PDR106" s="342"/>
      <c r="PDS106" s="342"/>
      <c r="PDT106" s="342"/>
      <c r="PDU106" s="342"/>
      <c r="PDV106" s="342"/>
      <c r="PDW106" s="342"/>
      <c r="PDX106" s="342"/>
      <c r="PDY106" s="342"/>
      <c r="PDZ106" s="342"/>
      <c r="PEA106" s="342"/>
      <c r="PEB106" s="342"/>
      <c r="PEC106" s="342"/>
      <c r="PED106" s="342"/>
      <c r="PEE106" s="342"/>
      <c r="PEF106" s="342"/>
      <c r="PEG106" s="342"/>
      <c r="PEH106" s="342"/>
      <c r="PEI106" s="342"/>
      <c r="PEJ106" s="342"/>
      <c r="PEK106" s="342"/>
      <c r="PEL106" s="342"/>
      <c r="PEM106" s="342"/>
      <c r="PEN106" s="342"/>
      <c r="PEO106" s="342"/>
      <c r="PEP106" s="342"/>
      <c r="PEQ106" s="342"/>
      <c r="PER106" s="342"/>
      <c r="PES106" s="342"/>
      <c r="PET106" s="342"/>
      <c r="PEU106" s="342"/>
      <c r="PEV106" s="342"/>
      <c r="PEW106" s="342"/>
      <c r="PEX106" s="342"/>
      <c r="PEY106" s="342"/>
      <c r="PEZ106" s="342"/>
      <c r="PFA106" s="342"/>
      <c r="PFB106" s="342"/>
      <c r="PFC106" s="342"/>
      <c r="PFD106" s="342"/>
      <c r="PFE106" s="342"/>
      <c r="PFF106" s="342"/>
      <c r="PFG106" s="342"/>
      <c r="PFH106" s="342"/>
      <c r="PFI106" s="342"/>
      <c r="PFJ106" s="342"/>
      <c r="PFK106" s="342"/>
      <c r="PFL106" s="342"/>
      <c r="PFM106" s="342"/>
      <c r="PFN106" s="342"/>
      <c r="PFO106" s="342"/>
      <c r="PFP106" s="342"/>
      <c r="PFQ106" s="342"/>
      <c r="PFR106" s="342"/>
      <c r="PFS106" s="342"/>
      <c r="PFT106" s="342"/>
      <c r="PFU106" s="342"/>
      <c r="PFV106" s="342"/>
      <c r="PFW106" s="342"/>
      <c r="PFX106" s="342"/>
      <c r="PFY106" s="342"/>
      <c r="PFZ106" s="342"/>
      <c r="PGA106" s="342"/>
      <c r="PGB106" s="342"/>
      <c r="PGC106" s="342"/>
      <c r="PGD106" s="342"/>
      <c r="PGE106" s="342"/>
      <c r="PGF106" s="342"/>
      <c r="PGG106" s="342"/>
      <c r="PGH106" s="342"/>
      <c r="PGI106" s="342"/>
      <c r="PGJ106" s="342"/>
      <c r="PGK106" s="342"/>
      <c r="PGL106" s="342"/>
      <c r="PGM106" s="342"/>
      <c r="PGN106" s="342"/>
      <c r="PGO106" s="342"/>
      <c r="PGP106" s="342"/>
      <c r="PGQ106" s="342"/>
      <c r="PGR106" s="342"/>
      <c r="PGS106" s="342"/>
      <c r="PGT106" s="342"/>
      <c r="PGU106" s="342"/>
      <c r="PGV106" s="342"/>
      <c r="PGW106" s="342"/>
      <c r="PGX106" s="342"/>
      <c r="PGY106" s="342"/>
      <c r="PGZ106" s="342"/>
      <c r="PHA106" s="342"/>
      <c r="PHB106" s="342"/>
      <c r="PHC106" s="342"/>
      <c r="PHD106" s="342"/>
      <c r="PHE106" s="342"/>
      <c r="PHF106" s="342"/>
      <c r="PHG106" s="342"/>
      <c r="PHH106" s="342"/>
      <c r="PHI106" s="342"/>
      <c r="PHJ106" s="342"/>
      <c r="PHK106" s="342"/>
      <c r="PHL106" s="342"/>
      <c r="PHM106" s="342"/>
      <c r="PHN106" s="342"/>
      <c r="PHO106" s="342"/>
      <c r="PHP106" s="342"/>
      <c r="PHQ106" s="342"/>
      <c r="PHR106" s="342"/>
      <c r="PHS106" s="342"/>
      <c r="PHT106" s="342"/>
      <c r="PHU106" s="342"/>
      <c r="PHV106" s="342"/>
      <c r="PHW106" s="342"/>
      <c r="PHX106" s="342"/>
      <c r="PHY106" s="342"/>
      <c r="PHZ106" s="342"/>
      <c r="PIA106" s="342"/>
      <c r="PIB106" s="342"/>
      <c r="PIC106" s="342"/>
      <c r="PID106" s="342"/>
      <c r="PIE106" s="342"/>
      <c r="PIF106" s="342"/>
      <c r="PIG106" s="342"/>
      <c r="PIH106" s="342"/>
      <c r="PII106" s="342"/>
      <c r="PIJ106" s="342"/>
      <c r="PIK106" s="342"/>
      <c r="PIL106" s="342"/>
      <c r="PIM106" s="342"/>
      <c r="PIN106" s="342"/>
      <c r="PIO106" s="342"/>
      <c r="PIP106" s="342"/>
      <c r="PIQ106" s="342"/>
      <c r="PIR106" s="342"/>
      <c r="PIS106" s="342"/>
      <c r="PIT106" s="342"/>
      <c r="PIU106" s="342"/>
      <c r="PIV106" s="342"/>
      <c r="PIW106" s="342"/>
      <c r="PIX106" s="342"/>
      <c r="PIY106" s="342"/>
      <c r="PIZ106" s="342"/>
      <c r="PJA106" s="342"/>
      <c r="PJB106" s="342"/>
      <c r="PJC106" s="342"/>
      <c r="PJD106" s="342"/>
      <c r="PJE106" s="342"/>
      <c r="PJF106" s="342"/>
      <c r="PJG106" s="342"/>
      <c r="PJH106" s="342"/>
      <c r="PJI106" s="342"/>
      <c r="PJJ106" s="342"/>
      <c r="PJK106" s="342"/>
      <c r="PJL106" s="342"/>
      <c r="PJM106" s="342"/>
      <c r="PJN106" s="342"/>
      <c r="PJO106" s="342"/>
      <c r="PJP106" s="342"/>
      <c r="PJQ106" s="342"/>
      <c r="PJR106" s="342"/>
      <c r="PJS106" s="342"/>
      <c r="PJT106" s="342"/>
      <c r="PJU106" s="342"/>
      <c r="PJV106" s="342"/>
      <c r="PJW106" s="342"/>
      <c r="PJX106" s="342"/>
      <c r="PJY106" s="342"/>
      <c r="PJZ106" s="342"/>
      <c r="PKA106" s="342"/>
      <c r="PKB106" s="342"/>
      <c r="PKC106" s="342"/>
      <c r="PKD106" s="342"/>
      <c r="PKE106" s="342"/>
      <c r="PKF106" s="342"/>
      <c r="PKG106" s="342"/>
      <c r="PKH106" s="342"/>
      <c r="PKI106" s="342"/>
      <c r="PKJ106" s="342"/>
      <c r="PKK106" s="342"/>
      <c r="PKL106" s="342"/>
      <c r="PKM106" s="342"/>
      <c r="PKN106" s="342"/>
      <c r="PKO106" s="342"/>
      <c r="PKP106" s="342"/>
      <c r="PKQ106" s="342"/>
      <c r="PKR106" s="342"/>
      <c r="PKS106" s="342"/>
      <c r="PKT106" s="342"/>
      <c r="PKU106" s="342"/>
      <c r="PKV106" s="342"/>
      <c r="PKW106" s="342"/>
      <c r="PKX106" s="342"/>
      <c r="PKY106" s="342"/>
      <c r="PKZ106" s="342"/>
      <c r="PLA106" s="342"/>
      <c r="PLB106" s="342"/>
      <c r="PLC106" s="342"/>
      <c r="PLD106" s="342"/>
      <c r="PLE106" s="342"/>
      <c r="PLF106" s="342"/>
      <c r="PLG106" s="342"/>
      <c r="PLH106" s="342"/>
      <c r="PLI106" s="342"/>
      <c r="PLJ106" s="342"/>
      <c r="PLK106" s="342"/>
      <c r="PLL106" s="342"/>
      <c r="PLM106" s="342"/>
      <c r="PLN106" s="342"/>
      <c r="PLO106" s="342"/>
      <c r="PLP106" s="342"/>
      <c r="PLQ106" s="342"/>
      <c r="PLR106" s="342"/>
      <c r="PLS106" s="342"/>
      <c r="PLT106" s="342"/>
      <c r="PLU106" s="342"/>
      <c r="PLV106" s="342"/>
      <c r="PLW106" s="342"/>
      <c r="PLX106" s="342"/>
      <c r="PLY106" s="342"/>
      <c r="PLZ106" s="342"/>
      <c r="PMA106" s="342"/>
      <c r="PMB106" s="342"/>
      <c r="PMC106" s="342"/>
      <c r="PMD106" s="342"/>
      <c r="PME106" s="342"/>
      <c r="PMF106" s="342"/>
      <c r="PMG106" s="342"/>
      <c r="PMH106" s="342"/>
      <c r="PMI106" s="342"/>
      <c r="PMJ106" s="342"/>
      <c r="PMK106" s="342"/>
      <c r="PML106" s="342"/>
      <c r="PMM106" s="342"/>
      <c r="PMN106" s="342"/>
      <c r="PMO106" s="342"/>
      <c r="PMP106" s="342"/>
      <c r="PMQ106" s="342"/>
      <c r="PMR106" s="342"/>
      <c r="PMS106" s="342"/>
      <c r="PMT106" s="342"/>
      <c r="PMU106" s="342"/>
      <c r="PMV106" s="342"/>
      <c r="PMW106" s="342"/>
      <c r="PMX106" s="342"/>
      <c r="PMY106" s="342"/>
      <c r="PMZ106" s="342"/>
      <c r="PNA106" s="342"/>
      <c r="PNB106" s="342"/>
      <c r="PNC106" s="342"/>
      <c r="PND106" s="342"/>
      <c r="PNE106" s="342"/>
      <c r="PNF106" s="342"/>
      <c r="PNG106" s="342"/>
      <c r="PNH106" s="342"/>
      <c r="PNI106" s="342"/>
      <c r="PNJ106" s="342"/>
      <c r="PNK106" s="342"/>
      <c r="PNL106" s="342"/>
      <c r="PNM106" s="342"/>
      <c r="PNN106" s="342"/>
      <c r="PNO106" s="342"/>
      <c r="PNP106" s="342"/>
      <c r="PNQ106" s="342"/>
      <c r="PNR106" s="342"/>
      <c r="PNS106" s="342"/>
      <c r="PNT106" s="342"/>
      <c r="PNU106" s="342"/>
      <c r="PNV106" s="342"/>
      <c r="PNW106" s="342"/>
      <c r="PNX106" s="342"/>
      <c r="PNY106" s="342"/>
      <c r="PNZ106" s="342"/>
      <c r="POA106" s="342"/>
      <c r="POB106" s="342"/>
      <c r="POC106" s="342"/>
      <c r="POD106" s="342"/>
      <c r="POE106" s="342"/>
      <c r="POF106" s="342"/>
      <c r="POG106" s="342"/>
      <c r="POH106" s="342"/>
      <c r="POI106" s="342"/>
      <c r="POJ106" s="342"/>
      <c r="POK106" s="342"/>
      <c r="POL106" s="342"/>
      <c r="POM106" s="342"/>
      <c r="PON106" s="342"/>
      <c r="POO106" s="342"/>
      <c r="POP106" s="342"/>
      <c r="POQ106" s="342"/>
      <c r="POR106" s="342"/>
      <c r="POS106" s="342"/>
      <c r="POT106" s="342"/>
      <c r="POU106" s="342"/>
      <c r="POV106" s="342"/>
      <c r="POW106" s="342"/>
      <c r="POX106" s="342"/>
      <c r="POY106" s="342"/>
      <c r="POZ106" s="342"/>
      <c r="PPA106" s="342"/>
      <c r="PPB106" s="342"/>
      <c r="PPC106" s="342"/>
      <c r="PPD106" s="342"/>
      <c r="PPE106" s="342"/>
      <c r="PPF106" s="342"/>
      <c r="PPG106" s="342"/>
      <c r="PPH106" s="342"/>
      <c r="PPI106" s="342"/>
      <c r="PPJ106" s="342"/>
      <c r="PPK106" s="342"/>
      <c r="PPL106" s="342"/>
      <c r="PPM106" s="342"/>
      <c r="PPN106" s="342"/>
      <c r="PPO106" s="342"/>
      <c r="PPP106" s="342"/>
      <c r="PPQ106" s="342"/>
      <c r="PPR106" s="342"/>
      <c r="PPS106" s="342"/>
      <c r="PPT106" s="342"/>
      <c r="PPU106" s="342"/>
      <c r="PPV106" s="342"/>
      <c r="PPW106" s="342"/>
      <c r="PPX106" s="342"/>
      <c r="PPY106" s="342"/>
      <c r="PPZ106" s="342"/>
      <c r="PQA106" s="342"/>
      <c r="PQB106" s="342"/>
      <c r="PQC106" s="342"/>
      <c r="PQD106" s="342"/>
      <c r="PQE106" s="342"/>
      <c r="PQF106" s="342"/>
      <c r="PQG106" s="342"/>
      <c r="PQH106" s="342"/>
      <c r="PQI106" s="342"/>
      <c r="PQJ106" s="342"/>
      <c r="PQK106" s="342"/>
      <c r="PQL106" s="342"/>
      <c r="PQM106" s="342"/>
      <c r="PQN106" s="342"/>
      <c r="PQO106" s="342"/>
      <c r="PQP106" s="342"/>
      <c r="PQQ106" s="342"/>
      <c r="PQR106" s="342"/>
      <c r="PQS106" s="342"/>
      <c r="PQT106" s="342"/>
      <c r="PQU106" s="342"/>
      <c r="PQV106" s="342"/>
      <c r="PQW106" s="342"/>
      <c r="PQX106" s="342"/>
      <c r="PQY106" s="342"/>
      <c r="PQZ106" s="342"/>
      <c r="PRA106" s="342"/>
      <c r="PRB106" s="342"/>
      <c r="PRC106" s="342"/>
      <c r="PRD106" s="342"/>
      <c r="PRE106" s="342"/>
      <c r="PRF106" s="342"/>
      <c r="PRG106" s="342"/>
      <c r="PRH106" s="342"/>
      <c r="PRI106" s="342"/>
      <c r="PRJ106" s="342"/>
      <c r="PRK106" s="342"/>
      <c r="PRL106" s="342"/>
      <c r="PRM106" s="342"/>
      <c r="PRN106" s="342"/>
      <c r="PRO106" s="342"/>
      <c r="PRP106" s="342"/>
      <c r="PRQ106" s="342"/>
      <c r="PRR106" s="342"/>
      <c r="PRS106" s="342"/>
      <c r="PRT106" s="342"/>
      <c r="PRU106" s="342"/>
      <c r="PRV106" s="342"/>
      <c r="PRW106" s="342"/>
      <c r="PRX106" s="342"/>
      <c r="PRY106" s="342"/>
      <c r="PRZ106" s="342"/>
      <c r="PSA106" s="342"/>
      <c r="PSB106" s="342"/>
      <c r="PSC106" s="342"/>
      <c r="PSD106" s="342"/>
      <c r="PSE106" s="342"/>
      <c r="PSF106" s="342"/>
      <c r="PSG106" s="342"/>
      <c r="PSH106" s="342"/>
      <c r="PSI106" s="342"/>
      <c r="PSJ106" s="342"/>
      <c r="PSK106" s="342"/>
      <c r="PSL106" s="342"/>
      <c r="PSM106" s="342"/>
      <c r="PSN106" s="342"/>
      <c r="PSO106" s="342"/>
      <c r="PSP106" s="342"/>
      <c r="PSQ106" s="342"/>
      <c r="PSR106" s="342"/>
      <c r="PSS106" s="342"/>
      <c r="PST106" s="342"/>
      <c r="PSU106" s="342"/>
      <c r="PSV106" s="342"/>
      <c r="PSW106" s="342"/>
      <c r="PSX106" s="342"/>
      <c r="PSY106" s="342"/>
      <c r="PSZ106" s="342"/>
      <c r="PTA106" s="342"/>
      <c r="PTB106" s="342"/>
      <c r="PTC106" s="342"/>
      <c r="PTD106" s="342"/>
      <c r="PTE106" s="342"/>
      <c r="PTF106" s="342"/>
      <c r="PTG106" s="342"/>
      <c r="PTH106" s="342"/>
      <c r="PTI106" s="342"/>
      <c r="PTJ106" s="342"/>
      <c r="PTK106" s="342"/>
      <c r="PTL106" s="342"/>
      <c r="PTM106" s="342"/>
      <c r="PTN106" s="342"/>
      <c r="PTO106" s="342"/>
      <c r="PTP106" s="342"/>
      <c r="PTQ106" s="342"/>
      <c r="PTR106" s="342"/>
      <c r="PTS106" s="342"/>
      <c r="PTT106" s="342"/>
      <c r="PTU106" s="342"/>
      <c r="PTV106" s="342"/>
      <c r="PTW106" s="342"/>
      <c r="PTX106" s="342"/>
      <c r="PTY106" s="342"/>
      <c r="PTZ106" s="342"/>
      <c r="PUA106" s="342"/>
      <c r="PUB106" s="342"/>
      <c r="PUC106" s="342"/>
      <c r="PUD106" s="342"/>
      <c r="PUE106" s="342"/>
      <c r="PUF106" s="342"/>
      <c r="PUG106" s="342"/>
      <c r="PUH106" s="342"/>
      <c r="PUI106" s="342"/>
      <c r="PUJ106" s="342"/>
      <c r="PUK106" s="342"/>
      <c r="PUL106" s="342"/>
      <c r="PUM106" s="342"/>
      <c r="PUN106" s="342"/>
      <c r="PUO106" s="342"/>
      <c r="PUP106" s="342"/>
      <c r="PUQ106" s="342"/>
      <c r="PUR106" s="342"/>
      <c r="PUS106" s="342"/>
      <c r="PUT106" s="342"/>
      <c r="PUU106" s="342"/>
      <c r="PUV106" s="342"/>
      <c r="PUW106" s="342"/>
      <c r="PUX106" s="342"/>
      <c r="PUY106" s="342"/>
      <c r="PUZ106" s="342"/>
      <c r="PVA106" s="342"/>
      <c r="PVB106" s="342"/>
      <c r="PVC106" s="342"/>
      <c r="PVD106" s="342"/>
      <c r="PVE106" s="342"/>
      <c r="PVF106" s="342"/>
      <c r="PVG106" s="342"/>
      <c r="PVH106" s="342"/>
      <c r="PVI106" s="342"/>
      <c r="PVJ106" s="342"/>
      <c r="PVK106" s="342"/>
      <c r="PVL106" s="342"/>
      <c r="PVM106" s="342"/>
      <c r="PVN106" s="342"/>
      <c r="PVO106" s="342"/>
      <c r="PVP106" s="342"/>
      <c r="PVQ106" s="342"/>
      <c r="PVR106" s="342"/>
      <c r="PVS106" s="342"/>
      <c r="PVT106" s="342"/>
      <c r="PVU106" s="342"/>
      <c r="PVV106" s="342"/>
      <c r="PVW106" s="342"/>
      <c r="PVX106" s="342"/>
      <c r="PVY106" s="342"/>
      <c r="PVZ106" s="342"/>
      <c r="PWA106" s="342"/>
      <c r="PWB106" s="342"/>
      <c r="PWC106" s="342"/>
      <c r="PWD106" s="342"/>
      <c r="PWE106" s="342"/>
      <c r="PWF106" s="342"/>
      <c r="PWG106" s="342"/>
      <c r="PWH106" s="342"/>
      <c r="PWI106" s="342"/>
      <c r="PWJ106" s="342"/>
      <c r="PWK106" s="342"/>
      <c r="PWL106" s="342"/>
      <c r="PWM106" s="342"/>
      <c r="PWN106" s="342"/>
      <c r="PWO106" s="342"/>
      <c r="PWP106" s="342"/>
      <c r="PWQ106" s="342"/>
      <c r="PWR106" s="342"/>
      <c r="PWS106" s="342"/>
      <c r="PWT106" s="342"/>
      <c r="PWU106" s="342"/>
      <c r="PWV106" s="342"/>
      <c r="PWW106" s="342"/>
      <c r="PWX106" s="342"/>
      <c r="PWY106" s="342"/>
      <c r="PWZ106" s="342"/>
      <c r="PXA106" s="342"/>
      <c r="PXB106" s="342"/>
      <c r="PXC106" s="342"/>
      <c r="PXD106" s="342"/>
      <c r="PXE106" s="342"/>
      <c r="PXF106" s="342"/>
      <c r="PXG106" s="342"/>
      <c r="PXH106" s="342"/>
      <c r="PXI106" s="342"/>
      <c r="PXJ106" s="342"/>
      <c r="PXK106" s="342"/>
      <c r="PXL106" s="342"/>
      <c r="PXM106" s="342"/>
      <c r="PXN106" s="342"/>
      <c r="PXO106" s="342"/>
      <c r="PXP106" s="342"/>
      <c r="PXQ106" s="342"/>
      <c r="PXR106" s="342"/>
      <c r="PXS106" s="342"/>
      <c r="PXT106" s="342"/>
      <c r="PXU106" s="342"/>
      <c r="PXV106" s="342"/>
      <c r="PXW106" s="342"/>
      <c r="PXX106" s="342"/>
      <c r="PXY106" s="342"/>
      <c r="PXZ106" s="342"/>
      <c r="PYA106" s="342"/>
      <c r="PYB106" s="342"/>
      <c r="PYC106" s="342"/>
      <c r="PYD106" s="342"/>
      <c r="PYE106" s="342"/>
      <c r="PYF106" s="342"/>
      <c r="PYG106" s="342"/>
      <c r="PYH106" s="342"/>
      <c r="PYI106" s="342"/>
      <c r="PYJ106" s="342"/>
      <c r="PYK106" s="342"/>
      <c r="PYL106" s="342"/>
      <c r="PYM106" s="342"/>
      <c r="PYN106" s="342"/>
      <c r="PYO106" s="342"/>
      <c r="PYP106" s="342"/>
      <c r="PYQ106" s="342"/>
      <c r="PYR106" s="342"/>
      <c r="PYS106" s="342"/>
      <c r="PYT106" s="342"/>
      <c r="PYU106" s="342"/>
      <c r="PYV106" s="342"/>
      <c r="PYW106" s="342"/>
      <c r="PYX106" s="342"/>
      <c r="PYY106" s="342"/>
      <c r="PYZ106" s="342"/>
      <c r="PZA106" s="342"/>
      <c r="PZB106" s="342"/>
      <c r="PZC106" s="342"/>
      <c r="PZD106" s="342"/>
      <c r="PZE106" s="342"/>
      <c r="PZF106" s="342"/>
      <c r="PZG106" s="342"/>
      <c r="PZH106" s="342"/>
      <c r="PZI106" s="342"/>
      <c r="PZJ106" s="342"/>
      <c r="PZK106" s="342"/>
      <c r="PZL106" s="342"/>
      <c r="PZM106" s="342"/>
      <c r="PZN106" s="342"/>
      <c r="PZO106" s="342"/>
      <c r="PZP106" s="342"/>
      <c r="PZQ106" s="342"/>
      <c r="PZR106" s="342"/>
      <c r="PZS106" s="342"/>
      <c r="PZT106" s="342"/>
      <c r="PZU106" s="342"/>
      <c r="PZV106" s="342"/>
      <c r="PZW106" s="342"/>
      <c r="PZX106" s="342"/>
      <c r="PZY106" s="342"/>
      <c r="PZZ106" s="342"/>
      <c r="QAA106" s="342"/>
      <c r="QAB106" s="342"/>
      <c r="QAC106" s="342"/>
      <c r="QAD106" s="342"/>
      <c r="QAE106" s="342"/>
      <c r="QAF106" s="342"/>
      <c r="QAG106" s="342"/>
      <c r="QAH106" s="342"/>
      <c r="QAI106" s="342"/>
      <c r="QAJ106" s="342"/>
      <c r="QAK106" s="342"/>
      <c r="QAL106" s="342"/>
      <c r="QAM106" s="342"/>
      <c r="QAN106" s="342"/>
      <c r="QAO106" s="342"/>
      <c r="QAP106" s="342"/>
      <c r="QAQ106" s="342"/>
      <c r="QAR106" s="342"/>
      <c r="QAS106" s="342"/>
      <c r="QAT106" s="342"/>
      <c r="QAU106" s="342"/>
      <c r="QAV106" s="342"/>
      <c r="QAW106" s="342"/>
      <c r="QAX106" s="342"/>
      <c r="QAY106" s="342"/>
      <c r="QAZ106" s="342"/>
      <c r="QBA106" s="342"/>
      <c r="QBB106" s="342"/>
      <c r="QBC106" s="342"/>
      <c r="QBD106" s="342"/>
      <c r="QBE106" s="342"/>
      <c r="QBF106" s="342"/>
      <c r="QBG106" s="342"/>
      <c r="QBH106" s="342"/>
      <c r="QBI106" s="342"/>
      <c r="QBJ106" s="342"/>
      <c r="QBK106" s="342"/>
      <c r="QBL106" s="342"/>
      <c r="QBM106" s="342"/>
      <c r="QBN106" s="342"/>
      <c r="QBO106" s="342"/>
      <c r="QBP106" s="342"/>
      <c r="QBQ106" s="342"/>
      <c r="QBR106" s="342"/>
      <c r="QBS106" s="342"/>
      <c r="QBT106" s="342"/>
      <c r="QBU106" s="342"/>
      <c r="QBV106" s="342"/>
      <c r="QBW106" s="342"/>
      <c r="QBX106" s="342"/>
      <c r="QBY106" s="342"/>
      <c r="QBZ106" s="342"/>
      <c r="QCA106" s="342"/>
      <c r="QCB106" s="342"/>
      <c r="QCC106" s="342"/>
      <c r="QCD106" s="342"/>
      <c r="QCE106" s="342"/>
      <c r="QCF106" s="342"/>
      <c r="QCG106" s="342"/>
      <c r="QCH106" s="342"/>
      <c r="QCI106" s="342"/>
      <c r="QCJ106" s="342"/>
      <c r="QCK106" s="342"/>
      <c r="QCL106" s="342"/>
      <c r="QCM106" s="342"/>
      <c r="QCN106" s="342"/>
      <c r="QCO106" s="342"/>
      <c r="QCP106" s="342"/>
      <c r="QCQ106" s="342"/>
      <c r="QCR106" s="342"/>
      <c r="QCS106" s="342"/>
      <c r="QCT106" s="342"/>
      <c r="QCU106" s="342"/>
      <c r="QCV106" s="342"/>
      <c r="QCW106" s="342"/>
      <c r="QCX106" s="342"/>
      <c r="QCY106" s="342"/>
      <c r="QCZ106" s="342"/>
      <c r="QDA106" s="342"/>
      <c r="QDB106" s="342"/>
      <c r="QDC106" s="342"/>
      <c r="QDD106" s="342"/>
      <c r="QDE106" s="342"/>
      <c r="QDF106" s="342"/>
      <c r="QDG106" s="342"/>
      <c r="QDH106" s="342"/>
      <c r="QDI106" s="342"/>
      <c r="QDJ106" s="342"/>
      <c r="QDK106" s="342"/>
      <c r="QDL106" s="342"/>
      <c r="QDM106" s="342"/>
      <c r="QDN106" s="342"/>
      <c r="QDO106" s="342"/>
      <c r="QDP106" s="342"/>
      <c r="QDQ106" s="342"/>
      <c r="QDR106" s="342"/>
      <c r="QDS106" s="342"/>
      <c r="QDT106" s="342"/>
      <c r="QDU106" s="342"/>
      <c r="QDV106" s="342"/>
      <c r="QDW106" s="342"/>
      <c r="QDX106" s="342"/>
      <c r="QDY106" s="342"/>
      <c r="QDZ106" s="342"/>
      <c r="QEA106" s="342"/>
      <c r="QEB106" s="342"/>
      <c r="QEC106" s="342"/>
      <c r="QED106" s="342"/>
      <c r="QEE106" s="342"/>
      <c r="QEF106" s="342"/>
      <c r="QEG106" s="342"/>
      <c r="QEH106" s="342"/>
      <c r="QEI106" s="342"/>
      <c r="QEJ106" s="342"/>
      <c r="QEK106" s="342"/>
      <c r="QEL106" s="342"/>
      <c r="QEM106" s="342"/>
      <c r="QEN106" s="342"/>
      <c r="QEO106" s="342"/>
      <c r="QEP106" s="342"/>
      <c r="QEQ106" s="342"/>
      <c r="QER106" s="342"/>
      <c r="QES106" s="342"/>
      <c r="QET106" s="342"/>
      <c r="QEU106" s="342"/>
      <c r="QEV106" s="342"/>
      <c r="QEW106" s="342"/>
      <c r="QEX106" s="342"/>
      <c r="QEY106" s="342"/>
      <c r="QEZ106" s="342"/>
      <c r="QFA106" s="342"/>
      <c r="QFB106" s="342"/>
      <c r="QFC106" s="342"/>
      <c r="QFD106" s="342"/>
      <c r="QFE106" s="342"/>
      <c r="QFF106" s="342"/>
      <c r="QFG106" s="342"/>
      <c r="QFH106" s="342"/>
      <c r="QFI106" s="342"/>
      <c r="QFJ106" s="342"/>
      <c r="QFK106" s="342"/>
      <c r="QFL106" s="342"/>
      <c r="QFM106" s="342"/>
      <c r="QFN106" s="342"/>
      <c r="QFO106" s="342"/>
      <c r="QFP106" s="342"/>
      <c r="QFQ106" s="342"/>
      <c r="QFR106" s="342"/>
      <c r="QFS106" s="342"/>
      <c r="QFT106" s="342"/>
      <c r="QFU106" s="342"/>
      <c r="QFV106" s="342"/>
      <c r="QFW106" s="342"/>
      <c r="QFX106" s="342"/>
      <c r="QFY106" s="342"/>
      <c r="QFZ106" s="342"/>
      <c r="QGA106" s="342"/>
      <c r="QGB106" s="342"/>
      <c r="QGC106" s="342"/>
      <c r="QGD106" s="342"/>
      <c r="QGE106" s="342"/>
      <c r="QGF106" s="342"/>
      <c r="QGG106" s="342"/>
      <c r="QGH106" s="342"/>
      <c r="QGI106" s="342"/>
      <c r="QGJ106" s="342"/>
      <c r="QGK106" s="342"/>
      <c r="QGL106" s="342"/>
      <c r="QGM106" s="342"/>
      <c r="QGN106" s="342"/>
      <c r="QGO106" s="342"/>
      <c r="QGP106" s="342"/>
      <c r="QGQ106" s="342"/>
      <c r="QGR106" s="342"/>
      <c r="QGS106" s="342"/>
      <c r="QGT106" s="342"/>
      <c r="QGU106" s="342"/>
      <c r="QGV106" s="342"/>
      <c r="QGW106" s="342"/>
      <c r="QGX106" s="342"/>
      <c r="QGY106" s="342"/>
      <c r="QGZ106" s="342"/>
      <c r="QHA106" s="342"/>
      <c r="QHB106" s="342"/>
      <c r="QHC106" s="342"/>
      <c r="QHD106" s="342"/>
      <c r="QHE106" s="342"/>
      <c r="QHF106" s="342"/>
      <c r="QHG106" s="342"/>
      <c r="QHH106" s="342"/>
      <c r="QHI106" s="342"/>
      <c r="QHJ106" s="342"/>
      <c r="QHK106" s="342"/>
      <c r="QHL106" s="342"/>
      <c r="QHM106" s="342"/>
      <c r="QHN106" s="342"/>
      <c r="QHO106" s="342"/>
      <c r="QHP106" s="342"/>
      <c r="QHQ106" s="342"/>
      <c r="QHR106" s="342"/>
      <c r="QHS106" s="342"/>
      <c r="QHT106" s="342"/>
      <c r="QHU106" s="342"/>
      <c r="QHV106" s="342"/>
      <c r="QHW106" s="342"/>
      <c r="QHX106" s="342"/>
      <c r="QHY106" s="342"/>
      <c r="QHZ106" s="342"/>
      <c r="QIA106" s="342"/>
      <c r="QIB106" s="342"/>
      <c r="QIC106" s="342"/>
      <c r="QID106" s="342"/>
      <c r="QIE106" s="342"/>
      <c r="QIF106" s="342"/>
      <c r="QIG106" s="342"/>
      <c r="QIH106" s="342"/>
      <c r="QII106" s="342"/>
      <c r="QIJ106" s="342"/>
      <c r="QIK106" s="342"/>
      <c r="QIL106" s="342"/>
      <c r="QIM106" s="342"/>
      <c r="QIN106" s="342"/>
      <c r="QIO106" s="342"/>
      <c r="QIP106" s="342"/>
      <c r="QIQ106" s="342"/>
      <c r="QIR106" s="342"/>
      <c r="QIS106" s="342"/>
      <c r="QIT106" s="342"/>
      <c r="QIU106" s="342"/>
      <c r="QIV106" s="342"/>
      <c r="QIW106" s="342"/>
      <c r="QIX106" s="342"/>
      <c r="QIY106" s="342"/>
      <c r="QIZ106" s="342"/>
      <c r="QJA106" s="342"/>
      <c r="QJB106" s="342"/>
      <c r="QJC106" s="342"/>
      <c r="QJD106" s="342"/>
      <c r="QJE106" s="342"/>
      <c r="QJF106" s="342"/>
      <c r="QJG106" s="342"/>
      <c r="QJH106" s="342"/>
      <c r="QJI106" s="342"/>
      <c r="QJJ106" s="342"/>
      <c r="QJK106" s="342"/>
      <c r="QJL106" s="342"/>
      <c r="QJM106" s="342"/>
      <c r="QJN106" s="342"/>
      <c r="QJO106" s="342"/>
      <c r="QJP106" s="342"/>
      <c r="QJQ106" s="342"/>
      <c r="QJR106" s="342"/>
      <c r="QJS106" s="342"/>
      <c r="QJT106" s="342"/>
      <c r="QJU106" s="342"/>
      <c r="QJV106" s="342"/>
      <c r="QJW106" s="342"/>
      <c r="QJX106" s="342"/>
      <c r="QJY106" s="342"/>
      <c r="QJZ106" s="342"/>
      <c r="QKA106" s="342"/>
      <c r="QKB106" s="342"/>
      <c r="QKC106" s="342"/>
      <c r="QKD106" s="342"/>
      <c r="QKE106" s="342"/>
      <c r="QKF106" s="342"/>
      <c r="QKG106" s="342"/>
      <c r="QKH106" s="342"/>
      <c r="QKI106" s="342"/>
      <c r="QKJ106" s="342"/>
      <c r="QKK106" s="342"/>
      <c r="QKL106" s="342"/>
      <c r="QKM106" s="342"/>
      <c r="QKN106" s="342"/>
      <c r="QKO106" s="342"/>
      <c r="QKP106" s="342"/>
      <c r="QKQ106" s="342"/>
      <c r="QKR106" s="342"/>
      <c r="QKS106" s="342"/>
      <c r="QKT106" s="342"/>
      <c r="QKU106" s="342"/>
      <c r="QKV106" s="342"/>
      <c r="QKW106" s="342"/>
      <c r="QKX106" s="342"/>
      <c r="QKY106" s="342"/>
      <c r="QKZ106" s="342"/>
      <c r="QLA106" s="342"/>
      <c r="QLB106" s="342"/>
      <c r="QLC106" s="342"/>
      <c r="QLD106" s="342"/>
      <c r="QLE106" s="342"/>
      <c r="QLF106" s="342"/>
      <c r="QLG106" s="342"/>
      <c r="QLH106" s="342"/>
      <c r="QLI106" s="342"/>
      <c r="QLJ106" s="342"/>
      <c r="QLK106" s="342"/>
      <c r="QLL106" s="342"/>
      <c r="QLM106" s="342"/>
      <c r="QLN106" s="342"/>
      <c r="QLO106" s="342"/>
      <c r="QLP106" s="342"/>
      <c r="QLQ106" s="342"/>
      <c r="QLR106" s="342"/>
      <c r="QLS106" s="342"/>
      <c r="QLT106" s="342"/>
      <c r="QLU106" s="342"/>
      <c r="QLV106" s="342"/>
      <c r="QLW106" s="342"/>
      <c r="QLX106" s="342"/>
      <c r="QLY106" s="342"/>
      <c r="QLZ106" s="342"/>
      <c r="QMA106" s="342"/>
      <c r="QMB106" s="342"/>
      <c r="QMC106" s="342"/>
      <c r="QMD106" s="342"/>
      <c r="QME106" s="342"/>
      <c r="QMF106" s="342"/>
      <c r="QMG106" s="342"/>
      <c r="QMH106" s="342"/>
      <c r="QMI106" s="342"/>
      <c r="QMJ106" s="342"/>
      <c r="QMK106" s="342"/>
      <c r="QML106" s="342"/>
      <c r="QMM106" s="342"/>
      <c r="QMN106" s="342"/>
      <c r="QMO106" s="342"/>
      <c r="QMP106" s="342"/>
      <c r="QMQ106" s="342"/>
      <c r="QMR106" s="342"/>
      <c r="QMS106" s="342"/>
      <c r="QMT106" s="342"/>
      <c r="QMU106" s="342"/>
      <c r="QMV106" s="342"/>
      <c r="QMW106" s="342"/>
      <c r="QMX106" s="342"/>
      <c r="QMY106" s="342"/>
      <c r="QMZ106" s="342"/>
      <c r="QNA106" s="342"/>
      <c r="QNB106" s="342"/>
      <c r="QNC106" s="342"/>
      <c r="QND106" s="342"/>
      <c r="QNE106" s="342"/>
      <c r="QNF106" s="342"/>
      <c r="QNG106" s="342"/>
      <c r="QNH106" s="342"/>
      <c r="QNI106" s="342"/>
      <c r="QNJ106" s="342"/>
      <c r="QNK106" s="342"/>
      <c r="QNL106" s="342"/>
      <c r="QNM106" s="342"/>
      <c r="QNN106" s="342"/>
      <c r="QNO106" s="342"/>
      <c r="QNP106" s="342"/>
      <c r="QNQ106" s="342"/>
      <c r="QNR106" s="342"/>
      <c r="QNS106" s="342"/>
      <c r="QNT106" s="342"/>
      <c r="QNU106" s="342"/>
      <c r="QNV106" s="342"/>
      <c r="QNW106" s="342"/>
      <c r="QNX106" s="342"/>
      <c r="QNY106" s="342"/>
      <c r="QNZ106" s="342"/>
      <c r="QOA106" s="342"/>
      <c r="QOB106" s="342"/>
      <c r="QOC106" s="342"/>
      <c r="QOD106" s="342"/>
      <c r="QOE106" s="342"/>
      <c r="QOF106" s="342"/>
      <c r="QOG106" s="342"/>
      <c r="QOH106" s="342"/>
      <c r="QOI106" s="342"/>
      <c r="QOJ106" s="342"/>
      <c r="QOK106" s="342"/>
      <c r="QOL106" s="342"/>
      <c r="QOM106" s="342"/>
      <c r="QON106" s="342"/>
      <c r="QOO106" s="342"/>
      <c r="QOP106" s="342"/>
      <c r="QOQ106" s="342"/>
      <c r="QOR106" s="342"/>
      <c r="QOS106" s="342"/>
      <c r="QOT106" s="342"/>
      <c r="QOU106" s="342"/>
      <c r="QOV106" s="342"/>
      <c r="QOW106" s="342"/>
      <c r="QOX106" s="342"/>
      <c r="QOY106" s="342"/>
      <c r="QOZ106" s="342"/>
      <c r="QPA106" s="342"/>
      <c r="QPB106" s="342"/>
      <c r="QPC106" s="342"/>
      <c r="QPD106" s="342"/>
      <c r="QPE106" s="342"/>
      <c r="QPF106" s="342"/>
      <c r="QPG106" s="342"/>
      <c r="QPH106" s="342"/>
      <c r="QPI106" s="342"/>
      <c r="QPJ106" s="342"/>
      <c r="QPK106" s="342"/>
      <c r="QPL106" s="342"/>
      <c r="QPM106" s="342"/>
      <c r="QPN106" s="342"/>
      <c r="QPO106" s="342"/>
      <c r="QPP106" s="342"/>
      <c r="QPQ106" s="342"/>
      <c r="QPR106" s="342"/>
      <c r="QPS106" s="342"/>
      <c r="QPT106" s="342"/>
      <c r="QPU106" s="342"/>
      <c r="QPV106" s="342"/>
      <c r="QPW106" s="342"/>
      <c r="QPX106" s="342"/>
      <c r="QPY106" s="342"/>
      <c r="QPZ106" s="342"/>
      <c r="QQA106" s="342"/>
      <c r="QQB106" s="342"/>
      <c r="QQC106" s="342"/>
      <c r="QQD106" s="342"/>
      <c r="QQE106" s="342"/>
      <c r="QQF106" s="342"/>
      <c r="QQG106" s="342"/>
      <c r="QQH106" s="342"/>
      <c r="QQI106" s="342"/>
      <c r="QQJ106" s="342"/>
      <c r="QQK106" s="342"/>
      <c r="QQL106" s="342"/>
      <c r="QQM106" s="342"/>
      <c r="QQN106" s="342"/>
      <c r="QQO106" s="342"/>
      <c r="QQP106" s="342"/>
      <c r="QQQ106" s="342"/>
      <c r="QQR106" s="342"/>
      <c r="QQS106" s="342"/>
      <c r="QQT106" s="342"/>
      <c r="QQU106" s="342"/>
      <c r="QQV106" s="342"/>
      <c r="QQW106" s="342"/>
      <c r="QQX106" s="342"/>
      <c r="QQY106" s="342"/>
      <c r="QQZ106" s="342"/>
      <c r="QRA106" s="342"/>
      <c r="QRB106" s="342"/>
      <c r="QRC106" s="342"/>
      <c r="QRD106" s="342"/>
      <c r="QRE106" s="342"/>
      <c r="QRF106" s="342"/>
      <c r="QRG106" s="342"/>
      <c r="QRH106" s="342"/>
      <c r="QRI106" s="342"/>
      <c r="QRJ106" s="342"/>
      <c r="QRK106" s="342"/>
      <c r="QRL106" s="342"/>
      <c r="QRM106" s="342"/>
      <c r="QRN106" s="342"/>
      <c r="QRO106" s="342"/>
      <c r="QRP106" s="342"/>
      <c r="QRQ106" s="342"/>
      <c r="QRR106" s="342"/>
      <c r="QRS106" s="342"/>
      <c r="QRT106" s="342"/>
      <c r="QRU106" s="342"/>
      <c r="QRV106" s="342"/>
      <c r="QRW106" s="342"/>
      <c r="QRX106" s="342"/>
      <c r="QRY106" s="342"/>
      <c r="QRZ106" s="342"/>
      <c r="QSA106" s="342"/>
      <c r="QSB106" s="342"/>
      <c r="QSC106" s="342"/>
      <c r="QSD106" s="342"/>
      <c r="QSE106" s="342"/>
      <c r="QSF106" s="342"/>
      <c r="QSG106" s="342"/>
      <c r="QSH106" s="342"/>
      <c r="QSI106" s="342"/>
      <c r="QSJ106" s="342"/>
      <c r="QSK106" s="342"/>
      <c r="QSL106" s="342"/>
      <c r="QSM106" s="342"/>
      <c r="QSN106" s="342"/>
      <c r="QSO106" s="342"/>
      <c r="QSP106" s="342"/>
      <c r="QSQ106" s="342"/>
      <c r="QSR106" s="342"/>
      <c r="QSS106" s="342"/>
      <c r="QST106" s="342"/>
      <c r="QSU106" s="342"/>
      <c r="QSV106" s="342"/>
      <c r="QSW106" s="342"/>
      <c r="QSX106" s="342"/>
      <c r="QSY106" s="342"/>
      <c r="QSZ106" s="342"/>
      <c r="QTA106" s="342"/>
      <c r="QTB106" s="342"/>
      <c r="QTC106" s="342"/>
      <c r="QTD106" s="342"/>
      <c r="QTE106" s="342"/>
      <c r="QTF106" s="342"/>
      <c r="QTG106" s="342"/>
      <c r="QTH106" s="342"/>
      <c r="QTI106" s="342"/>
      <c r="QTJ106" s="342"/>
      <c r="QTK106" s="342"/>
      <c r="QTL106" s="342"/>
      <c r="QTM106" s="342"/>
      <c r="QTN106" s="342"/>
      <c r="QTO106" s="342"/>
      <c r="QTP106" s="342"/>
      <c r="QTQ106" s="342"/>
      <c r="QTR106" s="342"/>
      <c r="QTS106" s="342"/>
      <c r="QTT106" s="342"/>
      <c r="QTU106" s="342"/>
      <c r="QTV106" s="342"/>
      <c r="QTW106" s="342"/>
      <c r="QTX106" s="342"/>
      <c r="QTY106" s="342"/>
      <c r="QTZ106" s="342"/>
      <c r="QUA106" s="342"/>
      <c r="QUB106" s="342"/>
      <c r="QUC106" s="342"/>
      <c r="QUD106" s="342"/>
      <c r="QUE106" s="342"/>
      <c r="QUF106" s="342"/>
      <c r="QUG106" s="342"/>
      <c r="QUH106" s="342"/>
      <c r="QUI106" s="342"/>
      <c r="QUJ106" s="342"/>
      <c r="QUK106" s="342"/>
      <c r="QUL106" s="342"/>
      <c r="QUM106" s="342"/>
      <c r="QUN106" s="342"/>
      <c r="QUO106" s="342"/>
      <c r="QUP106" s="342"/>
      <c r="QUQ106" s="342"/>
      <c r="QUR106" s="342"/>
      <c r="QUS106" s="342"/>
      <c r="QUT106" s="342"/>
      <c r="QUU106" s="342"/>
      <c r="QUV106" s="342"/>
      <c r="QUW106" s="342"/>
      <c r="QUX106" s="342"/>
      <c r="QUY106" s="342"/>
      <c r="QUZ106" s="342"/>
      <c r="QVA106" s="342"/>
      <c r="QVB106" s="342"/>
      <c r="QVC106" s="342"/>
      <c r="QVD106" s="342"/>
      <c r="QVE106" s="342"/>
      <c r="QVF106" s="342"/>
      <c r="QVG106" s="342"/>
      <c r="QVH106" s="342"/>
      <c r="QVI106" s="342"/>
      <c r="QVJ106" s="342"/>
      <c r="QVK106" s="342"/>
      <c r="QVL106" s="342"/>
      <c r="QVM106" s="342"/>
      <c r="QVN106" s="342"/>
      <c r="QVO106" s="342"/>
      <c r="QVP106" s="342"/>
      <c r="QVQ106" s="342"/>
      <c r="QVR106" s="342"/>
      <c r="QVS106" s="342"/>
      <c r="QVT106" s="342"/>
      <c r="QVU106" s="342"/>
      <c r="QVV106" s="342"/>
      <c r="QVW106" s="342"/>
      <c r="QVX106" s="342"/>
      <c r="QVY106" s="342"/>
      <c r="QVZ106" s="342"/>
      <c r="QWA106" s="342"/>
      <c r="QWB106" s="342"/>
      <c r="QWC106" s="342"/>
      <c r="QWD106" s="342"/>
      <c r="QWE106" s="342"/>
      <c r="QWF106" s="342"/>
      <c r="QWG106" s="342"/>
      <c r="QWH106" s="342"/>
      <c r="QWI106" s="342"/>
      <c r="QWJ106" s="342"/>
      <c r="QWK106" s="342"/>
      <c r="QWL106" s="342"/>
      <c r="QWM106" s="342"/>
      <c r="QWN106" s="342"/>
      <c r="QWO106" s="342"/>
      <c r="QWP106" s="342"/>
      <c r="QWQ106" s="342"/>
      <c r="QWR106" s="342"/>
      <c r="QWS106" s="342"/>
      <c r="QWT106" s="342"/>
      <c r="QWU106" s="342"/>
      <c r="QWV106" s="342"/>
      <c r="QWW106" s="342"/>
      <c r="QWX106" s="342"/>
      <c r="QWY106" s="342"/>
      <c r="QWZ106" s="342"/>
      <c r="QXA106" s="342"/>
      <c r="QXB106" s="342"/>
      <c r="QXC106" s="342"/>
      <c r="QXD106" s="342"/>
      <c r="QXE106" s="342"/>
      <c r="QXF106" s="342"/>
      <c r="QXG106" s="342"/>
      <c r="QXH106" s="342"/>
      <c r="QXI106" s="342"/>
      <c r="QXJ106" s="342"/>
      <c r="QXK106" s="342"/>
      <c r="QXL106" s="342"/>
      <c r="QXM106" s="342"/>
      <c r="QXN106" s="342"/>
      <c r="QXO106" s="342"/>
      <c r="QXP106" s="342"/>
      <c r="QXQ106" s="342"/>
      <c r="QXR106" s="342"/>
      <c r="QXS106" s="342"/>
      <c r="QXT106" s="342"/>
      <c r="QXU106" s="342"/>
      <c r="QXV106" s="342"/>
      <c r="QXW106" s="342"/>
      <c r="QXX106" s="342"/>
      <c r="QXY106" s="342"/>
      <c r="QXZ106" s="342"/>
      <c r="QYA106" s="342"/>
      <c r="QYB106" s="342"/>
      <c r="QYC106" s="342"/>
      <c r="QYD106" s="342"/>
      <c r="QYE106" s="342"/>
      <c r="QYF106" s="342"/>
      <c r="QYG106" s="342"/>
      <c r="QYH106" s="342"/>
      <c r="QYI106" s="342"/>
      <c r="QYJ106" s="342"/>
      <c r="QYK106" s="342"/>
      <c r="QYL106" s="342"/>
      <c r="QYM106" s="342"/>
      <c r="QYN106" s="342"/>
      <c r="QYO106" s="342"/>
      <c r="QYP106" s="342"/>
      <c r="QYQ106" s="342"/>
      <c r="QYR106" s="342"/>
      <c r="QYS106" s="342"/>
      <c r="QYT106" s="342"/>
      <c r="QYU106" s="342"/>
      <c r="QYV106" s="342"/>
      <c r="QYW106" s="342"/>
      <c r="QYX106" s="342"/>
      <c r="QYY106" s="342"/>
      <c r="QYZ106" s="342"/>
      <c r="QZA106" s="342"/>
      <c r="QZB106" s="342"/>
      <c r="QZC106" s="342"/>
      <c r="QZD106" s="342"/>
      <c r="QZE106" s="342"/>
      <c r="QZF106" s="342"/>
      <c r="QZG106" s="342"/>
      <c r="QZH106" s="342"/>
      <c r="QZI106" s="342"/>
      <c r="QZJ106" s="342"/>
      <c r="QZK106" s="342"/>
      <c r="QZL106" s="342"/>
      <c r="QZM106" s="342"/>
      <c r="QZN106" s="342"/>
      <c r="QZO106" s="342"/>
      <c r="QZP106" s="342"/>
      <c r="QZQ106" s="342"/>
      <c r="QZR106" s="342"/>
      <c r="QZS106" s="342"/>
      <c r="QZT106" s="342"/>
      <c r="QZU106" s="342"/>
      <c r="QZV106" s="342"/>
      <c r="QZW106" s="342"/>
      <c r="QZX106" s="342"/>
      <c r="QZY106" s="342"/>
      <c r="QZZ106" s="342"/>
      <c r="RAA106" s="342"/>
      <c r="RAB106" s="342"/>
      <c r="RAC106" s="342"/>
      <c r="RAD106" s="342"/>
      <c r="RAE106" s="342"/>
      <c r="RAF106" s="342"/>
      <c r="RAG106" s="342"/>
      <c r="RAH106" s="342"/>
      <c r="RAI106" s="342"/>
      <c r="RAJ106" s="342"/>
      <c r="RAK106" s="342"/>
      <c r="RAL106" s="342"/>
      <c r="RAM106" s="342"/>
      <c r="RAN106" s="342"/>
      <c r="RAO106" s="342"/>
      <c r="RAP106" s="342"/>
      <c r="RAQ106" s="342"/>
      <c r="RAR106" s="342"/>
      <c r="RAS106" s="342"/>
      <c r="RAT106" s="342"/>
      <c r="RAU106" s="342"/>
      <c r="RAV106" s="342"/>
      <c r="RAW106" s="342"/>
      <c r="RAX106" s="342"/>
      <c r="RAY106" s="342"/>
      <c r="RAZ106" s="342"/>
      <c r="RBA106" s="342"/>
      <c r="RBB106" s="342"/>
      <c r="RBC106" s="342"/>
      <c r="RBD106" s="342"/>
      <c r="RBE106" s="342"/>
      <c r="RBF106" s="342"/>
      <c r="RBG106" s="342"/>
      <c r="RBH106" s="342"/>
      <c r="RBI106" s="342"/>
      <c r="RBJ106" s="342"/>
      <c r="RBK106" s="342"/>
      <c r="RBL106" s="342"/>
      <c r="RBM106" s="342"/>
      <c r="RBN106" s="342"/>
      <c r="RBO106" s="342"/>
      <c r="RBP106" s="342"/>
      <c r="RBQ106" s="342"/>
      <c r="RBR106" s="342"/>
      <c r="RBS106" s="342"/>
      <c r="RBT106" s="342"/>
      <c r="RBU106" s="342"/>
      <c r="RBV106" s="342"/>
      <c r="RBW106" s="342"/>
      <c r="RBX106" s="342"/>
      <c r="RBY106" s="342"/>
      <c r="RBZ106" s="342"/>
      <c r="RCA106" s="342"/>
      <c r="RCB106" s="342"/>
      <c r="RCC106" s="342"/>
      <c r="RCD106" s="342"/>
      <c r="RCE106" s="342"/>
      <c r="RCF106" s="342"/>
      <c r="RCG106" s="342"/>
      <c r="RCH106" s="342"/>
      <c r="RCI106" s="342"/>
      <c r="RCJ106" s="342"/>
      <c r="RCK106" s="342"/>
      <c r="RCL106" s="342"/>
      <c r="RCM106" s="342"/>
      <c r="RCN106" s="342"/>
      <c r="RCO106" s="342"/>
      <c r="RCP106" s="342"/>
      <c r="RCQ106" s="342"/>
      <c r="RCR106" s="342"/>
      <c r="RCS106" s="342"/>
      <c r="RCT106" s="342"/>
      <c r="RCU106" s="342"/>
      <c r="RCV106" s="342"/>
      <c r="RCW106" s="342"/>
      <c r="RCX106" s="342"/>
      <c r="RCY106" s="342"/>
      <c r="RCZ106" s="342"/>
      <c r="RDA106" s="342"/>
      <c r="RDB106" s="342"/>
      <c r="RDC106" s="342"/>
      <c r="RDD106" s="342"/>
      <c r="RDE106" s="342"/>
      <c r="RDF106" s="342"/>
      <c r="RDG106" s="342"/>
      <c r="RDH106" s="342"/>
      <c r="RDI106" s="342"/>
      <c r="RDJ106" s="342"/>
      <c r="RDK106" s="342"/>
      <c r="RDL106" s="342"/>
      <c r="RDM106" s="342"/>
      <c r="RDN106" s="342"/>
      <c r="RDO106" s="342"/>
      <c r="RDP106" s="342"/>
      <c r="RDQ106" s="342"/>
      <c r="RDR106" s="342"/>
      <c r="RDS106" s="342"/>
      <c r="RDT106" s="342"/>
      <c r="RDU106" s="342"/>
      <c r="RDV106" s="342"/>
      <c r="RDW106" s="342"/>
      <c r="RDX106" s="342"/>
      <c r="RDY106" s="342"/>
      <c r="RDZ106" s="342"/>
      <c r="REA106" s="342"/>
      <c r="REB106" s="342"/>
      <c r="REC106" s="342"/>
      <c r="RED106" s="342"/>
      <c r="REE106" s="342"/>
      <c r="REF106" s="342"/>
      <c r="REG106" s="342"/>
      <c r="REH106" s="342"/>
      <c r="REI106" s="342"/>
      <c r="REJ106" s="342"/>
      <c r="REK106" s="342"/>
      <c r="REL106" s="342"/>
      <c r="REM106" s="342"/>
      <c r="REN106" s="342"/>
      <c r="REO106" s="342"/>
      <c r="REP106" s="342"/>
      <c r="REQ106" s="342"/>
      <c r="RER106" s="342"/>
      <c r="RES106" s="342"/>
      <c r="RET106" s="342"/>
      <c r="REU106" s="342"/>
      <c r="REV106" s="342"/>
      <c r="REW106" s="342"/>
      <c r="REX106" s="342"/>
      <c r="REY106" s="342"/>
      <c r="REZ106" s="342"/>
      <c r="RFA106" s="342"/>
      <c r="RFB106" s="342"/>
      <c r="RFC106" s="342"/>
      <c r="RFD106" s="342"/>
      <c r="RFE106" s="342"/>
      <c r="RFF106" s="342"/>
      <c r="RFG106" s="342"/>
      <c r="RFH106" s="342"/>
      <c r="RFI106" s="342"/>
      <c r="RFJ106" s="342"/>
      <c r="RFK106" s="342"/>
      <c r="RFL106" s="342"/>
      <c r="RFM106" s="342"/>
      <c r="RFN106" s="342"/>
      <c r="RFO106" s="342"/>
      <c r="RFP106" s="342"/>
      <c r="RFQ106" s="342"/>
      <c r="RFR106" s="342"/>
      <c r="RFS106" s="342"/>
      <c r="RFT106" s="342"/>
      <c r="RFU106" s="342"/>
      <c r="RFV106" s="342"/>
      <c r="RFW106" s="342"/>
      <c r="RFX106" s="342"/>
      <c r="RFY106" s="342"/>
      <c r="RFZ106" s="342"/>
      <c r="RGA106" s="342"/>
      <c r="RGB106" s="342"/>
      <c r="RGC106" s="342"/>
      <c r="RGD106" s="342"/>
      <c r="RGE106" s="342"/>
      <c r="RGF106" s="342"/>
      <c r="RGG106" s="342"/>
      <c r="RGH106" s="342"/>
      <c r="RGI106" s="342"/>
      <c r="RGJ106" s="342"/>
      <c r="RGK106" s="342"/>
      <c r="RGL106" s="342"/>
      <c r="RGM106" s="342"/>
      <c r="RGN106" s="342"/>
      <c r="RGO106" s="342"/>
      <c r="RGP106" s="342"/>
      <c r="RGQ106" s="342"/>
      <c r="RGR106" s="342"/>
      <c r="RGS106" s="342"/>
      <c r="RGT106" s="342"/>
      <c r="RGU106" s="342"/>
      <c r="RGV106" s="342"/>
      <c r="RGW106" s="342"/>
      <c r="RGX106" s="342"/>
      <c r="RGY106" s="342"/>
      <c r="RGZ106" s="342"/>
      <c r="RHA106" s="342"/>
      <c r="RHB106" s="342"/>
      <c r="RHC106" s="342"/>
      <c r="RHD106" s="342"/>
      <c r="RHE106" s="342"/>
      <c r="RHF106" s="342"/>
      <c r="RHG106" s="342"/>
      <c r="RHH106" s="342"/>
      <c r="RHI106" s="342"/>
      <c r="RHJ106" s="342"/>
      <c r="RHK106" s="342"/>
      <c r="RHL106" s="342"/>
      <c r="RHM106" s="342"/>
      <c r="RHN106" s="342"/>
      <c r="RHO106" s="342"/>
      <c r="RHP106" s="342"/>
      <c r="RHQ106" s="342"/>
      <c r="RHR106" s="342"/>
      <c r="RHS106" s="342"/>
      <c r="RHT106" s="342"/>
      <c r="RHU106" s="342"/>
      <c r="RHV106" s="342"/>
      <c r="RHW106" s="342"/>
      <c r="RHX106" s="342"/>
      <c r="RHY106" s="342"/>
      <c r="RHZ106" s="342"/>
      <c r="RIA106" s="342"/>
      <c r="RIB106" s="342"/>
      <c r="RIC106" s="342"/>
      <c r="RID106" s="342"/>
      <c r="RIE106" s="342"/>
      <c r="RIF106" s="342"/>
      <c r="RIG106" s="342"/>
      <c r="RIH106" s="342"/>
      <c r="RII106" s="342"/>
      <c r="RIJ106" s="342"/>
      <c r="RIK106" s="342"/>
      <c r="RIL106" s="342"/>
      <c r="RIM106" s="342"/>
      <c r="RIN106" s="342"/>
      <c r="RIO106" s="342"/>
      <c r="RIP106" s="342"/>
      <c r="RIQ106" s="342"/>
      <c r="RIR106" s="342"/>
      <c r="RIS106" s="342"/>
      <c r="RIT106" s="342"/>
      <c r="RIU106" s="342"/>
      <c r="RIV106" s="342"/>
      <c r="RIW106" s="342"/>
      <c r="RIX106" s="342"/>
      <c r="RIY106" s="342"/>
      <c r="RIZ106" s="342"/>
      <c r="RJA106" s="342"/>
      <c r="RJB106" s="342"/>
      <c r="RJC106" s="342"/>
      <c r="RJD106" s="342"/>
      <c r="RJE106" s="342"/>
      <c r="RJF106" s="342"/>
      <c r="RJG106" s="342"/>
      <c r="RJH106" s="342"/>
      <c r="RJI106" s="342"/>
      <c r="RJJ106" s="342"/>
      <c r="RJK106" s="342"/>
      <c r="RJL106" s="342"/>
      <c r="RJM106" s="342"/>
      <c r="RJN106" s="342"/>
      <c r="RJO106" s="342"/>
      <c r="RJP106" s="342"/>
      <c r="RJQ106" s="342"/>
      <c r="RJR106" s="342"/>
      <c r="RJS106" s="342"/>
      <c r="RJT106" s="342"/>
      <c r="RJU106" s="342"/>
      <c r="RJV106" s="342"/>
      <c r="RJW106" s="342"/>
      <c r="RJX106" s="342"/>
      <c r="RJY106" s="342"/>
      <c r="RJZ106" s="342"/>
      <c r="RKA106" s="342"/>
      <c r="RKB106" s="342"/>
      <c r="RKC106" s="342"/>
      <c r="RKD106" s="342"/>
      <c r="RKE106" s="342"/>
      <c r="RKF106" s="342"/>
      <c r="RKG106" s="342"/>
      <c r="RKH106" s="342"/>
      <c r="RKI106" s="342"/>
      <c r="RKJ106" s="342"/>
      <c r="RKK106" s="342"/>
      <c r="RKL106" s="342"/>
      <c r="RKM106" s="342"/>
      <c r="RKN106" s="342"/>
      <c r="RKO106" s="342"/>
      <c r="RKP106" s="342"/>
      <c r="RKQ106" s="342"/>
      <c r="RKR106" s="342"/>
      <c r="RKS106" s="342"/>
      <c r="RKT106" s="342"/>
      <c r="RKU106" s="342"/>
      <c r="RKV106" s="342"/>
      <c r="RKW106" s="342"/>
      <c r="RKX106" s="342"/>
      <c r="RKY106" s="342"/>
      <c r="RKZ106" s="342"/>
      <c r="RLA106" s="342"/>
      <c r="RLB106" s="342"/>
      <c r="RLC106" s="342"/>
      <c r="RLD106" s="342"/>
      <c r="RLE106" s="342"/>
      <c r="RLF106" s="342"/>
      <c r="RLG106" s="342"/>
      <c r="RLH106" s="342"/>
      <c r="RLI106" s="342"/>
      <c r="RLJ106" s="342"/>
      <c r="RLK106" s="342"/>
      <c r="RLL106" s="342"/>
      <c r="RLM106" s="342"/>
      <c r="RLN106" s="342"/>
      <c r="RLO106" s="342"/>
      <c r="RLP106" s="342"/>
      <c r="RLQ106" s="342"/>
      <c r="RLR106" s="342"/>
      <c r="RLS106" s="342"/>
      <c r="RLT106" s="342"/>
      <c r="RLU106" s="342"/>
      <c r="RLV106" s="342"/>
      <c r="RLW106" s="342"/>
      <c r="RLX106" s="342"/>
      <c r="RLY106" s="342"/>
      <c r="RLZ106" s="342"/>
      <c r="RMA106" s="342"/>
      <c r="RMB106" s="342"/>
      <c r="RMC106" s="342"/>
      <c r="RMD106" s="342"/>
      <c r="RME106" s="342"/>
      <c r="RMF106" s="342"/>
      <c r="RMG106" s="342"/>
      <c r="RMH106" s="342"/>
      <c r="RMI106" s="342"/>
      <c r="RMJ106" s="342"/>
      <c r="RMK106" s="342"/>
      <c r="RML106" s="342"/>
      <c r="RMM106" s="342"/>
      <c r="RMN106" s="342"/>
      <c r="RMO106" s="342"/>
      <c r="RMP106" s="342"/>
      <c r="RMQ106" s="342"/>
      <c r="RMR106" s="342"/>
      <c r="RMS106" s="342"/>
      <c r="RMT106" s="342"/>
      <c r="RMU106" s="342"/>
      <c r="RMV106" s="342"/>
      <c r="RMW106" s="342"/>
      <c r="RMX106" s="342"/>
      <c r="RMY106" s="342"/>
      <c r="RMZ106" s="342"/>
      <c r="RNA106" s="342"/>
      <c r="RNB106" s="342"/>
      <c r="RNC106" s="342"/>
      <c r="RND106" s="342"/>
      <c r="RNE106" s="342"/>
      <c r="RNF106" s="342"/>
      <c r="RNG106" s="342"/>
      <c r="RNH106" s="342"/>
      <c r="RNI106" s="342"/>
      <c r="RNJ106" s="342"/>
      <c r="RNK106" s="342"/>
      <c r="RNL106" s="342"/>
      <c r="RNM106" s="342"/>
      <c r="RNN106" s="342"/>
      <c r="RNO106" s="342"/>
      <c r="RNP106" s="342"/>
      <c r="RNQ106" s="342"/>
      <c r="RNR106" s="342"/>
      <c r="RNS106" s="342"/>
      <c r="RNT106" s="342"/>
      <c r="RNU106" s="342"/>
      <c r="RNV106" s="342"/>
      <c r="RNW106" s="342"/>
      <c r="RNX106" s="342"/>
      <c r="RNY106" s="342"/>
      <c r="RNZ106" s="342"/>
      <c r="ROA106" s="342"/>
      <c r="ROB106" s="342"/>
      <c r="ROC106" s="342"/>
      <c r="ROD106" s="342"/>
      <c r="ROE106" s="342"/>
      <c r="ROF106" s="342"/>
      <c r="ROG106" s="342"/>
      <c r="ROH106" s="342"/>
      <c r="ROI106" s="342"/>
      <c r="ROJ106" s="342"/>
      <c r="ROK106" s="342"/>
      <c r="ROL106" s="342"/>
      <c r="ROM106" s="342"/>
      <c r="RON106" s="342"/>
      <c r="ROO106" s="342"/>
      <c r="ROP106" s="342"/>
      <c r="ROQ106" s="342"/>
      <c r="ROR106" s="342"/>
      <c r="ROS106" s="342"/>
      <c r="ROT106" s="342"/>
      <c r="ROU106" s="342"/>
      <c r="ROV106" s="342"/>
      <c r="ROW106" s="342"/>
      <c r="ROX106" s="342"/>
      <c r="ROY106" s="342"/>
      <c r="ROZ106" s="342"/>
      <c r="RPA106" s="342"/>
      <c r="RPB106" s="342"/>
      <c r="RPC106" s="342"/>
      <c r="RPD106" s="342"/>
      <c r="RPE106" s="342"/>
      <c r="RPF106" s="342"/>
      <c r="RPG106" s="342"/>
      <c r="RPH106" s="342"/>
      <c r="RPI106" s="342"/>
      <c r="RPJ106" s="342"/>
      <c r="RPK106" s="342"/>
      <c r="RPL106" s="342"/>
      <c r="RPM106" s="342"/>
      <c r="RPN106" s="342"/>
      <c r="RPO106" s="342"/>
      <c r="RPP106" s="342"/>
      <c r="RPQ106" s="342"/>
      <c r="RPR106" s="342"/>
      <c r="RPS106" s="342"/>
      <c r="RPT106" s="342"/>
      <c r="RPU106" s="342"/>
      <c r="RPV106" s="342"/>
      <c r="RPW106" s="342"/>
      <c r="RPX106" s="342"/>
      <c r="RPY106" s="342"/>
      <c r="RPZ106" s="342"/>
      <c r="RQA106" s="342"/>
      <c r="RQB106" s="342"/>
      <c r="RQC106" s="342"/>
      <c r="RQD106" s="342"/>
      <c r="RQE106" s="342"/>
      <c r="RQF106" s="342"/>
      <c r="RQG106" s="342"/>
      <c r="RQH106" s="342"/>
      <c r="RQI106" s="342"/>
      <c r="RQJ106" s="342"/>
      <c r="RQK106" s="342"/>
      <c r="RQL106" s="342"/>
      <c r="RQM106" s="342"/>
      <c r="RQN106" s="342"/>
      <c r="RQO106" s="342"/>
      <c r="RQP106" s="342"/>
      <c r="RQQ106" s="342"/>
      <c r="RQR106" s="342"/>
      <c r="RQS106" s="342"/>
      <c r="RQT106" s="342"/>
      <c r="RQU106" s="342"/>
      <c r="RQV106" s="342"/>
      <c r="RQW106" s="342"/>
      <c r="RQX106" s="342"/>
      <c r="RQY106" s="342"/>
      <c r="RQZ106" s="342"/>
      <c r="RRA106" s="342"/>
      <c r="RRB106" s="342"/>
      <c r="RRC106" s="342"/>
      <c r="RRD106" s="342"/>
      <c r="RRE106" s="342"/>
      <c r="RRF106" s="342"/>
      <c r="RRG106" s="342"/>
      <c r="RRH106" s="342"/>
      <c r="RRI106" s="342"/>
      <c r="RRJ106" s="342"/>
      <c r="RRK106" s="342"/>
      <c r="RRL106" s="342"/>
      <c r="RRM106" s="342"/>
      <c r="RRN106" s="342"/>
      <c r="RRO106" s="342"/>
      <c r="RRP106" s="342"/>
      <c r="RRQ106" s="342"/>
      <c r="RRR106" s="342"/>
      <c r="RRS106" s="342"/>
      <c r="RRT106" s="342"/>
      <c r="RRU106" s="342"/>
      <c r="RRV106" s="342"/>
      <c r="RRW106" s="342"/>
      <c r="RRX106" s="342"/>
      <c r="RRY106" s="342"/>
      <c r="RRZ106" s="342"/>
      <c r="RSA106" s="342"/>
      <c r="RSB106" s="342"/>
      <c r="RSC106" s="342"/>
      <c r="RSD106" s="342"/>
      <c r="RSE106" s="342"/>
      <c r="RSF106" s="342"/>
      <c r="RSG106" s="342"/>
      <c r="RSH106" s="342"/>
      <c r="RSI106" s="342"/>
      <c r="RSJ106" s="342"/>
      <c r="RSK106" s="342"/>
      <c r="RSL106" s="342"/>
      <c r="RSM106" s="342"/>
      <c r="RSN106" s="342"/>
      <c r="RSO106" s="342"/>
      <c r="RSP106" s="342"/>
      <c r="RSQ106" s="342"/>
      <c r="RSR106" s="342"/>
      <c r="RSS106" s="342"/>
      <c r="RST106" s="342"/>
      <c r="RSU106" s="342"/>
      <c r="RSV106" s="342"/>
      <c r="RSW106" s="342"/>
      <c r="RSX106" s="342"/>
      <c r="RSY106" s="342"/>
      <c r="RSZ106" s="342"/>
      <c r="RTA106" s="342"/>
      <c r="RTB106" s="342"/>
      <c r="RTC106" s="342"/>
      <c r="RTD106" s="342"/>
      <c r="RTE106" s="342"/>
      <c r="RTF106" s="342"/>
      <c r="RTG106" s="342"/>
      <c r="RTH106" s="342"/>
      <c r="RTI106" s="342"/>
      <c r="RTJ106" s="342"/>
      <c r="RTK106" s="342"/>
      <c r="RTL106" s="342"/>
      <c r="RTM106" s="342"/>
      <c r="RTN106" s="342"/>
      <c r="RTO106" s="342"/>
      <c r="RTP106" s="342"/>
      <c r="RTQ106" s="342"/>
      <c r="RTR106" s="342"/>
      <c r="RTS106" s="342"/>
      <c r="RTT106" s="342"/>
      <c r="RTU106" s="342"/>
      <c r="RTV106" s="342"/>
      <c r="RTW106" s="342"/>
      <c r="RTX106" s="342"/>
      <c r="RTY106" s="342"/>
      <c r="RTZ106" s="342"/>
      <c r="RUA106" s="342"/>
      <c r="RUB106" s="342"/>
      <c r="RUC106" s="342"/>
      <c r="RUD106" s="342"/>
      <c r="RUE106" s="342"/>
      <c r="RUF106" s="342"/>
      <c r="RUG106" s="342"/>
      <c r="RUH106" s="342"/>
      <c r="RUI106" s="342"/>
      <c r="RUJ106" s="342"/>
      <c r="RUK106" s="342"/>
      <c r="RUL106" s="342"/>
      <c r="RUM106" s="342"/>
      <c r="RUN106" s="342"/>
      <c r="RUO106" s="342"/>
      <c r="RUP106" s="342"/>
      <c r="RUQ106" s="342"/>
      <c r="RUR106" s="342"/>
      <c r="RUS106" s="342"/>
      <c r="RUT106" s="342"/>
      <c r="RUU106" s="342"/>
      <c r="RUV106" s="342"/>
      <c r="RUW106" s="342"/>
      <c r="RUX106" s="342"/>
      <c r="RUY106" s="342"/>
      <c r="RUZ106" s="342"/>
      <c r="RVA106" s="342"/>
      <c r="RVB106" s="342"/>
      <c r="RVC106" s="342"/>
      <c r="RVD106" s="342"/>
      <c r="RVE106" s="342"/>
      <c r="RVF106" s="342"/>
      <c r="RVG106" s="342"/>
      <c r="RVH106" s="342"/>
      <c r="RVI106" s="342"/>
      <c r="RVJ106" s="342"/>
      <c r="RVK106" s="342"/>
      <c r="RVL106" s="342"/>
      <c r="RVM106" s="342"/>
      <c r="RVN106" s="342"/>
      <c r="RVO106" s="342"/>
      <c r="RVP106" s="342"/>
      <c r="RVQ106" s="342"/>
      <c r="RVR106" s="342"/>
      <c r="RVS106" s="342"/>
      <c r="RVT106" s="342"/>
      <c r="RVU106" s="342"/>
      <c r="RVV106" s="342"/>
      <c r="RVW106" s="342"/>
      <c r="RVX106" s="342"/>
      <c r="RVY106" s="342"/>
      <c r="RVZ106" s="342"/>
      <c r="RWA106" s="342"/>
      <c r="RWB106" s="342"/>
      <c r="RWC106" s="342"/>
      <c r="RWD106" s="342"/>
      <c r="RWE106" s="342"/>
      <c r="RWF106" s="342"/>
      <c r="RWG106" s="342"/>
      <c r="RWH106" s="342"/>
      <c r="RWI106" s="342"/>
      <c r="RWJ106" s="342"/>
      <c r="RWK106" s="342"/>
      <c r="RWL106" s="342"/>
      <c r="RWM106" s="342"/>
      <c r="RWN106" s="342"/>
      <c r="RWO106" s="342"/>
      <c r="RWP106" s="342"/>
      <c r="RWQ106" s="342"/>
      <c r="RWR106" s="342"/>
      <c r="RWS106" s="342"/>
      <c r="RWT106" s="342"/>
      <c r="RWU106" s="342"/>
      <c r="RWV106" s="342"/>
      <c r="RWW106" s="342"/>
      <c r="RWX106" s="342"/>
      <c r="RWY106" s="342"/>
      <c r="RWZ106" s="342"/>
      <c r="RXA106" s="342"/>
      <c r="RXB106" s="342"/>
      <c r="RXC106" s="342"/>
      <c r="RXD106" s="342"/>
      <c r="RXE106" s="342"/>
      <c r="RXF106" s="342"/>
      <c r="RXG106" s="342"/>
      <c r="RXH106" s="342"/>
      <c r="RXI106" s="342"/>
      <c r="RXJ106" s="342"/>
      <c r="RXK106" s="342"/>
      <c r="RXL106" s="342"/>
      <c r="RXM106" s="342"/>
      <c r="RXN106" s="342"/>
      <c r="RXO106" s="342"/>
      <c r="RXP106" s="342"/>
      <c r="RXQ106" s="342"/>
      <c r="RXR106" s="342"/>
      <c r="RXS106" s="342"/>
      <c r="RXT106" s="342"/>
      <c r="RXU106" s="342"/>
      <c r="RXV106" s="342"/>
      <c r="RXW106" s="342"/>
      <c r="RXX106" s="342"/>
      <c r="RXY106" s="342"/>
      <c r="RXZ106" s="342"/>
      <c r="RYA106" s="342"/>
      <c r="RYB106" s="342"/>
      <c r="RYC106" s="342"/>
      <c r="RYD106" s="342"/>
      <c r="RYE106" s="342"/>
      <c r="RYF106" s="342"/>
      <c r="RYG106" s="342"/>
      <c r="RYH106" s="342"/>
      <c r="RYI106" s="342"/>
      <c r="RYJ106" s="342"/>
      <c r="RYK106" s="342"/>
      <c r="RYL106" s="342"/>
      <c r="RYM106" s="342"/>
      <c r="RYN106" s="342"/>
      <c r="RYO106" s="342"/>
      <c r="RYP106" s="342"/>
      <c r="RYQ106" s="342"/>
      <c r="RYR106" s="342"/>
      <c r="RYS106" s="342"/>
      <c r="RYT106" s="342"/>
      <c r="RYU106" s="342"/>
      <c r="RYV106" s="342"/>
      <c r="RYW106" s="342"/>
      <c r="RYX106" s="342"/>
      <c r="RYY106" s="342"/>
      <c r="RYZ106" s="342"/>
      <c r="RZA106" s="342"/>
      <c r="RZB106" s="342"/>
      <c r="RZC106" s="342"/>
      <c r="RZD106" s="342"/>
      <c r="RZE106" s="342"/>
      <c r="RZF106" s="342"/>
      <c r="RZG106" s="342"/>
      <c r="RZH106" s="342"/>
      <c r="RZI106" s="342"/>
      <c r="RZJ106" s="342"/>
      <c r="RZK106" s="342"/>
      <c r="RZL106" s="342"/>
      <c r="RZM106" s="342"/>
      <c r="RZN106" s="342"/>
      <c r="RZO106" s="342"/>
      <c r="RZP106" s="342"/>
      <c r="RZQ106" s="342"/>
      <c r="RZR106" s="342"/>
      <c r="RZS106" s="342"/>
      <c r="RZT106" s="342"/>
      <c r="RZU106" s="342"/>
      <c r="RZV106" s="342"/>
      <c r="RZW106" s="342"/>
      <c r="RZX106" s="342"/>
      <c r="RZY106" s="342"/>
      <c r="RZZ106" s="342"/>
      <c r="SAA106" s="342"/>
      <c r="SAB106" s="342"/>
      <c r="SAC106" s="342"/>
      <c r="SAD106" s="342"/>
      <c r="SAE106" s="342"/>
      <c r="SAF106" s="342"/>
      <c r="SAG106" s="342"/>
      <c r="SAH106" s="342"/>
      <c r="SAI106" s="342"/>
      <c r="SAJ106" s="342"/>
      <c r="SAK106" s="342"/>
      <c r="SAL106" s="342"/>
      <c r="SAM106" s="342"/>
      <c r="SAN106" s="342"/>
      <c r="SAO106" s="342"/>
      <c r="SAP106" s="342"/>
      <c r="SAQ106" s="342"/>
      <c r="SAR106" s="342"/>
      <c r="SAS106" s="342"/>
      <c r="SAT106" s="342"/>
      <c r="SAU106" s="342"/>
      <c r="SAV106" s="342"/>
      <c r="SAW106" s="342"/>
      <c r="SAX106" s="342"/>
      <c r="SAY106" s="342"/>
      <c r="SAZ106" s="342"/>
      <c r="SBA106" s="342"/>
      <c r="SBB106" s="342"/>
      <c r="SBC106" s="342"/>
      <c r="SBD106" s="342"/>
      <c r="SBE106" s="342"/>
      <c r="SBF106" s="342"/>
      <c r="SBG106" s="342"/>
      <c r="SBH106" s="342"/>
      <c r="SBI106" s="342"/>
      <c r="SBJ106" s="342"/>
      <c r="SBK106" s="342"/>
      <c r="SBL106" s="342"/>
      <c r="SBM106" s="342"/>
      <c r="SBN106" s="342"/>
      <c r="SBO106" s="342"/>
      <c r="SBP106" s="342"/>
      <c r="SBQ106" s="342"/>
      <c r="SBR106" s="342"/>
      <c r="SBS106" s="342"/>
      <c r="SBT106" s="342"/>
      <c r="SBU106" s="342"/>
      <c r="SBV106" s="342"/>
      <c r="SBW106" s="342"/>
      <c r="SBX106" s="342"/>
      <c r="SBY106" s="342"/>
      <c r="SBZ106" s="342"/>
      <c r="SCA106" s="342"/>
      <c r="SCB106" s="342"/>
      <c r="SCC106" s="342"/>
      <c r="SCD106" s="342"/>
      <c r="SCE106" s="342"/>
      <c r="SCF106" s="342"/>
      <c r="SCG106" s="342"/>
      <c r="SCH106" s="342"/>
      <c r="SCI106" s="342"/>
      <c r="SCJ106" s="342"/>
      <c r="SCK106" s="342"/>
      <c r="SCL106" s="342"/>
      <c r="SCM106" s="342"/>
      <c r="SCN106" s="342"/>
      <c r="SCO106" s="342"/>
      <c r="SCP106" s="342"/>
      <c r="SCQ106" s="342"/>
      <c r="SCR106" s="342"/>
      <c r="SCS106" s="342"/>
      <c r="SCT106" s="342"/>
      <c r="SCU106" s="342"/>
      <c r="SCV106" s="342"/>
      <c r="SCW106" s="342"/>
      <c r="SCX106" s="342"/>
      <c r="SCY106" s="342"/>
      <c r="SCZ106" s="342"/>
      <c r="SDA106" s="342"/>
      <c r="SDB106" s="342"/>
      <c r="SDC106" s="342"/>
      <c r="SDD106" s="342"/>
      <c r="SDE106" s="342"/>
      <c r="SDF106" s="342"/>
      <c r="SDG106" s="342"/>
      <c r="SDH106" s="342"/>
      <c r="SDI106" s="342"/>
      <c r="SDJ106" s="342"/>
      <c r="SDK106" s="342"/>
      <c r="SDL106" s="342"/>
      <c r="SDM106" s="342"/>
      <c r="SDN106" s="342"/>
      <c r="SDO106" s="342"/>
      <c r="SDP106" s="342"/>
      <c r="SDQ106" s="342"/>
      <c r="SDR106" s="342"/>
      <c r="SDS106" s="342"/>
      <c r="SDT106" s="342"/>
      <c r="SDU106" s="342"/>
      <c r="SDV106" s="342"/>
      <c r="SDW106" s="342"/>
      <c r="SDX106" s="342"/>
      <c r="SDY106" s="342"/>
      <c r="SDZ106" s="342"/>
      <c r="SEA106" s="342"/>
      <c r="SEB106" s="342"/>
      <c r="SEC106" s="342"/>
      <c r="SED106" s="342"/>
      <c r="SEE106" s="342"/>
      <c r="SEF106" s="342"/>
      <c r="SEG106" s="342"/>
      <c r="SEH106" s="342"/>
      <c r="SEI106" s="342"/>
      <c r="SEJ106" s="342"/>
      <c r="SEK106" s="342"/>
      <c r="SEL106" s="342"/>
      <c r="SEM106" s="342"/>
      <c r="SEN106" s="342"/>
      <c r="SEO106" s="342"/>
      <c r="SEP106" s="342"/>
      <c r="SEQ106" s="342"/>
      <c r="SER106" s="342"/>
      <c r="SES106" s="342"/>
      <c r="SET106" s="342"/>
      <c r="SEU106" s="342"/>
      <c r="SEV106" s="342"/>
      <c r="SEW106" s="342"/>
      <c r="SEX106" s="342"/>
      <c r="SEY106" s="342"/>
      <c r="SEZ106" s="342"/>
      <c r="SFA106" s="342"/>
      <c r="SFB106" s="342"/>
      <c r="SFC106" s="342"/>
      <c r="SFD106" s="342"/>
      <c r="SFE106" s="342"/>
      <c r="SFF106" s="342"/>
      <c r="SFG106" s="342"/>
      <c r="SFH106" s="342"/>
      <c r="SFI106" s="342"/>
      <c r="SFJ106" s="342"/>
      <c r="SFK106" s="342"/>
      <c r="SFL106" s="342"/>
      <c r="SFM106" s="342"/>
      <c r="SFN106" s="342"/>
      <c r="SFO106" s="342"/>
      <c r="SFP106" s="342"/>
      <c r="SFQ106" s="342"/>
      <c r="SFR106" s="342"/>
      <c r="SFS106" s="342"/>
      <c r="SFT106" s="342"/>
      <c r="SFU106" s="342"/>
      <c r="SFV106" s="342"/>
      <c r="SFW106" s="342"/>
      <c r="SFX106" s="342"/>
      <c r="SFY106" s="342"/>
      <c r="SFZ106" s="342"/>
      <c r="SGA106" s="342"/>
      <c r="SGB106" s="342"/>
      <c r="SGC106" s="342"/>
      <c r="SGD106" s="342"/>
      <c r="SGE106" s="342"/>
      <c r="SGF106" s="342"/>
      <c r="SGG106" s="342"/>
      <c r="SGH106" s="342"/>
      <c r="SGI106" s="342"/>
      <c r="SGJ106" s="342"/>
      <c r="SGK106" s="342"/>
      <c r="SGL106" s="342"/>
      <c r="SGM106" s="342"/>
      <c r="SGN106" s="342"/>
      <c r="SGO106" s="342"/>
      <c r="SGP106" s="342"/>
      <c r="SGQ106" s="342"/>
      <c r="SGR106" s="342"/>
      <c r="SGS106" s="342"/>
      <c r="SGT106" s="342"/>
      <c r="SGU106" s="342"/>
      <c r="SGV106" s="342"/>
      <c r="SGW106" s="342"/>
      <c r="SGX106" s="342"/>
      <c r="SGY106" s="342"/>
      <c r="SGZ106" s="342"/>
      <c r="SHA106" s="342"/>
      <c r="SHB106" s="342"/>
      <c r="SHC106" s="342"/>
      <c r="SHD106" s="342"/>
      <c r="SHE106" s="342"/>
      <c r="SHF106" s="342"/>
      <c r="SHG106" s="342"/>
      <c r="SHH106" s="342"/>
      <c r="SHI106" s="342"/>
      <c r="SHJ106" s="342"/>
      <c r="SHK106" s="342"/>
      <c r="SHL106" s="342"/>
      <c r="SHM106" s="342"/>
      <c r="SHN106" s="342"/>
      <c r="SHO106" s="342"/>
      <c r="SHP106" s="342"/>
      <c r="SHQ106" s="342"/>
      <c r="SHR106" s="342"/>
      <c r="SHS106" s="342"/>
      <c r="SHT106" s="342"/>
      <c r="SHU106" s="342"/>
      <c r="SHV106" s="342"/>
      <c r="SHW106" s="342"/>
      <c r="SHX106" s="342"/>
      <c r="SHY106" s="342"/>
      <c r="SHZ106" s="342"/>
      <c r="SIA106" s="342"/>
      <c r="SIB106" s="342"/>
      <c r="SIC106" s="342"/>
      <c r="SID106" s="342"/>
      <c r="SIE106" s="342"/>
      <c r="SIF106" s="342"/>
      <c r="SIG106" s="342"/>
      <c r="SIH106" s="342"/>
      <c r="SII106" s="342"/>
      <c r="SIJ106" s="342"/>
      <c r="SIK106" s="342"/>
      <c r="SIL106" s="342"/>
      <c r="SIM106" s="342"/>
      <c r="SIN106" s="342"/>
      <c r="SIO106" s="342"/>
      <c r="SIP106" s="342"/>
      <c r="SIQ106" s="342"/>
      <c r="SIR106" s="342"/>
      <c r="SIS106" s="342"/>
      <c r="SIT106" s="342"/>
      <c r="SIU106" s="342"/>
      <c r="SIV106" s="342"/>
      <c r="SIW106" s="342"/>
      <c r="SIX106" s="342"/>
      <c r="SIY106" s="342"/>
      <c r="SIZ106" s="342"/>
      <c r="SJA106" s="342"/>
      <c r="SJB106" s="342"/>
      <c r="SJC106" s="342"/>
      <c r="SJD106" s="342"/>
      <c r="SJE106" s="342"/>
      <c r="SJF106" s="342"/>
      <c r="SJG106" s="342"/>
      <c r="SJH106" s="342"/>
      <c r="SJI106" s="342"/>
      <c r="SJJ106" s="342"/>
      <c r="SJK106" s="342"/>
      <c r="SJL106" s="342"/>
      <c r="SJM106" s="342"/>
      <c r="SJN106" s="342"/>
      <c r="SJO106" s="342"/>
      <c r="SJP106" s="342"/>
      <c r="SJQ106" s="342"/>
      <c r="SJR106" s="342"/>
      <c r="SJS106" s="342"/>
      <c r="SJT106" s="342"/>
      <c r="SJU106" s="342"/>
      <c r="SJV106" s="342"/>
      <c r="SJW106" s="342"/>
      <c r="SJX106" s="342"/>
      <c r="SJY106" s="342"/>
      <c r="SJZ106" s="342"/>
      <c r="SKA106" s="342"/>
      <c r="SKB106" s="342"/>
      <c r="SKC106" s="342"/>
      <c r="SKD106" s="342"/>
      <c r="SKE106" s="342"/>
      <c r="SKF106" s="342"/>
      <c r="SKG106" s="342"/>
      <c r="SKH106" s="342"/>
      <c r="SKI106" s="342"/>
      <c r="SKJ106" s="342"/>
      <c r="SKK106" s="342"/>
      <c r="SKL106" s="342"/>
      <c r="SKM106" s="342"/>
      <c r="SKN106" s="342"/>
      <c r="SKO106" s="342"/>
      <c r="SKP106" s="342"/>
      <c r="SKQ106" s="342"/>
      <c r="SKR106" s="342"/>
      <c r="SKS106" s="342"/>
      <c r="SKT106" s="342"/>
      <c r="SKU106" s="342"/>
      <c r="SKV106" s="342"/>
      <c r="SKW106" s="342"/>
      <c r="SKX106" s="342"/>
      <c r="SKY106" s="342"/>
      <c r="SKZ106" s="342"/>
      <c r="SLA106" s="342"/>
      <c r="SLB106" s="342"/>
      <c r="SLC106" s="342"/>
      <c r="SLD106" s="342"/>
      <c r="SLE106" s="342"/>
      <c r="SLF106" s="342"/>
      <c r="SLG106" s="342"/>
      <c r="SLH106" s="342"/>
      <c r="SLI106" s="342"/>
      <c r="SLJ106" s="342"/>
      <c r="SLK106" s="342"/>
      <c r="SLL106" s="342"/>
      <c r="SLM106" s="342"/>
      <c r="SLN106" s="342"/>
      <c r="SLO106" s="342"/>
      <c r="SLP106" s="342"/>
      <c r="SLQ106" s="342"/>
      <c r="SLR106" s="342"/>
      <c r="SLS106" s="342"/>
      <c r="SLT106" s="342"/>
      <c r="SLU106" s="342"/>
      <c r="SLV106" s="342"/>
      <c r="SLW106" s="342"/>
      <c r="SLX106" s="342"/>
      <c r="SLY106" s="342"/>
      <c r="SLZ106" s="342"/>
      <c r="SMA106" s="342"/>
      <c r="SMB106" s="342"/>
      <c r="SMC106" s="342"/>
      <c r="SMD106" s="342"/>
      <c r="SME106" s="342"/>
      <c r="SMF106" s="342"/>
      <c r="SMG106" s="342"/>
      <c r="SMH106" s="342"/>
      <c r="SMI106" s="342"/>
      <c r="SMJ106" s="342"/>
      <c r="SMK106" s="342"/>
      <c r="SML106" s="342"/>
      <c r="SMM106" s="342"/>
      <c r="SMN106" s="342"/>
      <c r="SMO106" s="342"/>
      <c r="SMP106" s="342"/>
      <c r="SMQ106" s="342"/>
      <c r="SMR106" s="342"/>
      <c r="SMS106" s="342"/>
      <c r="SMT106" s="342"/>
      <c r="SMU106" s="342"/>
      <c r="SMV106" s="342"/>
      <c r="SMW106" s="342"/>
      <c r="SMX106" s="342"/>
      <c r="SMY106" s="342"/>
      <c r="SMZ106" s="342"/>
      <c r="SNA106" s="342"/>
      <c r="SNB106" s="342"/>
      <c r="SNC106" s="342"/>
      <c r="SND106" s="342"/>
      <c r="SNE106" s="342"/>
      <c r="SNF106" s="342"/>
      <c r="SNG106" s="342"/>
      <c r="SNH106" s="342"/>
      <c r="SNI106" s="342"/>
      <c r="SNJ106" s="342"/>
      <c r="SNK106" s="342"/>
      <c r="SNL106" s="342"/>
      <c r="SNM106" s="342"/>
      <c r="SNN106" s="342"/>
      <c r="SNO106" s="342"/>
      <c r="SNP106" s="342"/>
      <c r="SNQ106" s="342"/>
      <c r="SNR106" s="342"/>
      <c r="SNS106" s="342"/>
      <c r="SNT106" s="342"/>
      <c r="SNU106" s="342"/>
      <c r="SNV106" s="342"/>
      <c r="SNW106" s="342"/>
      <c r="SNX106" s="342"/>
      <c r="SNY106" s="342"/>
      <c r="SNZ106" s="342"/>
      <c r="SOA106" s="342"/>
      <c r="SOB106" s="342"/>
      <c r="SOC106" s="342"/>
      <c r="SOD106" s="342"/>
      <c r="SOE106" s="342"/>
      <c r="SOF106" s="342"/>
      <c r="SOG106" s="342"/>
      <c r="SOH106" s="342"/>
      <c r="SOI106" s="342"/>
      <c r="SOJ106" s="342"/>
      <c r="SOK106" s="342"/>
      <c r="SOL106" s="342"/>
      <c r="SOM106" s="342"/>
      <c r="SON106" s="342"/>
      <c r="SOO106" s="342"/>
      <c r="SOP106" s="342"/>
      <c r="SOQ106" s="342"/>
      <c r="SOR106" s="342"/>
      <c r="SOS106" s="342"/>
      <c r="SOT106" s="342"/>
      <c r="SOU106" s="342"/>
      <c r="SOV106" s="342"/>
      <c r="SOW106" s="342"/>
      <c r="SOX106" s="342"/>
      <c r="SOY106" s="342"/>
      <c r="SOZ106" s="342"/>
      <c r="SPA106" s="342"/>
      <c r="SPB106" s="342"/>
      <c r="SPC106" s="342"/>
      <c r="SPD106" s="342"/>
      <c r="SPE106" s="342"/>
      <c r="SPF106" s="342"/>
      <c r="SPG106" s="342"/>
      <c r="SPH106" s="342"/>
      <c r="SPI106" s="342"/>
      <c r="SPJ106" s="342"/>
      <c r="SPK106" s="342"/>
      <c r="SPL106" s="342"/>
      <c r="SPM106" s="342"/>
      <c r="SPN106" s="342"/>
      <c r="SPO106" s="342"/>
      <c r="SPP106" s="342"/>
      <c r="SPQ106" s="342"/>
      <c r="SPR106" s="342"/>
      <c r="SPS106" s="342"/>
      <c r="SPT106" s="342"/>
      <c r="SPU106" s="342"/>
      <c r="SPV106" s="342"/>
      <c r="SPW106" s="342"/>
      <c r="SPX106" s="342"/>
      <c r="SPY106" s="342"/>
      <c r="SPZ106" s="342"/>
      <c r="SQA106" s="342"/>
      <c r="SQB106" s="342"/>
      <c r="SQC106" s="342"/>
      <c r="SQD106" s="342"/>
      <c r="SQE106" s="342"/>
      <c r="SQF106" s="342"/>
      <c r="SQG106" s="342"/>
      <c r="SQH106" s="342"/>
      <c r="SQI106" s="342"/>
      <c r="SQJ106" s="342"/>
      <c r="SQK106" s="342"/>
      <c r="SQL106" s="342"/>
      <c r="SQM106" s="342"/>
      <c r="SQN106" s="342"/>
      <c r="SQO106" s="342"/>
      <c r="SQP106" s="342"/>
      <c r="SQQ106" s="342"/>
      <c r="SQR106" s="342"/>
      <c r="SQS106" s="342"/>
      <c r="SQT106" s="342"/>
      <c r="SQU106" s="342"/>
      <c r="SQV106" s="342"/>
      <c r="SQW106" s="342"/>
      <c r="SQX106" s="342"/>
      <c r="SQY106" s="342"/>
      <c r="SQZ106" s="342"/>
      <c r="SRA106" s="342"/>
      <c r="SRB106" s="342"/>
      <c r="SRC106" s="342"/>
      <c r="SRD106" s="342"/>
      <c r="SRE106" s="342"/>
      <c r="SRF106" s="342"/>
      <c r="SRG106" s="342"/>
      <c r="SRH106" s="342"/>
      <c r="SRI106" s="342"/>
      <c r="SRJ106" s="342"/>
      <c r="SRK106" s="342"/>
      <c r="SRL106" s="342"/>
      <c r="SRM106" s="342"/>
      <c r="SRN106" s="342"/>
      <c r="SRO106" s="342"/>
      <c r="SRP106" s="342"/>
      <c r="SRQ106" s="342"/>
      <c r="SRR106" s="342"/>
      <c r="SRS106" s="342"/>
      <c r="SRT106" s="342"/>
      <c r="SRU106" s="342"/>
      <c r="SRV106" s="342"/>
      <c r="SRW106" s="342"/>
      <c r="SRX106" s="342"/>
      <c r="SRY106" s="342"/>
      <c r="SRZ106" s="342"/>
      <c r="SSA106" s="342"/>
      <c r="SSB106" s="342"/>
      <c r="SSC106" s="342"/>
      <c r="SSD106" s="342"/>
      <c r="SSE106" s="342"/>
      <c r="SSF106" s="342"/>
      <c r="SSG106" s="342"/>
      <c r="SSH106" s="342"/>
      <c r="SSI106" s="342"/>
      <c r="SSJ106" s="342"/>
      <c r="SSK106" s="342"/>
      <c r="SSL106" s="342"/>
      <c r="SSM106" s="342"/>
      <c r="SSN106" s="342"/>
      <c r="SSO106" s="342"/>
      <c r="SSP106" s="342"/>
      <c r="SSQ106" s="342"/>
      <c r="SSR106" s="342"/>
      <c r="SSS106" s="342"/>
      <c r="SST106" s="342"/>
      <c r="SSU106" s="342"/>
      <c r="SSV106" s="342"/>
      <c r="SSW106" s="342"/>
      <c r="SSX106" s="342"/>
      <c r="SSY106" s="342"/>
      <c r="SSZ106" s="342"/>
      <c r="STA106" s="342"/>
      <c r="STB106" s="342"/>
      <c r="STC106" s="342"/>
      <c r="STD106" s="342"/>
      <c r="STE106" s="342"/>
      <c r="STF106" s="342"/>
      <c r="STG106" s="342"/>
      <c r="STH106" s="342"/>
      <c r="STI106" s="342"/>
      <c r="STJ106" s="342"/>
      <c r="STK106" s="342"/>
      <c r="STL106" s="342"/>
      <c r="STM106" s="342"/>
      <c r="STN106" s="342"/>
      <c r="STO106" s="342"/>
      <c r="STP106" s="342"/>
      <c r="STQ106" s="342"/>
      <c r="STR106" s="342"/>
      <c r="STS106" s="342"/>
      <c r="STT106" s="342"/>
      <c r="STU106" s="342"/>
      <c r="STV106" s="342"/>
      <c r="STW106" s="342"/>
      <c r="STX106" s="342"/>
      <c r="STY106" s="342"/>
      <c r="STZ106" s="342"/>
      <c r="SUA106" s="342"/>
      <c r="SUB106" s="342"/>
      <c r="SUC106" s="342"/>
      <c r="SUD106" s="342"/>
      <c r="SUE106" s="342"/>
      <c r="SUF106" s="342"/>
      <c r="SUG106" s="342"/>
      <c r="SUH106" s="342"/>
      <c r="SUI106" s="342"/>
      <c r="SUJ106" s="342"/>
      <c r="SUK106" s="342"/>
      <c r="SUL106" s="342"/>
      <c r="SUM106" s="342"/>
      <c r="SUN106" s="342"/>
      <c r="SUO106" s="342"/>
      <c r="SUP106" s="342"/>
      <c r="SUQ106" s="342"/>
      <c r="SUR106" s="342"/>
      <c r="SUS106" s="342"/>
      <c r="SUT106" s="342"/>
      <c r="SUU106" s="342"/>
      <c r="SUV106" s="342"/>
      <c r="SUW106" s="342"/>
      <c r="SUX106" s="342"/>
      <c r="SUY106" s="342"/>
      <c r="SUZ106" s="342"/>
      <c r="SVA106" s="342"/>
      <c r="SVB106" s="342"/>
      <c r="SVC106" s="342"/>
      <c r="SVD106" s="342"/>
      <c r="SVE106" s="342"/>
      <c r="SVF106" s="342"/>
      <c r="SVG106" s="342"/>
      <c r="SVH106" s="342"/>
      <c r="SVI106" s="342"/>
      <c r="SVJ106" s="342"/>
      <c r="SVK106" s="342"/>
      <c r="SVL106" s="342"/>
      <c r="SVM106" s="342"/>
      <c r="SVN106" s="342"/>
      <c r="SVO106" s="342"/>
      <c r="SVP106" s="342"/>
      <c r="SVQ106" s="342"/>
      <c r="SVR106" s="342"/>
      <c r="SVS106" s="342"/>
      <c r="SVT106" s="342"/>
      <c r="SVU106" s="342"/>
      <c r="SVV106" s="342"/>
      <c r="SVW106" s="342"/>
      <c r="SVX106" s="342"/>
      <c r="SVY106" s="342"/>
      <c r="SVZ106" s="342"/>
      <c r="SWA106" s="342"/>
      <c r="SWB106" s="342"/>
      <c r="SWC106" s="342"/>
      <c r="SWD106" s="342"/>
      <c r="SWE106" s="342"/>
      <c r="SWF106" s="342"/>
      <c r="SWG106" s="342"/>
      <c r="SWH106" s="342"/>
      <c r="SWI106" s="342"/>
      <c r="SWJ106" s="342"/>
      <c r="SWK106" s="342"/>
      <c r="SWL106" s="342"/>
      <c r="SWM106" s="342"/>
      <c r="SWN106" s="342"/>
      <c r="SWO106" s="342"/>
      <c r="SWP106" s="342"/>
      <c r="SWQ106" s="342"/>
      <c r="SWR106" s="342"/>
      <c r="SWS106" s="342"/>
      <c r="SWT106" s="342"/>
      <c r="SWU106" s="342"/>
      <c r="SWV106" s="342"/>
      <c r="SWW106" s="342"/>
      <c r="SWX106" s="342"/>
      <c r="SWY106" s="342"/>
      <c r="SWZ106" s="342"/>
      <c r="SXA106" s="342"/>
      <c r="SXB106" s="342"/>
      <c r="SXC106" s="342"/>
      <c r="SXD106" s="342"/>
      <c r="SXE106" s="342"/>
      <c r="SXF106" s="342"/>
      <c r="SXG106" s="342"/>
      <c r="SXH106" s="342"/>
      <c r="SXI106" s="342"/>
      <c r="SXJ106" s="342"/>
      <c r="SXK106" s="342"/>
      <c r="SXL106" s="342"/>
      <c r="SXM106" s="342"/>
      <c r="SXN106" s="342"/>
      <c r="SXO106" s="342"/>
      <c r="SXP106" s="342"/>
      <c r="SXQ106" s="342"/>
      <c r="SXR106" s="342"/>
      <c r="SXS106" s="342"/>
      <c r="SXT106" s="342"/>
      <c r="SXU106" s="342"/>
      <c r="SXV106" s="342"/>
      <c r="SXW106" s="342"/>
      <c r="SXX106" s="342"/>
      <c r="SXY106" s="342"/>
      <c r="SXZ106" s="342"/>
      <c r="SYA106" s="342"/>
      <c r="SYB106" s="342"/>
      <c r="SYC106" s="342"/>
      <c r="SYD106" s="342"/>
      <c r="SYE106" s="342"/>
      <c r="SYF106" s="342"/>
      <c r="SYG106" s="342"/>
      <c r="SYH106" s="342"/>
      <c r="SYI106" s="342"/>
      <c r="SYJ106" s="342"/>
      <c r="SYK106" s="342"/>
      <c r="SYL106" s="342"/>
      <c r="SYM106" s="342"/>
      <c r="SYN106" s="342"/>
      <c r="SYO106" s="342"/>
      <c r="SYP106" s="342"/>
      <c r="SYQ106" s="342"/>
      <c r="SYR106" s="342"/>
      <c r="SYS106" s="342"/>
      <c r="SYT106" s="342"/>
      <c r="SYU106" s="342"/>
      <c r="SYV106" s="342"/>
      <c r="SYW106" s="342"/>
      <c r="SYX106" s="342"/>
      <c r="SYY106" s="342"/>
      <c r="SYZ106" s="342"/>
      <c r="SZA106" s="342"/>
      <c r="SZB106" s="342"/>
      <c r="SZC106" s="342"/>
      <c r="SZD106" s="342"/>
      <c r="SZE106" s="342"/>
      <c r="SZF106" s="342"/>
      <c r="SZG106" s="342"/>
      <c r="SZH106" s="342"/>
      <c r="SZI106" s="342"/>
      <c r="SZJ106" s="342"/>
      <c r="SZK106" s="342"/>
      <c r="SZL106" s="342"/>
      <c r="SZM106" s="342"/>
      <c r="SZN106" s="342"/>
      <c r="SZO106" s="342"/>
      <c r="SZP106" s="342"/>
      <c r="SZQ106" s="342"/>
      <c r="SZR106" s="342"/>
      <c r="SZS106" s="342"/>
      <c r="SZT106" s="342"/>
      <c r="SZU106" s="342"/>
      <c r="SZV106" s="342"/>
      <c r="SZW106" s="342"/>
      <c r="SZX106" s="342"/>
      <c r="SZY106" s="342"/>
      <c r="SZZ106" s="342"/>
      <c r="TAA106" s="342"/>
      <c r="TAB106" s="342"/>
      <c r="TAC106" s="342"/>
      <c r="TAD106" s="342"/>
      <c r="TAE106" s="342"/>
      <c r="TAF106" s="342"/>
      <c r="TAG106" s="342"/>
      <c r="TAH106" s="342"/>
      <c r="TAI106" s="342"/>
      <c r="TAJ106" s="342"/>
      <c r="TAK106" s="342"/>
      <c r="TAL106" s="342"/>
      <c r="TAM106" s="342"/>
      <c r="TAN106" s="342"/>
      <c r="TAO106" s="342"/>
      <c r="TAP106" s="342"/>
      <c r="TAQ106" s="342"/>
      <c r="TAR106" s="342"/>
      <c r="TAS106" s="342"/>
      <c r="TAT106" s="342"/>
      <c r="TAU106" s="342"/>
      <c r="TAV106" s="342"/>
      <c r="TAW106" s="342"/>
      <c r="TAX106" s="342"/>
      <c r="TAY106" s="342"/>
      <c r="TAZ106" s="342"/>
      <c r="TBA106" s="342"/>
      <c r="TBB106" s="342"/>
      <c r="TBC106" s="342"/>
      <c r="TBD106" s="342"/>
      <c r="TBE106" s="342"/>
      <c r="TBF106" s="342"/>
      <c r="TBG106" s="342"/>
      <c r="TBH106" s="342"/>
      <c r="TBI106" s="342"/>
      <c r="TBJ106" s="342"/>
      <c r="TBK106" s="342"/>
      <c r="TBL106" s="342"/>
      <c r="TBM106" s="342"/>
      <c r="TBN106" s="342"/>
      <c r="TBO106" s="342"/>
      <c r="TBP106" s="342"/>
      <c r="TBQ106" s="342"/>
      <c r="TBR106" s="342"/>
      <c r="TBS106" s="342"/>
      <c r="TBT106" s="342"/>
      <c r="TBU106" s="342"/>
      <c r="TBV106" s="342"/>
      <c r="TBW106" s="342"/>
      <c r="TBX106" s="342"/>
      <c r="TBY106" s="342"/>
      <c r="TBZ106" s="342"/>
      <c r="TCA106" s="342"/>
      <c r="TCB106" s="342"/>
      <c r="TCC106" s="342"/>
      <c r="TCD106" s="342"/>
      <c r="TCE106" s="342"/>
      <c r="TCF106" s="342"/>
      <c r="TCG106" s="342"/>
      <c r="TCH106" s="342"/>
      <c r="TCI106" s="342"/>
      <c r="TCJ106" s="342"/>
      <c r="TCK106" s="342"/>
      <c r="TCL106" s="342"/>
      <c r="TCM106" s="342"/>
      <c r="TCN106" s="342"/>
      <c r="TCO106" s="342"/>
      <c r="TCP106" s="342"/>
      <c r="TCQ106" s="342"/>
      <c r="TCR106" s="342"/>
      <c r="TCS106" s="342"/>
      <c r="TCT106" s="342"/>
      <c r="TCU106" s="342"/>
      <c r="TCV106" s="342"/>
      <c r="TCW106" s="342"/>
      <c r="TCX106" s="342"/>
      <c r="TCY106" s="342"/>
      <c r="TCZ106" s="342"/>
      <c r="TDA106" s="342"/>
      <c r="TDB106" s="342"/>
      <c r="TDC106" s="342"/>
      <c r="TDD106" s="342"/>
      <c r="TDE106" s="342"/>
      <c r="TDF106" s="342"/>
      <c r="TDG106" s="342"/>
      <c r="TDH106" s="342"/>
      <c r="TDI106" s="342"/>
      <c r="TDJ106" s="342"/>
      <c r="TDK106" s="342"/>
      <c r="TDL106" s="342"/>
      <c r="TDM106" s="342"/>
      <c r="TDN106" s="342"/>
      <c r="TDO106" s="342"/>
      <c r="TDP106" s="342"/>
      <c r="TDQ106" s="342"/>
      <c r="TDR106" s="342"/>
      <c r="TDS106" s="342"/>
      <c r="TDT106" s="342"/>
      <c r="TDU106" s="342"/>
      <c r="TDV106" s="342"/>
      <c r="TDW106" s="342"/>
      <c r="TDX106" s="342"/>
      <c r="TDY106" s="342"/>
      <c r="TDZ106" s="342"/>
      <c r="TEA106" s="342"/>
      <c r="TEB106" s="342"/>
      <c r="TEC106" s="342"/>
      <c r="TED106" s="342"/>
      <c r="TEE106" s="342"/>
      <c r="TEF106" s="342"/>
      <c r="TEG106" s="342"/>
      <c r="TEH106" s="342"/>
      <c r="TEI106" s="342"/>
      <c r="TEJ106" s="342"/>
      <c r="TEK106" s="342"/>
      <c r="TEL106" s="342"/>
      <c r="TEM106" s="342"/>
      <c r="TEN106" s="342"/>
      <c r="TEO106" s="342"/>
      <c r="TEP106" s="342"/>
      <c r="TEQ106" s="342"/>
      <c r="TER106" s="342"/>
      <c r="TES106" s="342"/>
      <c r="TET106" s="342"/>
      <c r="TEU106" s="342"/>
      <c r="TEV106" s="342"/>
      <c r="TEW106" s="342"/>
      <c r="TEX106" s="342"/>
      <c r="TEY106" s="342"/>
      <c r="TEZ106" s="342"/>
      <c r="TFA106" s="342"/>
      <c r="TFB106" s="342"/>
      <c r="TFC106" s="342"/>
      <c r="TFD106" s="342"/>
      <c r="TFE106" s="342"/>
      <c r="TFF106" s="342"/>
      <c r="TFG106" s="342"/>
      <c r="TFH106" s="342"/>
      <c r="TFI106" s="342"/>
      <c r="TFJ106" s="342"/>
      <c r="TFK106" s="342"/>
      <c r="TFL106" s="342"/>
      <c r="TFM106" s="342"/>
      <c r="TFN106" s="342"/>
      <c r="TFO106" s="342"/>
      <c r="TFP106" s="342"/>
      <c r="TFQ106" s="342"/>
      <c r="TFR106" s="342"/>
      <c r="TFS106" s="342"/>
      <c r="TFT106" s="342"/>
      <c r="TFU106" s="342"/>
      <c r="TFV106" s="342"/>
      <c r="TFW106" s="342"/>
      <c r="TFX106" s="342"/>
      <c r="TFY106" s="342"/>
      <c r="TFZ106" s="342"/>
      <c r="TGA106" s="342"/>
      <c r="TGB106" s="342"/>
      <c r="TGC106" s="342"/>
      <c r="TGD106" s="342"/>
      <c r="TGE106" s="342"/>
      <c r="TGF106" s="342"/>
      <c r="TGG106" s="342"/>
      <c r="TGH106" s="342"/>
      <c r="TGI106" s="342"/>
      <c r="TGJ106" s="342"/>
      <c r="TGK106" s="342"/>
      <c r="TGL106" s="342"/>
      <c r="TGM106" s="342"/>
      <c r="TGN106" s="342"/>
      <c r="TGO106" s="342"/>
      <c r="TGP106" s="342"/>
      <c r="TGQ106" s="342"/>
      <c r="TGR106" s="342"/>
      <c r="TGS106" s="342"/>
      <c r="TGT106" s="342"/>
      <c r="TGU106" s="342"/>
      <c r="TGV106" s="342"/>
      <c r="TGW106" s="342"/>
      <c r="TGX106" s="342"/>
      <c r="TGY106" s="342"/>
      <c r="TGZ106" s="342"/>
      <c r="THA106" s="342"/>
      <c r="THB106" s="342"/>
      <c r="THC106" s="342"/>
      <c r="THD106" s="342"/>
      <c r="THE106" s="342"/>
      <c r="THF106" s="342"/>
      <c r="THG106" s="342"/>
      <c r="THH106" s="342"/>
      <c r="THI106" s="342"/>
      <c r="THJ106" s="342"/>
      <c r="THK106" s="342"/>
      <c r="THL106" s="342"/>
      <c r="THM106" s="342"/>
      <c r="THN106" s="342"/>
      <c r="THO106" s="342"/>
      <c r="THP106" s="342"/>
      <c r="THQ106" s="342"/>
      <c r="THR106" s="342"/>
      <c r="THS106" s="342"/>
      <c r="THT106" s="342"/>
      <c r="THU106" s="342"/>
      <c r="THV106" s="342"/>
      <c r="THW106" s="342"/>
      <c r="THX106" s="342"/>
      <c r="THY106" s="342"/>
      <c r="THZ106" s="342"/>
      <c r="TIA106" s="342"/>
      <c r="TIB106" s="342"/>
      <c r="TIC106" s="342"/>
      <c r="TID106" s="342"/>
      <c r="TIE106" s="342"/>
      <c r="TIF106" s="342"/>
      <c r="TIG106" s="342"/>
      <c r="TIH106" s="342"/>
      <c r="TII106" s="342"/>
      <c r="TIJ106" s="342"/>
      <c r="TIK106" s="342"/>
      <c r="TIL106" s="342"/>
      <c r="TIM106" s="342"/>
      <c r="TIN106" s="342"/>
      <c r="TIO106" s="342"/>
      <c r="TIP106" s="342"/>
      <c r="TIQ106" s="342"/>
      <c r="TIR106" s="342"/>
      <c r="TIS106" s="342"/>
      <c r="TIT106" s="342"/>
      <c r="TIU106" s="342"/>
      <c r="TIV106" s="342"/>
      <c r="TIW106" s="342"/>
      <c r="TIX106" s="342"/>
      <c r="TIY106" s="342"/>
      <c r="TIZ106" s="342"/>
      <c r="TJA106" s="342"/>
      <c r="TJB106" s="342"/>
      <c r="TJC106" s="342"/>
      <c r="TJD106" s="342"/>
      <c r="TJE106" s="342"/>
      <c r="TJF106" s="342"/>
      <c r="TJG106" s="342"/>
      <c r="TJH106" s="342"/>
      <c r="TJI106" s="342"/>
      <c r="TJJ106" s="342"/>
      <c r="TJK106" s="342"/>
      <c r="TJL106" s="342"/>
      <c r="TJM106" s="342"/>
      <c r="TJN106" s="342"/>
      <c r="TJO106" s="342"/>
      <c r="TJP106" s="342"/>
      <c r="TJQ106" s="342"/>
      <c r="TJR106" s="342"/>
      <c r="TJS106" s="342"/>
      <c r="TJT106" s="342"/>
      <c r="TJU106" s="342"/>
      <c r="TJV106" s="342"/>
      <c r="TJW106" s="342"/>
      <c r="TJX106" s="342"/>
      <c r="TJY106" s="342"/>
      <c r="TJZ106" s="342"/>
      <c r="TKA106" s="342"/>
      <c r="TKB106" s="342"/>
      <c r="TKC106" s="342"/>
      <c r="TKD106" s="342"/>
      <c r="TKE106" s="342"/>
      <c r="TKF106" s="342"/>
      <c r="TKG106" s="342"/>
      <c r="TKH106" s="342"/>
      <c r="TKI106" s="342"/>
      <c r="TKJ106" s="342"/>
      <c r="TKK106" s="342"/>
      <c r="TKL106" s="342"/>
      <c r="TKM106" s="342"/>
      <c r="TKN106" s="342"/>
      <c r="TKO106" s="342"/>
      <c r="TKP106" s="342"/>
      <c r="TKQ106" s="342"/>
      <c r="TKR106" s="342"/>
      <c r="TKS106" s="342"/>
      <c r="TKT106" s="342"/>
      <c r="TKU106" s="342"/>
      <c r="TKV106" s="342"/>
      <c r="TKW106" s="342"/>
      <c r="TKX106" s="342"/>
      <c r="TKY106" s="342"/>
      <c r="TKZ106" s="342"/>
      <c r="TLA106" s="342"/>
      <c r="TLB106" s="342"/>
      <c r="TLC106" s="342"/>
      <c r="TLD106" s="342"/>
      <c r="TLE106" s="342"/>
      <c r="TLF106" s="342"/>
      <c r="TLG106" s="342"/>
      <c r="TLH106" s="342"/>
      <c r="TLI106" s="342"/>
      <c r="TLJ106" s="342"/>
      <c r="TLK106" s="342"/>
      <c r="TLL106" s="342"/>
      <c r="TLM106" s="342"/>
      <c r="TLN106" s="342"/>
      <c r="TLO106" s="342"/>
      <c r="TLP106" s="342"/>
      <c r="TLQ106" s="342"/>
      <c r="TLR106" s="342"/>
      <c r="TLS106" s="342"/>
      <c r="TLT106" s="342"/>
      <c r="TLU106" s="342"/>
      <c r="TLV106" s="342"/>
      <c r="TLW106" s="342"/>
      <c r="TLX106" s="342"/>
      <c r="TLY106" s="342"/>
      <c r="TLZ106" s="342"/>
      <c r="TMA106" s="342"/>
      <c r="TMB106" s="342"/>
      <c r="TMC106" s="342"/>
      <c r="TMD106" s="342"/>
      <c r="TME106" s="342"/>
      <c r="TMF106" s="342"/>
      <c r="TMG106" s="342"/>
      <c r="TMH106" s="342"/>
      <c r="TMI106" s="342"/>
      <c r="TMJ106" s="342"/>
      <c r="TMK106" s="342"/>
      <c r="TML106" s="342"/>
      <c r="TMM106" s="342"/>
      <c r="TMN106" s="342"/>
      <c r="TMO106" s="342"/>
      <c r="TMP106" s="342"/>
      <c r="TMQ106" s="342"/>
      <c r="TMR106" s="342"/>
      <c r="TMS106" s="342"/>
      <c r="TMT106" s="342"/>
      <c r="TMU106" s="342"/>
      <c r="TMV106" s="342"/>
      <c r="TMW106" s="342"/>
      <c r="TMX106" s="342"/>
      <c r="TMY106" s="342"/>
      <c r="TMZ106" s="342"/>
      <c r="TNA106" s="342"/>
      <c r="TNB106" s="342"/>
      <c r="TNC106" s="342"/>
      <c r="TND106" s="342"/>
      <c r="TNE106" s="342"/>
      <c r="TNF106" s="342"/>
      <c r="TNG106" s="342"/>
      <c r="TNH106" s="342"/>
      <c r="TNI106" s="342"/>
      <c r="TNJ106" s="342"/>
      <c r="TNK106" s="342"/>
      <c r="TNL106" s="342"/>
      <c r="TNM106" s="342"/>
      <c r="TNN106" s="342"/>
      <c r="TNO106" s="342"/>
      <c r="TNP106" s="342"/>
      <c r="TNQ106" s="342"/>
      <c r="TNR106" s="342"/>
      <c r="TNS106" s="342"/>
      <c r="TNT106" s="342"/>
      <c r="TNU106" s="342"/>
      <c r="TNV106" s="342"/>
      <c r="TNW106" s="342"/>
      <c r="TNX106" s="342"/>
      <c r="TNY106" s="342"/>
      <c r="TNZ106" s="342"/>
      <c r="TOA106" s="342"/>
      <c r="TOB106" s="342"/>
      <c r="TOC106" s="342"/>
      <c r="TOD106" s="342"/>
      <c r="TOE106" s="342"/>
      <c r="TOF106" s="342"/>
      <c r="TOG106" s="342"/>
      <c r="TOH106" s="342"/>
      <c r="TOI106" s="342"/>
      <c r="TOJ106" s="342"/>
      <c r="TOK106" s="342"/>
      <c r="TOL106" s="342"/>
      <c r="TOM106" s="342"/>
      <c r="TON106" s="342"/>
      <c r="TOO106" s="342"/>
      <c r="TOP106" s="342"/>
      <c r="TOQ106" s="342"/>
      <c r="TOR106" s="342"/>
      <c r="TOS106" s="342"/>
      <c r="TOT106" s="342"/>
      <c r="TOU106" s="342"/>
      <c r="TOV106" s="342"/>
      <c r="TOW106" s="342"/>
      <c r="TOX106" s="342"/>
      <c r="TOY106" s="342"/>
      <c r="TOZ106" s="342"/>
      <c r="TPA106" s="342"/>
      <c r="TPB106" s="342"/>
      <c r="TPC106" s="342"/>
      <c r="TPD106" s="342"/>
      <c r="TPE106" s="342"/>
      <c r="TPF106" s="342"/>
      <c r="TPG106" s="342"/>
      <c r="TPH106" s="342"/>
      <c r="TPI106" s="342"/>
      <c r="TPJ106" s="342"/>
      <c r="TPK106" s="342"/>
      <c r="TPL106" s="342"/>
      <c r="TPM106" s="342"/>
      <c r="TPN106" s="342"/>
      <c r="TPO106" s="342"/>
      <c r="TPP106" s="342"/>
      <c r="TPQ106" s="342"/>
      <c r="TPR106" s="342"/>
      <c r="TPS106" s="342"/>
      <c r="TPT106" s="342"/>
      <c r="TPU106" s="342"/>
      <c r="TPV106" s="342"/>
      <c r="TPW106" s="342"/>
      <c r="TPX106" s="342"/>
      <c r="TPY106" s="342"/>
      <c r="TPZ106" s="342"/>
      <c r="TQA106" s="342"/>
      <c r="TQB106" s="342"/>
      <c r="TQC106" s="342"/>
      <c r="TQD106" s="342"/>
      <c r="TQE106" s="342"/>
      <c r="TQF106" s="342"/>
      <c r="TQG106" s="342"/>
      <c r="TQH106" s="342"/>
      <c r="TQI106" s="342"/>
      <c r="TQJ106" s="342"/>
      <c r="TQK106" s="342"/>
      <c r="TQL106" s="342"/>
      <c r="TQM106" s="342"/>
      <c r="TQN106" s="342"/>
      <c r="TQO106" s="342"/>
      <c r="TQP106" s="342"/>
      <c r="TQQ106" s="342"/>
      <c r="TQR106" s="342"/>
      <c r="TQS106" s="342"/>
      <c r="TQT106" s="342"/>
      <c r="TQU106" s="342"/>
      <c r="TQV106" s="342"/>
      <c r="TQW106" s="342"/>
      <c r="TQX106" s="342"/>
      <c r="TQY106" s="342"/>
      <c r="TQZ106" s="342"/>
      <c r="TRA106" s="342"/>
      <c r="TRB106" s="342"/>
      <c r="TRC106" s="342"/>
      <c r="TRD106" s="342"/>
      <c r="TRE106" s="342"/>
      <c r="TRF106" s="342"/>
      <c r="TRG106" s="342"/>
      <c r="TRH106" s="342"/>
      <c r="TRI106" s="342"/>
      <c r="TRJ106" s="342"/>
      <c r="TRK106" s="342"/>
      <c r="TRL106" s="342"/>
      <c r="TRM106" s="342"/>
      <c r="TRN106" s="342"/>
      <c r="TRO106" s="342"/>
      <c r="TRP106" s="342"/>
      <c r="TRQ106" s="342"/>
      <c r="TRR106" s="342"/>
      <c r="TRS106" s="342"/>
      <c r="TRT106" s="342"/>
      <c r="TRU106" s="342"/>
      <c r="TRV106" s="342"/>
      <c r="TRW106" s="342"/>
      <c r="TRX106" s="342"/>
      <c r="TRY106" s="342"/>
      <c r="TRZ106" s="342"/>
      <c r="TSA106" s="342"/>
      <c r="TSB106" s="342"/>
      <c r="TSC106" s="342"/>
      <c r="TSD106" s="342"/>
      <c r="TSE106" s="342"/>
      <c r="TSF106" s="342"/>
      <c r="TSG106" s="342"/>
      <c r="TSH106" s="342"/>
      <c r="TSI106" s="342"/>
      <c r="TSJ106" s="342"/>
      <c r="TSK106" s="342"/>
      <c r="TSL106" s="342"/>
      <c r="TSM106" s="342"/>
      <c r="TSN106" s="342"/>
      <c r="TSO106" s="342"/>
      <c r="TSP106" s="342"/>
      <c r="TSQ106" s="342"/>
      <c r="TSR106" s="342"/>
      <c r="TSS106" s="342"/>
      <c r="TST106" s="342"/>
      <c r="TSU106" s="342"/>
      <c r="TSV106" s="342"/>
      <c r="TSW106" s="342"/>
      <c r="TSX106" s="342"/>
      <c r="TSY106" s="342"/>
      <c r="TSZ106" s="342"/>
      <c r="TTA106" s="342"/>
      <c r="TTB106" s="342"/>
      <c r="TTC106" s="342"/>
      <c r="TTD106" s="342"/>
      <c r="TTE106" s="342"/>
      <c r="TTF106" s="342"/>
      <c r="TTG106" s="342"/>
      <c r="TTH106" s="342"/>
      <c r="TTI106" s="342"/>
      <c r="TTJ106" s="342"/>
      <c r="TTK106" s="342"/>
      <c r="TTL106" s="342"/>
      <c r="TTM106" s="342"/>
      <c r="TTN106" s="342"/>
      <c r="TTO106" s="342"/>
      <c r="TTP106" s="342"/>
      <c r="TTQ106" s="342"/>
      <c r="TTR106" s="342"/>
      <c r="TTS106" s="342"/>
      <c r="TTT106" s="342"/>
      <c r="TTU106" s="342"/>
      <c r="TTV106" s="342"/>
      <c r="TTW106" s="342"/>
      <c r="TTX106" s="342"/>
      <c r="TTY106" s="342"/>
      <c r="TTZ106" s="342"/>
      <c r="TUA106" s="342"/>
      <c r="TUB106" s="342"/>
      <c r="TUC106" s="342"/>
      <c r="TUD106" s="342"/>
      <c r="TUE106" s="342"/>
      <c r="TUF106" s="342"/>
      <c r="TUG106" s="342"/>
      <c r="TUH106" s="342"/>
      <c r="TUI106" s="342"/>
      <c r="TUJ106" s="342"/>
      <c r="TUK106" s="342"/>
      <c r="TUL106" s="342"/>
      <c r="TUM106" s="342"/>
      <c r="TUN106" s="342"/>
      <c r="TUO106" s="342"/>
      <c r="TUP106" s="342"/>
      <c r="TUQ106" s="342"/>
      <c r="TUR106" s="342"/>
      <c r="TUS106" s="342"/>
      <c r="TUT106" s="342"/>
      <c r="TUU106" s="342"/>
      <c r="TUV106" s="342"/>
      <c r="TUW106" s="342"/>
      <c r="TUX106" s="342"/>
      <c r="TUY106" s="342"/>
      <c r="TUZ106" s="342"/>
      <c r="TVA106" s="342"/>
      <c r="TVB106" s="342"/>
      <c r="TVC106" s="342"/>
      <c r="TVD106" s="342"/>
      <c r="TVE106" s="342"/>
      <c r="TVF106" s="342"/>
      <c r="TVG106" s="342"/>
      <c r="TVH106" s="342"/>
      <c r="TVI106" s="342"/>
      <c r="TVJ106" s="342"/>
      <c r="TVK106" s="342"/>
      <c r="TVL106" s="342"/>
      <c r="TVM106" s="342"/>
      <c r="TVN106" s="342"/>
      <c r="TVO106" s="342"/>
      <c r="TVP106" s="342"/>
      <c r="TVQ106" s="342"/>
      <c r="TVR106" s="342"/>
      <c r="TVS106" s="342"/>
      <c r="TVT106" s="342"/>
      <c r="TVU106" s="342"/>
      <c r="TVV106" s="342"/>
      <c r="TVW106" s="342"/>
      <c r="TVX106" s="342"/>
      <c r="TVY106" s="342"/>
      <c r="TVZ106" s="342"/>
      <c r="TWA106" s="342"/>
      <c r="TWB106" s="342"/>
      <c r="TWC106" s="342"/>
      <c r="TWD106" s="342"/>
      <c r="TWE106" s="342"/>
      <c r="TWF106" s="342"/>
      <c r="TWG106" s="342"/>
      <c r="TWH106" s="342"/>
      <c r="TWI106" s="342"/>
      <c r="TWJ106" s="342"/>
      <c r="TWK106" s="342"/>
      <c r="TWL106" s="342"/>
      <c r="TWM106" s="342"/>
      <c r="TWN106" s="342"/>
      <c r="TWO106" s="342"/>
      <c r="TWP106" s="342"/>
      <c r="TWQ106" s="342"/>
      <c r="TWR106" s="342"/>
      <c r="TWS106" s="342"/>
      <c r="TWT106" s="342"/>
      <c r="TWU106" s="342"/>
      <c r="TWV106" s="342"/>
      <c r="TWW106" s="342"/>
      <c r="TWX106" s="342"/>
      <c r="TWY106" s="342"/>
      <c r="TWZ106" s="342"/>
      <c r="TXA106" s="342"/>
      <c r="TXB106" s="342"/>
      <c r="TXC106" s="342"/>
      <c r="TXD106" s="342"/>
      <c r="TXE106" s="342"/>
      <c r="TXF106" s="342"/>
      <c r="TXG106" s="342"/>
      <c r="TXH106" s="342"/>
      <c r="TXI106" s="342"/>
      <c r="TXJ106" s="342"/>
      <c r="TXK106" s="342"/>
      <c r="TXL106" s="342"/>
      <c r="TXM106" s="342"/>
      <c r="TXN106" s="342"/>
      <c r="TXO106" s="342"/>
      <c r="TXP106" s="342"/>
      <c r="TXQ106" s="342"/>
      <c r="TXR106" s="342"/>
      <c r="TXS106" s="342"/>
      <c r="TXT106" s="342"/>
      <c r="TXU106" s="342"/>
      <c r="TXV106" s="342"/>
      <c r="TXW106" s="342"/>
      <c r="TXX106" s="342"/>
      <c r="TXY106" s="342"/>
      <c r="TXZ106" s="342"/>
      <c r="TYA106" s="342"/>
      <c r="TYB106" s="342"/>
      <c r="TYC106" s="342"/>
      <c r="TYD106" s="342"/>
      <c r="TYE106" s="342"/>
      <c r="TYF106" s="342"/>
      <c r="TYG106" s="342"/>
      <c r="TYH106" s="342"/>
      <c r="TYI106" s="342"/>
      <c r="TYJ106" s="342"/>
      <c r="TYK106" s="342"/>
      <c r="TYL106" s="342"/>
      <c r="TYM106" s="342"/>
      <c r="TYN106" s="342"/>
      <c r="TYO106" s="342"/>
      <c r="TYP106" s="342"/>
      <c r="TYQ106" s="342"/>
      <c r="TYR106" s="342"/>
      <c r="TYS106" s="342"/>
      <c r="TYT106" s="342"/>
      <c r="TYU106" s="342"/>
      <c r="TYV106" s="342"/>
      <c r="TYW106" s="342"/>
      <c r="TYX106" s="342"/>
      <c r="TYY106" s="342"/>
      <c r="TYZ106" s="342"/>
      <c r="TZA106" s="342"/>
      <c r="TZB106" s="342"/>
      <c r="TZC106" s="342"/>
      <c r="TZD106" s="342"/>
      <c r="TZE106" s="342"/>
      <c r="TZF106" s="342"/>
      <c r="TZG106" s="342"/>
      <c r="TZH106" s="342"/>
      <c r="TZI106" s="342"/>
      <c r="TZJ106" s="342"/>
      <c r="TZK106" s="342"/>
      <c r="TZL106" s="342"/>
      <c r="TZM106" s="342"/>
      <c r="TZN106" s="342"/>
      <c r="TZO106" s="342"/>
      <c r="TZP106" s="342"/>
      <c r="TZQ106" s="342"/>
      <c r="TZR106" s="342"/>
      <c r="TZS106" s="342"/>
      <c r="TZT106" s="342"/>
      <c r="TZU106" s="342"/>
      <c r="TZV106" s="342"/>
      <c r="TZW106" s="342"/>
      <c r="TZX106" s="342"/>
      <c r="TZY106" s="342"/>
      <c r="TZZ106" s="342"/>
      <c r="UAA106" s="342"/>
      <c r="UAB106" s="342"/>
      <c r="UAC106" s="342"/>
      <c r="UAD106" s="342"/>
      <c r="UAE106" s="342"/>
      <c r="UAF106" s="342"/>
      <c r="UAG106" s="342"/>
      <c r="UAH106" s="342"/>
      <c r="UAI106" s="342"/>
      <c r="UAJ106" s="342"/>
      <c r="UAK106" s="342"/>
      <c r="UAL106" s="342"/>
      <c r="UAM106" s="342"/>
      <c r="UAN106" s="342"/>
      <c r="UAO106" s="342"/>
      <c r="UAP106" s="342"/>
      <c r="UAQ106" s="342"/>
      <c r="UAR106" s="342"/>
      <c r="UAS106" s="342"/>
      <c r="UAT106" s="342"/>
      <c r="UAU106" s="342"/>
      <c r="UAV106" s="342"/>
      <c r="UAW106" s="342"/>
      <c r="UAX106" s="342"/>
      <c r="UAY106" s="342"/>
      <c r="UAZ106" s="342"/>
      <c r="UBA106" s="342"/>
      <c r="UBB106" s="342"/>
      <c r="UBC106" s="342"/>
      <c r="UBD106" s="342"/>
      <c r="UBE106" s="342"/>
      <c r="UBF106" s="342"/>
      <c r="UBG106" s="342"/>
      <c r="UBH106" s="342"/>
      <c r="UBI106" s="342"/>
      <c r="UBJ106" s="342"/>
      <c r="UBK106" s="342"/>
      <c r="UBL106" s="342"/>
      <c r="UBM106" s="342"/>
      <c r="UBN106" s="342"/>
      <c r="UBO106" s="342"/>
      <c r="UBP106" s="342"/>
      <c r="UBQ106" s="342"/>
      <c r="UBR106" s="342"/>
      <c r="UBS106" s="342"/>
      <c r="UBT106" s="342"/>
      <c r="UBU106" s="342"/>
      <c r="UBV106" s="342"/>
      <c r="UBW106" s="342"/>
      <c r="UBX106" s="342"/>
      <c r="UBY106" s="342"/>
      <c r="UBZ106" s="342"/>
      <c r="UCA106" s="342"/>
      <c r="UCB106" s="342"/>
      <c r="UCC106" s="342"/>
      <c r="UCD106" s="342"/>
      <c r="UCE106" s="342"/>
      <c r="UCF106" s="342"/>
      <c r="UCG106" s="342"/>
      <c r="UCH106" s="342"/>
      <c r="UCI106" s="342"/>
      <c r="UCJ106" s="342"/>
      <c r="UCK106" s="342"/>
      <c r="UCL106" s="342"/>
      <c r="UCM106" s="342"/>
      <c r="UCN106" s="342"/>
      <c r="UCO106" s="342"/>
      <c r="UCP106" s="342"/>
      <c r="UCQ106" s="342"/>
      <c r="UCR106" s="342"/>
      <c r="UCS106" s="342"/>
      <c r="UCT106" s="342"/>
      <c r="UCU106" s="342"/>
      <c r="UCV106" s="342"/>
      <c r="UCW106" s="342"/>
      <c r="UCX106" s="342"/>
      <c r="UCY106" s="342"/>
      <c r="UCZ106" s="342"/>
      <c r="UDA106" s="342"/>
      <c r="UDB106" s="342"/>
      <c r="UDC106" s="342"/>
      <c r="UDD106" s="342"/>
      <c r="UDE106" s="342"/>
      <c r="UDF106" s="342"/>
      <c r="UDG106" s="342"/>
      <c r="UDH106" s="342"/>
      <c r="UDI106" s="342"/>
      <c r="UDJ106" s="342"/>
      <c r="UDK106" s="342"/>
      <c r="UDL106" s="342"/>
      <c r="UDM106" s="342"/>
      <c r="UDN106" s="342"/>
      <c r="UDO106" s="342"/>
      <c r="UDP106" s="342"/>
      <c r="UDQ106" s="342"/>
      <c r="UDR106" s="342"/>
      <c r="UDS106" s="342"/>
      <c r="UDT106" s="342"/>
      <c r="UDU106" s="342"/>
      <c r="UDV106" s="342"/>
      <c r="UDW106" s="342"/>
      <c r="UDX106" s="342"/>
      <c r="UDY106" s="342"/>
      <c r="UDZ106" s="342"/>
      <c r="UEA106" s="342"/>
      <c r="UEB106" s="342"/>
      <c r="UEC106" s="342"/>
      <c r="UED106" s="342"/>
      <c r="UEE106" s="342"/>
      <c r="UEF106" s="342"/>
      <c r="UEG106" s="342"/>
      <c r="UEH106" s="342"/>
      <c r="UEI106" s="342"/>
      <c r="UEJ106" s="342"/>
      <c r="UEK106" s="342"/>
      <c r="UEL106" s="342"/>
      <c r="UEM106" s="342"/>
      <c r="UEN106" s="342"/>
      <c r="UEO106" s="342"/>
      <c r="UEP106" s="342"/>
      <c r="UEQ106" s="342"/>
      <c r="UER106" s="342"/>
      <c r="UES106" s="342"/>
      <c r="UET106" s="342"/>
      <c r="UEU106" s="342"/>
      <c r="UEV106" s="342"/>
      <c r="UEW106" s="342"/>
      <c r="UEX106" s="342"/>
      <c r="UEY106" s="342"/>
      <c r="UEZ106" s="342"/>
      <c r="UFA106" s="342"/>
      <c r="UFB106" s="342"/>
      <c r="UFC106" s="342"/>
      <c r="UFD106" s="342"/>
      <c r="UFE106" s="342"/>
      <c r="UFF106" s="342"/>
      <c r="UFG106" s="342"/>
      <c r="UFH106" s="342"/>
      <c r="UFI106" s="342"/>
      <c r="UFJ106" s="342"/>
      <c r="UFK106" s="342"/>
      <c r="UFL106" s="342"/>
      <c r="UFM106" s="342"/>
      <c r="UFN106" s="342"/>
      <c r="UFO106" s="342"/>
      <c r="UFP106" s="342"/>
      <c r="UFQ106" s="342"/>
      <c r="UFR106" s="342"/>
      <c r="UFS106" s="342"/>
      <c r="UFT106" s="342"/>
      <c r="UFU106" s="342"/>
      <c r="UFV106" s="342"/>
      <c r="UFW106" s="342"/>
      <c r="UFX106" s="342"/>
      <c r="UFY106" s="342"/>
      <c r="UFZ106" s="342"/>
      <c r="UGA106" s="342"/>
      <c r="UGB106" s="342"/>
      <c r="UGC106" s="342"/>
      <c r="UGD106" s="342"/>
      <c r="UGE106" s="342"/>
      <c r="UGF106" s="342"/>
      <c r="UGG106" s="342"/>
      <c r="UGH106" s="342"/>
      <c r="UGI106" s="342"/>
      <c r="UGJ106" s="342"/>
      <c r="UGK106" s="342"/>
      <c r="UGL106" s="342"/>
      <c r="UGM106" s="342"/>
      <c r="UGN106" s="342"/>
      <c r="UGO106" s="342"/>
      <c r="UGP106" s="342"/>
      <c r="UGQ106" s="342"/>
      <c r="UGR106" s="342"/>
      <c r="UGS106" s="342"/>
      <c r="UGT106" s="342"/>
      <c r="UGU106" s="342"/>
      <c r="UGV106" s="342"/>
      <c r="UGW106" s="342"/>
      <c r="UGX106" s="342"/>
      <c r="UGY106" s="342"/>
      <c r="UGZ106" s="342"/>
      <c r="UHA106" s="342"/>
      <c r="UHB106" s="342"/>
      <c r="UHC106" s="342"/>
      <c r="UHD106" s="342"/>
      <c r="UHE106" s="342"/>
      <c r="UHF106" s="342"/>
      <c r="UHG106" s="342"/>
      <c r="UHH106" s="342"/>
      <c r="UHI106" s="342"/>
      <c r="UHJ106" s="342"/>
      <c r="UHK106" s="342"/>
      <c r="UHL106" s="342"/>
      <c r="UHM106" s="342"/>
      <c r="UHN106" s="342"/>
      <c r="UHO106" s="342"/>
      <c r="UHP106" s="342"/>
      <c r="UHQ106" s="342"/>
      <c r="UHR106" s="342"/>
      <c r="UHS106" s="342"/>
      <c r="UHT106" s="342"/>
      <c r="UHU106" s="342"/>
      <c r="UHV106" s="342"/>
      <c r="UHW106" s="342"/>
      <c r="UHX106" s="342"/>
      <c r="UHY106" s="342"/>
      <c r="UHZ106" s="342"/>
      <c r="UIA106" s="342"/>
      <c r="UIB106" s="342"/>
      <c r="UIC106" s="342"/>
      <c r="UID106" s="342"/>
      <c r="UIE106" s="342"/>
      <c r="UIF106" s="342"/>
      <c r="UIG106" s="342"/>
      <c r="UIH106" s="342"/>
      <c r="UII106" s="342"/>
      <c r="UIJ106" s="342"/>
      <c r="UIK106" s="342"/>
      <c r="UIL106" s="342"/>
      <c r="UIM106" s="342"/>
      <c r="UIN106" s="342"/>
      <c r="UIO106" s="342"/>
      <c r="UIP106" s="342"/>
      <c r="UIQ106" s="342"/>
      <c r="UIR106" s="342"/>
      <c r="UIS106" s="342"/>
      <c r="UIT106" s="342"/>
      <c r="UIU106" s="342"/>
      <c r="UIV106" s="342"/>
      <c r="UIW106" s="342"/>
      <c r="UIX106" s="342"/>
      <c r="UIY106" s="342"/>
      <c r="UIZ106" s="342"/>
      <c r="UJA106" s="342"/>
      <c r="UJB106" s="342"/>
      <c r="UJC106" s="342"/>
      <c r="UJD106" s="342"/>
      <c r="UJE106" s="342"/>
      <c r="UJF106" s="342"/>
      <c r="UJG106" s="342"/>
      <c r="UJH106" s="342"/>
      <c r="UJI106" s="342"/>
      <c r="UJJ106" s="342"/>
      <c r="UJK106" s="342"/>
      <c r="UJL106" s="342"/>
      <c r="UJM106" s="342"/>
      <c r="UJN106" s="342"/>
      <c r="UJO106" s="342"/>
      <c r="UJP106" s="342"/>
      <c r="UJQ106" s="342"/>
      <c r="UJR106" s="342"/>
      <c r="UJS106" s="342"/>
      <c r="UJT106" s="342"/>
      <c r="UJU106" s="342"/>
      <c r="UJV106" s="342"/>
      <c r="UJW106" s="342"/>
      <c r="UJX106" s="342"/>
      <c r="UJY106" s="342"/>
      <c r="UJZ106" s="342"/>
      <c r="UKA106" s="342"/>
      <c r="UKB106" s="342"/>
      <c r="UKC106" s="342"/>
      <c r="UKD106" s="342"/>
      <c r="UKE106" s="342"/>
      <c r="UKF106" s="342"/>
      <c r="UKG106" s="342"/>
      <c r="UKH106" s="342"/>
      <c r="UKI106" s="342"/>
      <c r="UKJ106" s="342"/>
      <c r="UKK106" s="342"/>
      <c r="UKL106" s="342"/>
      <c r="UKM106" s="342"/>
      <c r="UKN106" s="342"/>
      <c r="UKO106" s="342"/>
      <c r="UKP106" s="342"/>
      <c r="UKQ106" s="342"/>
      <c r="UKR106" s="342"/>
      <c r="UKS106" s="342"/>
      <c r="UKT106" s="342"/>
      <c r="UKU106" s="342"/>
      <c r="UKV106" s="342"/>
      <c r="UKW106" s="342"/>
      <c r="UKX106" s="342"/>
      <c r="UKY106" s="342"/>
      <c r="UKZ106" s="342"/>
      <c r="ULA106" s="342"/>
      <c r="ULB106" s="342"/>
      <c r="ULC106" s="342"/>
      <c r="ULD106" s="342"/>
      <c r="ULE106" s="342"/>
      <c r="ULF106" s="342"/>
      <c r="ULG106" s="342"/>
      <c r="ULH106" s="342"/>
      <c r="ULI106" s="342"/>
      <c r="ULJ106" s="342"/>
      <c r="ULK106" s="342"/>
      <c r="ULL106" s="342"/>
      <c r="ULM106" s="342"/>
      <c r="ULN106" s="342"/>
      <c r="ULO106" s="342"/>
      <c r="ULP106" s="342"/>
      <c r="ULQ106" s="342"/>
      <c r="ULR106" s="342"/>
      <c r="ULS106" s="342"/>
      <c r="ULT106" s="342"/>
      <c r="ULU106" s="342"/>
      <c r="ULV106" s="342"/>
      <c r="ULW106" s="342"/>
      <c r="ULX106" s="342"/>
      <c r="ULY106" s="342"/>
      <c r="ULZ106" s="342"/>
      <c r="UMA106" s="342"/>
      <c r="UMB106" s="342"/>
      <c r="UMC106" s="342"/>
      <c r="UMD106" s="342"/>
      <c r="UME106" s="342"/>
      <c r="UMF106" s="342"/>
      <c r="UMG106" s="342"/>
      <c r="UMH106" s="342"/>
      <c r="UMI106" s="342"/>
      <c r="UMJ106" s="342"/>
      <c r="UMK106" s="342"/>
      <c r="UML106" s="342"/>
      <c r="UMM106" s="342"/>
      <c r="UMN106" s="342"/>
      <c r="UMO106" s="342"/>
      <c r="UMP106" s="342"/>
      <c r="UMQ106" s="342"/>
      <c r="UMR106" s="342"/>
      <c r="UMS106" s="342"/>
      <c r="UMT106" s="342"/>
      <c r="UMU106" s="342"/>
      <c r="UMV106" s="342"/>
      <c r="UMW106" s="342"/>
      <c r="UMX106" s="342"/>
      <c r="UMY106" s="342"/>
      <c r="UMZ106" s="342"/>
      <c r="UNA106" s="342"/>
      <c r="UNB106" s="342"/>
      <c r="UNC106" s="342"/>
      <c r="UND106" s="342"/>
      <c r="UNE106" s="342"/>
      <c r="UNF106" s="342"/>
      <c r="UNG106" s="342"/>
      <c r="UNH106" s="342"/>
      <c r="UNI106" s="342"/>
      <c r="UNJ106" s="342"/>
      <c r="UNK106" s="342"/>
      <c r="UNL106" s="342"/>
      <c r="UNM106" s="342"/>
      <c r="UNN106" s="342"/>
      <c r="UNO106" s="342"/>
      <c r="UNP106" s="342"/>
      <c r="UNQ106" s="342"/>
      <c r="UNR106" s="342"/>
      <c r="UNS106" s="342"/>
      <c r="UNT106" s="342"/>
      <c r="UNU106" s="342"/>
      <c r="UNV106" s="342"/>
      <c r="UNW106" s="342"/>
      <c r="UNX106" s="342"/>
      <c r="UNY106" s="342"/>
      <c r="UNZ106" s="342"/>
      <c r="UOA106" s="342"/>
      <c r="UOB106" s="342"/>
      <c r="UOC106" s="342"/>
      <c r="UOD106" s="342"/>
      <c r="UOE106" s="342"/>
      <c r="UOF106" s="342"/>
      <c r="UOG106" s="342"/>
      <c r="UOH106" s="342"/>
      <c r="UOI106" s="342"/>
      <c r="UOJ106" s="342"/>
      <c r="UOK106" s="342"/>
      <c r="UOL106" s="342"/>
      <c r="UOM106" s="342"/>
      <c r="UON106" s="342"/>
      <c r="UOO106" s="342"/>
      <c r="UOP106" s="342"/>
      <c r="UOQ106" s="342"/>
      <c r="UOR106" s="342"/>
      <c r="UOS106" s="342"/>
      <c r="UOT106" s="342"/>
      <c r="UOU106" s="342"/>
      <c r="UOV106" s="342"/>
      <c r="UOW106" s="342"/>
      <c r="UOX106" s="342"/>
      <c r="UOY106" s="342"/>
      <c r="UOZ106" s="342"/>
      <c r="UPA106" s="342"/>
      <c r="UPB106" s="342"/>
      <c r="UPC106" s="342"/>
      <c r="UPD106" s="342"/>
      <c r="UPE106" s="342"/>
      <c r="UPF106" s="342"/>
      <c r="UPG106" s="342"/>
      <c r="UPH106" s="342"/>
      <c r="UPI106" s="342"/>
      <c r="UPJ106" s="342"/>
      <c r="UPK106" s="342"/>
      <c r="UPL106" s="342"/>
      <c r="UPM106" s="342"/>
      <c r="UPN106" s="342"/>
      <c r="UPO106" s="342"/>
      <c r="UPP106" s="342"/>
      <c r="UPQ106" s="342"/>
      <c r="UPR106" s="342"/>
      <c r="UPS106" s="342"/>
      <c r="UPT106" s="342"/>
      <c r="UPU106" s="342"/>
      <c r="UPV106" s="342"/>
      <c r="UPW106" s="342"/>
      <c r="UPX106" s="342"/>
      <c r="UPY106" s="342"/>
      <c r="UPZ106" s="342"/>
      <c r="UQA106" s="342"/>
      <c r="UQB106" s="342"/>
      <c r="UQC106" s="342"/>
      <c r="UQD106" s="342"/>
      <c r="UQE106" s="342"/>
      <c r="UQF106" s="342"/>
      <c r="UQG106" s="342"/>
      <c r="UQH106" s="342"/>
      <c r="UQI106" s="342"/>
      <c r="UQJ106" s="342"/>
      <c r="UQK106" s="342"/>
      <c r="UQL106" s="342"/>
      <c r="UQM106" s="342"/>
      <c r="UQN106" s="342"/>
      <c r="UQO106" s="342"/>
      <c r="UQP106" s="342"/>
      <c r="UQQ106" s="342"/>
      <c r="UQR106" s="342"/>
      <c r="UQS106" s="342"/>
      <c r="UQT106" s="342"/>
      <c r="UQU106" s="342"/>
      <c r="UQV106" s="342"/>
      <c r="UQW106" s="342"/>
      <c r="UQX106" s="342"/>
      <c r="UQY106" s="342"/>
      <c r="UQZ106" s="342"/>
      <c r="URA106" s="342"/>
      <c r="URB106" s="342"/>
      <c r="URC106" s="342"/>
      <c r="URD106" s="342"/>
      <c r="URE106" s="342"/>
      <c r="URF106" s="342"/>
      <c r="URG106" s="342"/>
      <c r="URH106" s="342"/>
      <c r="URI106" s="342"/>
      <c r="URJ106" s="342"/>
      <c r="URK106" s="342"/>
      <c r="URL106" s="342"/>
      <c r="URM106" s="342"/>
      <c r="URN106" s="342"/>
      <c r="URO106" s="342"/>
      <c r="URP106" s="342"/>
      <c r="URQ106" s="342"/>
      <c r="URR106" s="342"/>
      <c r="URS106" s="342"/>
      <c r="URT106" s="342"/>
      <c r="URU106" s="342"/>
      <c r="URV106" s="342"/>
      <c r="URW106" s="342"/>
      <c r="URX106" s="342"/>
      <c r="URY106" s="342"/>
      <c r="URZ106" s="342"/>
      <c r="USA106" s="342"/>
      <c r="USB106" s="342"/>
      <c r="USC106" s="342"/>
      <c r="USD106" s="342"/>
      <c r="USE106" s="342"/>
      <c r="USF106" s="342"/>
      <c r="USG106" s="342"/>
      <c r="USH106" s="342"/>
      <c r="USI106" s="342"/>
      <c r="USJ106" s="342"/>
      <c r="USK106" s="342"/>
      <c r="USL106" s="342"/>
      <c r="USM106" s="342"/>
      <c r="USN106" s="342"/>
      <c r="USO106" s="342"/>
      <c r="USP106" s="342"/>
      <c r="USQ106" s="342"/>
      <c r="USR106" s="342"/>
      <c r="USS106" s="342"/>
      <c r="UST106" s="342"/>
      <c r="USU106" s="342"/>
      <c r="USV106" s="342"/>
      <c r="USW106" s="342"/>
      <c r="USX106" s="342"/>
      <c r="USY106" s="342"/>
      <c r="USZ106" s="342"/>
      <c r="UTA106" s="342"/>
      <c r="UTB106" s="342"/>
      <c r="UTC106" s="342"/>
      <c r="UTD106" s="342"/>
      <c r="UTE106" s="342"/>
      <c r="UTF106" s="342"/>
      <c r="UTG106" s="342"/>
      <c r="UTH106" s="342"/>
      <c r="UTI106" s="342"/>
      <c r="UTJ106" s="342"/>
      <c r="UTK106" s="342"/>
      <c r="UTL106" s="342"/>
      <c r="UTM106" s="342"/>
      <c r="UTN106" s="342"/>
      <c r="UTO106" s="342"/>
      <c r="UTP106" s="342"/>
      <c r="UTQ106" s="342"/>
      <c r="UTR106" s="342"/>
      <c r="UTS106" s="342"/>
      <c r="UTT106" s="342"/>
      <c r="UTU106" s="342"/>
      <c r="UTV106" s="342"/>
      <c r="UTW106" s="342"/>
      <c r="UTX106" s="342"/>
      <c r="UTY106" s="342"/>
      <c r="UTZ106" s="342"/>
      <c r="UUA106" s="342"/>
      <c r="UUB106" s="342"/>
      <c r="UUC106" s="342"/>
      <c r="UUD106" s="342"/>
      <c r="UUE106" s="342"/>
      <c r="UUF106" s="342"/>
      <c r="UUG106" s="342"/>
      <c r="UUH106" s="342"/>
      <c r="UUI106" s="342"/>
      <c r="UUJ106" s="342"/>
      <c r="UUK106" s="342"/>
      <c r="UUL106" s="342"/>
      <c r="UUM106" s="342"/>
      <c r="UUN106" s="342"/>
      <c r="UUO106" s="342"/>
      <c r="UUP106" s="342"/>
      <c r="UUQ106" s="342"/>
      <c r="UUR106" s="342"/>
      <c r="UUS106" s="342"/>
      <c r="UUT106" s="342"/>
      <c r="UUU106" s="342"/>
      <c r="UUV106" s="342"/>
      <c r="UUW106" s="342"/>
      <c r="UUX106" s="342"/>
      <c r="UUY106" s="342"/>
      <c r="UUZ106" s="342"/>
      <c r="UVA106" s="342"/>
      <c r="UVB106" s="342"/>
      <c r="UVC106" s="342"/>
      <c r="UVD106" s="342"/>
      <c r="UVE106" s="342"/>
      <c r="UVF106" s="342"/>
      <c r="UVG106" s="342"/>
      <c r="UVH106" s="342"/>
      <c r="UVI106" s="342"/>
      <c r="UVJ106" s="342"/>
      <c r="UVK106" s="342"/>
      <c r="UVL106" s="342"/>
      <c r="UVM106" s="342"/>
      <c r="UVN106" s="342"/>
      <c r="UVO106" s="342"/>
      <c r="UVP106" s="342"/>
      <c r="UVQ106" s="342"/>
      <c r="UVR106" s="342"/>
      <c r="UVS106" s="342"/>
      <c r="UVT106" s="342"/>
      <c r="UVU106" s="342"/>
      <c r="UVV106" s="342"/>
      <c r="UVW106" s="342"/>
      <c r="UVX106" s="342"/>
      <c r="UVY106" s="342"/>
      <c r="UVZ106" s="342"/>
      <c r="UWA106" s="342"/>
      <c r="UWB106" s="342"/>
      <c r="UWC106" s="342"/>
      <c r="UWD106" s="342"/>
      <c r="UWE106" s="342"/>
      <c r="UWF106" s="342"/>
      <c r="UWG106" s="342"/>
      <c r="UWH106" s="342"/>
      <c r="UWI106" s="342"/>
      <c r="UWJ106" s="342"/>
      <c r="UWK106" s="342"/>
      <c r="UWL106" s="342"/>
      <c r="UWM106" s="342"/>
      <c r="UWN106" s="342"/>
      <c r="UWO106" s="342"/>
      <c r="UWP106" s="342"/>
      <c r="UWQ106" s="342"/>
      <c r="UWR106" s="342"/>
      <c r="UWS106" s="342"/>
      <c r="UWT106" s="342"/>
      <c r="UWU106" s="342"/>
      <c r="UWV106" s="342"/>
      <c r="UWW106" s="342"/>
      <c r="UWX106" s="342"/>
      <c r="UWY106" s="342"/>
      <c r="UWZ106" s="342"/>
      <c r="UXA106" s="342"/>
      <c r="UXB106" s="342"/>
      <c r="UXC106" s="342"/>
      <c r="UXD106" s="342"/>
      <c r="UXE106" s="342"/>
      <c r="UXF106" s="342"/>
      <c r="UXG106" s="342"/>
      <c r="UXH106" s="342"/>
      <c r="UXI106" s="342"/>
      <c r="UXJ106" s="342"/>
      <c r="UXK106" s="342"/>
      <c r="UXL106" s="342"/>
      <c r="UXM106" s="342"/>
      <c r="UXN106" s="342"/>
      <c r="UXO106" s="342"/>
      <c r="UXP106" s="342"/>
      <c r="UXQ106" s="342"/>
      <c r="UXR106" s="342"/>
      <c r="UXS106" s="342"/>
      <c r="UXT106" s="342"/>
      <c r="UXU106" s="342"/>
      <c r="UXV106" s="342"/>
      <c r="UXW106" s="342"/>
      <c r="UXX106" s="342"/>
      <c r="UXY106" s="342"/>
      <c r="UXZ106" s="342"/>
      <c r="UYA106" s="342"/>
      <c r="UYB106" s="342"/>
      <c r="UYC106" s="342"/>
      <c r="UYD106" s="342"/>
      <c r="UYE106" s="342"/>
      <c r="UYF106" s="342"/>
      <c r="UYG106" s="342"/>
      <c r="UYH106" s="342"/>
      <c r="UYI106" s="342"/>
      <c r="UYJ106" s="342"/>
      <c r="UYK106" s="342"/>
      <c r="UYL106" s="342"/>
      <c r="UYM106" s="342"/>
      <c r="UYN106" s="342"/>
      <c r="UYO106" s="342"/>
      <c r="UYP106" s="342"/>
      <c r="UYQ106" s="342"/>
      <c r="UYR106" s="342"/>
      <c r="UYS106" s="342"/>
      <c r="UYT106" s="342"/>
      <c r="UYU106" s="342"/>
      <c r="UYV106" s="342"/>
      <c r="UYW106" s="342"/>
      <c r="UYX106" s="342"/>
      <c r="UYY106" s="342"/>
      <c r="UYZ106" s="342"/>
      <c r="UZA106" s="342"/>
      <c r="UZB106" s="342"/>
      <c r="UZC106" s="342"/>
      <c r="UZD106" s="342"/>
      <c r="UZE106" s="342"/>
      <c r="UZF106" s="342"/>
      <c r="UZG106" s="342"/>
      <c r="UZH106" s="342"/>
      <c r="UZI106" s="342"/>
      <c r="UZJ106" s="342"/>
      <c r="UZK106" s="342"/>
      <c r="UZL106" s="342"/>
      <c r="UZM106" s="342"/>
      <c r="UZN106" s="342"/>
      <c r="UZO106" s="342"/>
      <c r="UZP106" s="342"/>
      <c r="UZQ106" s="342"/>
      <c r="UZR106" s="342"/>
      <c r="UZS106" s="342"/>
      <c r="UZT106" s="342"/>
      <c r="UZU106" s="342"/>
      <c r="UZV106" s="342"/>
      <c r="UZW106" s="342"/>
      <c r="UZX106" s="342"/>
      <c r="UZY106" s="342"/>
      <c r="UZZ106" s="342"/>
      <c r="VAA106" s="342"/>
      <c r="VAB106" s="342"/>
      <c r="VAC106" s="342"/>
      <c r="VAD106" s="342"/>
      <c r="VAE106" s="342"/>
      <c r="VAF106" s="342"/>
      <c r="VAG106" s="342"/>
      <c r="VAH106" s="342"/>
      <c r="VAI106" s="342"/>
      <c r="VAJ106" s="342"/>
      <c r="VAK106" s="342"/>
      <c r="VAL106" s="342"/>
      <c r="VAM106" s="342"/>
      <c r="VAN106" s="342"/>
      <c r="VAO106" s="342"/>
      <c r="VAP106" s="342"/>
      <c r="VAQ106" s="342"/>
      <c r="VAR106" s="342"/>
      <c r="VAS106" s="342"/>
      <c r="VAT106" s="342"/>
      <c r="VAU106" s="342"/>
      <c r="VAV106" s="342"/>
      <c r="VAW106" s="342"/>
      <c r="VAX106" s="342"/>
      <c r="VAY106" s="342"/>
      <c r="VAZ106" s="342"/>
      <c r="VBA106" s="342"/>
      <c r="VBB106" s="342"/>
      <c r="VBC106" s="342"/>
      <c r="VBD106" s="342"/>
      <c r="VBE106" s="342"/>
      <c r="VBF106" s="342"/>
      <c r="VBG106" s="342"/>
      <c r="VBH106" s="342"/>
      <c r="VBI106" s="342"/>
      <c r="VBJ106" s="342"/>
      <c r="VBK106" s="342"/>
      <c r="VBL106" s="342"/>
      <c r="VBM106" s="342"/>
      <c r="VBN106" s="342"/>
      <c r="VBO106" s="342"/>
      <c r="VBP106" s="342"/>
      <c r="VBQ106" s="342"/>
      <c r="VBR106" s="342"/>
      <c r="VBS106" s="342"/>
      <c r="VBT106" s="342"/>
      <c r="VBU106" s="342"/>
      <c r="VBV106" s="342"/>
      <c r="VBW106" s="342"/>
      <c r="VBX106" s="342"/>
      <c r="VBY106" s="342"/>
      <c r="VBZ106" s="342"/>
      <c r="VCA106" s="342"/>
      <c r="VCB106" s="342"/>
      <c r="VCC106" s="342"/>
      <c r="VCD106" s="342"/>
      <c r="VCE106" s="342"/>
      <c r="VCF106" s="342"/>
      <c r="VCG106" s="342"/>
      <c r="VCH106" s="342"/>
      <c r="VCI106" s="342"/>
      <c r="VCJ106" s="342"/>
      <c r="VCK106" s="342"/>
      <c r="VCL106" s="342"/>
      <c r="VCM106" s="342"/>
      <c r="VCN106" s="342"/>
      <c r="VCO106" s="342"/>
      <c r="VCP106" s="342"/>
      <c r="VCQ106" s="342"/>
      <c r="VCR106" s="342"/>
      <c r="VCS106" s="342"/>
      <c r="VCT106" s="342"/>
      <c r="VCU106" s="342"/>
      <c r="VCV106" s="342"/>
      <c r="VCW106" s="342"/>
      <c r="VCX106" s="342"/>
      <c r="VCY106" s="342"/>
      <c r="VCZ106" s="342"/>
      <c r="VDA106" s="342"/>
      <c r="VDB106" s="342"/>
      <c r="VDC106" s="342"/>
      <c r="VDD106" s="342"/>
      <c r="VDE106" s="342"/>
      <c r="VDF106" s="342"/>
      <c r="VDG106" s="342"/>
      <c r="VDH106" s="342"/>
      <c r="VDI106" s="342"/>
      <c r="VDJ106" s="342"/>
      <c r="VDK106" s="342"/>
      <c r="VDL106" s="342"/>
      <c r="VDM106" s="342"/>
      <c r="VDN106" s="342"/>
      <c r="VDO106" s="342"/>
      <c r="VDP106" s="342"/>
      <c r="VDQ106" s="342"/>
      <c r="VDR106" s="342"/>
      <c r="VDS106" s="342"/>
      <c r="VDT106" s="342"/>
      <c r="VDU106" s="342"/>
      <c r="VDV106" s="342"/>
      <c r="VDW106" s="342"/>
      <c r="VDX106" s="342"/>
      <c r="VDY106" s="342"/>
      <c r="VDZ106" s="342"/>
      <c r="VEA106" s="342"/>
      <c r="VEB106" s="342"/>
      <c r="VEC106" s="342"/>
      <c r="VED106" s="342"/>
      <c r="VEE106" s="342"/>
      <c r="VEF106" s="342"/>
      <c r="VEG106" s="342"/>
      <c r="VEH106" s="342"/>
      <c r="VEI106" s="342"/>
      <c r="VEJ106" s="342"/>
      <c r="VEK106" s="342"/>
      <c r="VEL106" s="342"/>
      <c r="VEM106" s="342"/>
      <c r="VEN106" s="342"/>
      <c r="VEO106" s="342"/>
      <c r="VEP106" s="342"/>
      <c r="VEQ106" s="342"/>
      <c r="VER106" s="342"/>
      <c r="VES106" s="342"/>
      <c r="VET106" s="342"/>
      <c r="VEU106" s="342"/>
      <c r="VEV106" s="342"/>
      <c r="VEW106" s="342"/>
      <c r="VEX106" s="342"/>
      <c r="VEY106" s="342"/>
      <c r="VEZ106" s="342"/>
      <c r="VFA106" s="342"/>
      <c r="VFB106" s="342"/>
      <c r="VFC106" s="342"/>
      <c r="VFD106" s="342"/>
      <c r="VFE106" s="342"/>
      <c r="VFF106" s="342"/>
      <c r="VFG106" s="342"/>
      <c r="VFH106" s="342"/>
      <c r="VFI106" s="342"/>
      <c r="VFJ106" s="342"/>
      <c r="VFK106" s="342"/>
      <c r="VFL106" s="342"/>
      <c r="VFM106" s="342"/>
      <c r="VFN106" s="342"/>
      <c r="VFO106" s="342"/>
      <c r="VFP106" s="342"/>
      <c r="VFQ106" s="342"/>
      <c r="VFR106" s="342"/>
      <c r="VFS106" s="342"/>
      <c r="VFT106" s="342"/>
      <c r="VFU106" s="342"/>
      <c r="VFV106" s="342"/>
      <c r="VFW106" s="342"/>
      <c r="VFX106" s="342"/>
      <c r="VFY106" s="342"/>
      <c r="VFZ106" s="342"/>
      <c r="VGA106" s="342"/>
      <c r="VGB106" s="342"/>
      <c r="VGC106" s="342"/>
      <c r="VGD106" s="342"/>
      <c r="VGE106" s="342"/>
      <c r="VGF106" s="342"/>
      <c r="VGG106" s="342"/>
      <c r="VGH106" s="342"/>
      <c r="VGI106" s="342"/>
      <c r="VGJ106" s="342"/>
      <c r="VGK106" s="342"/>
      <c r="VGL106" s="342"/>
      <c r="VGM106" s="342"/>
      <c r="VGN106" s="342"/>
      <c r="VGO106" s="342"/>
      <c r="VGP106" s="342"/>
      <c r="VGQ106" s="342"/>
      <c r="VGR106" s="342"/>
      <c r="VGS106" s="342"/>
      <c r="VGT106" s="342"/>
      <c r="VGU106" s="342"/>
      <c r="VGV106" s="342"/>
      <c r="VGW106" s="342"/>
      <c r="VGX106" s="342"/>
      <c r="VGY106" s="342"/>
      <c r="VGZ106" s="342"/>
      <c r="VHA106" s="342"/>
      <c r="VHB106" s="342"/>
      <c r="VHC106" s="342"/>
      <c r="VHD106" s="342"/>
      <c r="VHE106" s="342"/>
      <c r="VHF106" s="342"/>
      <c r="VHG106" s="342"/>
      <c r="VHH106" s="342"/>
      <c r="VHI106" s="342"/>
      <c r="VHJ106" s="342"/>
      <c r="VHK106" s="342"/>
      <c r="VHL106" s="342"/>
      <c r="VHM106" s="342"/>
      <c r="VHN106" s="342"/>
      <c r="VHO106" s="342"/>
      <c r="VHP106" s="342"/>
      <c r="VHQ106" s="342"/>
      <c r="VHR106" s="342"/>
      <c r="VHS106" s="342"/>
      <c r="VHT106" s="342"/>
      <c r="VHU106" s="342"/>
      <c r="VHV106" s="342"/>
      <c r="VHW106" s="342"/>
      <c r="VHX106" s="342"/>
      <c r="VHY106" s="342"/>
      <c r="VHZ106" s="342"/>
      <c r="VIA106" s="342"/>
      <c r="VIB106" s="342"/>
      <c r="VIC106" s="342"/>
      <c r="VID106" s="342"/>
      <c r="VIE106" s="342"/>
      <c r="VIF106" s="342"/>
      <c r="VIG106" s="342"/>
      <c r="VIH106" s="342"/>
      <c r="VII106" s="342"/>
      <c r="VIJ106" s="342"/>
      <c r="VIK106" s="342"/>
      <c r="VIL106" s="342"/>
      <c r="VIM106" s="342"/>
      <c r="VIN106" s="342"/>
      <c r="VIO106" s="342"/>
      <c r="VIP106" s="342"/>
      <c r="VIQ106" s="342"/>
      <c r="VIR106" s="342"/>
      <c r="VIS106" s="342"/>
      <c r="VIT106" s="342"/>
      <c r="VIU106" s="342"/>
      <c r="VIV106" s="342"/>
      <c r="VIW106" s="342"/>
      <c r="VIX106" s="342"/>
      <c r="VIY106" s="342"/>
      <c r="VIZ106" s="342"/>
      <c r="VJA106" s="342"/>
      <c r="VJB106" s="342"/>
      <c r="VJC106" s="342"/>
      <c r="VJD106" s="342"/>
      <c r="VJE106" s="342"/>
      <c r="VJF106" s="342"/>
      <c r="VJG106" s="342"/>
      <c r="VJH106" s="342"/>
      <c r="VJI106" s="342"/>
      <c r="VJJ106" s="342"/>
      <c r="VJK106" s="342"/>
      <c r="VJL106" s="342"/>
      <c r="VJM106" s="342"/>
      <c r="VJN106" s="342"/>
      <c r="VJO106" s="342"/>
      <c r="VJP106" s="342"/>
      <c r="VJQ106" s="342"/>
      <c r="VJR106" s="342"/>
      <c r="VJS106" s="342"/>
      <c r="VJT106" s="342"/>
      <c r="VJU106" s="342"/>
      <c r="VJV106" s="342"/>
      <c r="VJW106" s="342"/>
      <c r="VJX106" s="342"/>
      <c r="VJY106" s="342"/>
      <c r="VJZ106" s="342"/>
      <c r="VKA106" s="342"/>
      <c r="VKB106" s="342"/>
      <c r="VKC106" s="342"/>
      <c r="VKD106" s="342"/>
      <c r="VKE106" s="342"/>
      <c r="VKF106" s="342"/>
      <c r="VKG106" s="342"/>
      <c r="VKH106" s="342"/>
      <c r="VKI106" s="342"/>
      <c r="VKJ106" s="342"/>
      <c r="VKK106" s="342"/>
      <c r="VKL106" s="342"/>
      <c r="VKM106" s="342"/>
      <c r="VKN106" s="342"/>
      <c r="VKO106" s="342"/>
      <c r="VKP106" s="342"/>
      <c r="VKQ106" s="342"/>
      <c r="VKR106" s="342"/>
      <c r="VKS106" s="342"/>
      <c r="VKT106" s="342"/>
      <c r="VKU106" s="342"/>
      <c r="VKV106" s="342"/>
      <c r="VKW106" s="342"/>
      <c r="VKX106" s="342"/>
      <c r="VKY106" s="342"/>
      <c r="VKZ106" s="342"/>
      <c r="VLA106" s="342"/>
      <c r="VLB106" s="342"/>
      <c r="VLC106" s="342"/>
      <c r="VLD106" s="342"/>
      <c r="VLE106" s="342"/>
      <c r="VLF106" s="342"/>
      <c r="VLG106" s="342"/>
      <c r="VLH106" s="342"/>
      <c r="VLI106" s="342"/>
      <c r="VLJ106" s="342"/>
      <c r="VLK106" s="342"/>
      <c r="VLL106" s="342"/>
      <c r="VLM106" s="342"/>
      <c r="VLN106" s="342"/>
      <c r="VLO106" s="342"/>
      <c r="VLP106" s="342"/>
      <c r="VLQ106" s="342"/>
      <c r="VLR106" s="342"/>
      <c r="VLS106" s="342"/>
      <c r="VLT106" s="342"/>
      <c r="VLU106" s="342"/>
      <c r="VLV106" s="342"/>
      <c r="VLW106" s="342"/>
      <c r="VLX106" s="342"/>
      <c r="VLY106" s="342"/>
      <c r="VLZ106" s="342"/>
      <c r="VMA106" s="342"/>
      <c r="VMB106" s="342"/>
      <c r="VMC106" s="342"/>
      <c r="VMD106" s="342"/>
      <c r="VME106" s="342"/>
      <c r="VMF106" s="342"/>
      <c r="VMG106" s="342"/>
      <c r="VMH106" s="342"/>
      <c r="VMI106" s="342"/>
      <c r="VMJ106" s="342"/>
      <c r="VMK106" s="342"/>
      <c r="VML106" s="342"/>
      <c r="VMM106" s="342"/>
      <c r="VMN106" s="342"/>
      <c r="VMO106" s="342"/>
      <c r="VMP106" s="342"/>
      <c r="VMQ106" s="342"/>
      <c r="VMR106" s="342"/>
      <c r="VMS106" s="342"/>
      <c r="VMT106" s="342"/>
      <c r="VMU106" s="342"/>
      <c r="VMV106" s="342"/>
      <c r="VMW106" s="342"/>
      <c r="VMX106" s="342"/>
      <c r="VMY106" s="342"/>
      <c r="VMZ106" s="342"/>
      <c r="VNA106" s="342"/>
      <c r="VNB106" s="342"/>
      <c r="VNC106" s="342"/>
      <c r="VND106" s="342"/>
      <c r="VNE106" s="342"/>
      <c r="VNF106" s="342"/>
      <c r="VNG106" s="342"/>
      <c r="VNH106" s="342"/>
      <c r="VNI106" s="342"/>
      <c r="VNJ106" s="342"/>
      <c r="VNK106" s="342"/>
      <c r="VNL106" s="342"/>
      <c r="VNM106" s="342"/>
      <c r="VNN106" s="342"/>
      <c r="VNO106" s="342"/>
      <c r="VNP106" s="342"/>
      <c r="VNQ106" s="342"/>
      <c r="VNR106" s="342"/>
      <c r="VNS106" s="342"/>
      <c r="VNT106" s="342"/>
      <c r="VNU106" s="342"/>
      <c r="VNV106" s="342"/>
      <c r="VNW106" s="342"/>
      <c r="VNX106" s="342"/>
      <c r="VNY106" s="342"/>
      <c r="VNZ106" s="342"/>
      <c r="VOA106" s="342"/>
      <c r="VOB106" s="342"/>
      <c r="VOC106" s="342"/>
      <c r="VOD106" s="342"/>
      <c r="VOE106" s="342"/>
      <c r="VOF106" s="342"/>
      <c r="VOG106" s="342"/>
      <c r="VOH106" s="342"/>
      <c r="VOI106" s="342"/>
      <c r="VOJ106" s="342"/>
      <c r="VOK106" s="342"/>
      <c r="VOL106" s="342"/>
      <c r="VOM106" s="342"/>
      <c r="VON106" s="342"/>
      <c r="VOO106" s="342"/>
      <c r="VOP106" s="342"/>
      <c r="VOQ106" s="342"/>
      <c r="VOR106" s="342"/>
      <c r="VOS106" s="342"/>
      <c r="VOT106" s="342"/>
      <c r="VOU106" s="342"/>
      <c r="VOV106" s="342"/>
      <c r="VOW106" s="342"/>
      <c r="VOX106" s="342"/>
      <c r="VOY106" s="342"/>
      <c r="VOZ106" s="342"/>
      <c r="VPA106" s="342"/>
      <c r="VPB106" s="342"/>
      <c r="VPC106" s="342"/>
      <c r="VPD106" s="342"/>
      <c r="VPE106" s="342"/>
      <c r="VPF106" s="342"/>
      <c r="VPG106" s="342"/>
      <c r="VPH106" s="342"/>
      <c r="VPI106" s="342"/>
      <c r="VPJ106" s="342"/>
      <c r="VPK106" s="342"/>
      <c r="VPL106" s="342"/>
      <c r="VPM106" s="342"/>
      <c r="VPN106" s="342"/>
      <c r="VPO106" s="342"/>
      <c r="VPP106" s="342"/>
      <c r="VPQ106" s="342"/>
      <c r="VPR106" s="342"/>
      <c r="VPS106" s="342"/>
      <c r="VPT106" s="342"/>
      <c r="VPU106" s="342"/>
      <c r="VPV106" s="342"/>
      <c r="VPW106" s="342"/>
      <c r="VPX106" s="342"/>
      <c r="VPY106" s="342"/>
      <c r="VPZ106" s="342"/>
      <c r="VQA106" s="342"/>
      <c r="VQB106" s="342"/>
      <c r="VQC106" s="342"/>
      <c r="VQD106" s="342"/>
      <c r="VQE106" s="342"/>
      <c r="VQF106" s="342"/>
      <c r="VQG106" s="342"/>
      <c r="VQH106" s="342"/>
      <c r="VQI106" s="342"/>
      <c r="VQJ106" s="342"/>
      <c r="VQK106" s="342"/>
      <c r="VQL106" s="342"/>
      <c r="VQM106" s="342"/>
      <c r="VQN106" s="342"/>
      <c r="VQO106" s="342"/>
      <c r="VQP106" s="342"/>
      <c r="VQQ106" s="342"/>
      <c r="VQR106" s="342"/>
      <c r="VQS106" s="342"/>
      <c r="VQT106" s="342"/>
      <c r="VQU106" s="342"/>
      <c r="VQV106" s="342"/>
      <c r="VQW106" s="342"/>
      <c r="VQX106" s="342"/>
      <c r="VQY106" s="342"/>
      <c r="VQZ106" s="342"/>
      <c r="VRA106" s="342"/>
      <c r="VRB106" s="342"/>
      <c r="VRC106" s="342"/>
      <c r="VRD106" s="342"/>
      <c r="VRE106" s="342"/>
      <c r="VRF106" s="342"/>
      <c r="VRG106" s="342"/>
      <c r="VRH106" s="342"/>
      <c r="VRI106" s="342"/>
      <c r="VRJ106" s="342"/>
      <c r="VRK106" s="342"/>
      <c r="VRL106" s="342"/>
      <c r="VRM106" s="342"/>
      <c r="VRN106" s="342"/>
      <c r="VRO106" s="342"/>
      <c r="VRP106" s="342"/>
      <c r="VRQ106" s="342"/>
      <c r="VRR106" s="342"/>
      <c r="VRS106" s="342"/>
      <c r="VRT106" s="342"/>
      <c r="VRU106" s="342"/>
      <c r="VRV106" s="342"/>
      <c r="VRW106" s="342"/>
      <c r="VRX106" s="342"/>
      <c r="VRY106" s="342"/>
      <c r="VRZ106" s="342"/>
      <c r="VSA106" s="342"/>
      <c r="VSB106" s="342"/>
      <c r="VSC106" s="342"/>
      <c r="VSD106" s="342"/>
      <c r="VSE106" s="342"/>
      <c r="VSF106" s="342"/>
      <c r="VSG106" s="342"/>
      <c r="VSH106" s="342"/>
      <c r="VSI106" s="342"/>
      <c r="VSJ106" s="342"/>
      <c r="VSK106" s="342"/>
      <c r="VSL106" s="342"/>
      <c r="VSM106" s="342"/>
      <c r="VSN106" s="342"/>
      <c r="VSO106" s="342"/>
      <c r="VSP106" s="342"/>
      <c r="VSQ106" s="342"/>
      <c r="VSR106" s="342"/>
      <c r="VSS106" s="342"/>
      <c r="VST106" s="342"/>
      <c r="VSU106" s="342"/>
      <c r="VSV106" s="342"/>
      <c r="VSW106" s="342"/>
      <c r="VSX106" s="342"/>
      <c r="VSY106" s="342"/>
      <c r="VSZ106" s="342"/>
      <c r="VTA106" s="342"/>
      <c r="VTB106" s="342"/>
      <c r="VTC106" s="342"/>
      <c r="VTD106" s="342"/>
      <c r="VTE106" s="342"/>
      <c r="VTF106" s="342"/>
      <c r="VTG106" s="342"/>
      <c r="VTH106" s="342"/>
      <c r="VTI106" s="342"/>
      <c r="VTJ106" s="342"/>
      <c r="VTK106" s="342"/>
      <c r="VTL106" s="342"/>
      <c r="VTM106" s="342"/>
      <c r="VTN106" s="342"/>
      <c r="VTO106" s="342"/>
      <c r="VTP106" s="342"/>
      <c r="VTQ106" s="342"/>
      <c r="VTR106" s="342"/>
      <c r="VTS106" s="342"/>
      <c r="VTT106" s="342"/>
      <c r="VTU106" s="342"/>
      <c r="VTV106" s="342"/>
      <c r="VTW106" s="342"/>
      <c r="VTX106" s="342"/>
      <c r="VTY106" s="342"/>
      <c r="VTZ106" s="342"/>
      <c r="VUA106" s="342"/>
      <c r="VUB106" s="342"/>
      <c r="VUC106" s="342"/>
      <c r="VUD106" s="342"/>
      <c r="VUE106" s="342"/>
      <c r="VUF106" s="342"/>
      <c r="VUG106" s="342"/>
      <c r="VUH106" s="342"/>
      <c r="VUI106" s="342"/>
      <c r="VUJ106" s="342"/>
      <c r="VUK106" s="342"/>
      <c r="VUL106" s="342"/>
      <c r="VUM106" s="342"/>
      <c r="VUN106" s="342"/>
      <c r="VUO106" s="342"/>
      <c r="VUP106" s="342"/>
      <c r="VUQ106" s="342"/>
      <c r="VUR106" s="342"/>
      <c r="VUS106" s="342"/>
      <c r="VUT106" s="342"/>
      <c r="VUU106" s="342"/>
      <c r="VUV106" s="342"/>
      <c r="VUW106" s="342"/>
      <c r="VUX106" s="342"/>
      <c r="VUY106" s="342"/>
      <c r="VUZ106" s="342"/>
      <c r="VVA106" s="342"/>
      <c r="VVB106" s="342"/>
      <c r="VVC106" s="342"/>
      <c r="VVD106" s="342"/>
      <c r="VVE106" s="342"/>
      <c r="VVF106" s="342"/>
      <c r="VVG106" s="342"/>
      <c r="VVH106" s="342"/>
      <c r="VVI106" s="342"/>
      <c r="VVJ106" s="342"/>
      <c r="VVK106" s="342"/>
      <c r="VVL106" s="342"/>
      <c r="VVM106" s="342"/>
      <c r="VVN106" s="342"/>
      <c r="VVO106" s="342"/>
      <c r="VVP106" s="342"/>
      <c r="VVQ106" s="342"/>
      <c r="VVR106" s="342"/>
      <c r="VVS106" s="342"/>
      <c r="VVT106" s="342"/>
      <c r="VVU106" s="342"/>
      <c r="VVV106" s="342"/>
      <c r="VVW106" s="342"/>
      <c r="VVX106" s="342"/>
      <c r="VVY106" s="342"/>
      <c r="VVZ106" s="342"/>
      <c r="VWA106" s="342"/>
      <c r="VWB106" s="342"/>
      <c r="VWC106" s="342"/>
      <c r="VWD106" s="342"/>
      <c r="VWE106" s="342"/>
      <c r="VWF106" s="342"/>
      <c r="VWG106" s="342"/>
      <c r="VWH106" s="342"/>
      <c r="VWI106" s="342"/>
      <c r="VWJ106" s="342"/>
      <c r="VWK106" s="342"/>
      <c r="VWL106" s="342"/>
      <c r="VWM106" s="342"/>
      <c r="VWN106" s="342"/>
      <c r="VWO106" s="342"/>
      <c r="VWP106" s="342"/>
      <c r="VWQ106" s="342"/>
      <c r="VWR106" s="342"/>
      <c r="VWS106" s="342"/>
      <c r="VWT106" s="342"/>
      <c r="VWU106" s="342"/>
      <c r="VWV106" s="342"/>
      <c r="VWW106" s="342"/>
      <c r="VWX106" s="342"/>
      <c r="VWY106" s="342"/>
      <c r="VWZ106" s="342"/>
      <c r="VXA106" s="342"/>
      <c r="VXB106" s="342"/>
      <c r="VXC106" s="342"/>
      <c r="VXD106" s="342"/>
      <c r="VXE106" s="342"/>
      <c r="VXF106" s="342"/>
      <c r="VXG106" s="342"/>
      <c r="VXH106" s="342"/>
      <c r="VXI106" s="342"/>
      <c r="VXJ106" s="342"/>
      <c r="VXK106" s="342"/>
      <c r="VXL106" s="342"/>
      <c r="VXM106" s="342"/>
      <c r="VXN106" s="342"/>
      <c r="VXO106" s="342"/>
      <c r="VXP106" s="342"/>
      <c r="VXQ106" s="342"/>
      <c r="VXR106" s="342"/>
      <c r="VXS106" s="342"/>
      <c r="VXT106" s="342"/>
      <c r="VXU106" s="342"/>
      <c r="VXV106" s="342"/>
      <c r="VXW106" s="342"/>
      <c r="VXX106" s="342"/>
      <c r="VXY106" s="342"/>
      <c r="VXZ106" s="342"/>
      <c r="VYA106" s="342"/>
      <c r="VYB106" s="342"/>
      <c r="VYC106" s="342"/>
      <c r="VYD106" s="342"/>
      <c r="VYE106" s="342"/>
      <c r="VYF106" s="342"/>
      <c r="VYG106" s="342"/>
      <c r="VYH106" s="342"/>
      <c r="VYI106" s="342"/>
      <c r="VYJ106" s="342"/>
      <c r="VYK106" s="342"/>
      <c r="VYL106" s="342"/>
      <c r="VYM106" s="342"/>
      <c r="VYN106" s="342"/>
      <c r="VYO106" s="342"/>
      <c r="VYP106" s="342"/>
      <c r="VYQ106" s="342"/>
      <c r="VYR106" s="342"/>
      <c r="VYS106" s="342"/>
      <c r="VYT106" s="342"/>
      <c r="VYU106" s="342"/>
      <c r="VYV106" s="342"/>
      <c r="VYW106" s="342"/>
      <c r="VYX106" s="342"/>
      <c r="VYY106" s="342"/>
      <c r="VYZ106" s="342"/>
      <c r="VZA106" s="342"/>
      <c r="VZB106" s="342"/>
      <c r="VZC106" s="342"/>
      <c r="VZD106" s="342"/>
      <c r="VZE106" s="342"/>
      <c r="VZF106" s="342"/>
      <c r="VZG106" s="342"/>
      <c r="VZH106" s="342"/>
      <c r="VZI106" s="342"/>
      <c r="VZJ106" s="342"/>
      <c r="VZK106" s="342"/>
      <c r="VZL106" s="342"/>
      <c r="VZM106" s="342"/>
      <c r="VZN106" s="342"/>
      <c r="VZO106" s="342"/>
      <c r="VZP106" s="342"/>
      <c r="VZQ106" s="342"/>
      <c r="VZR106" s="342"/>
      <c r="VZS106" s="342"/>
      <c r="VZT106" s="342"/>
      <c r="VZU106" s="342"/>
      <c r="VZV106" s="342"/>
      <c r="VZW106" s="342"/>
      <c r="VZX106" s="342"/>
      <c r="VZY106" s="342"/>
      <c r="VZZ106" s="342"/>
      <c r="WAA106" s="342"/>
      <c r="WAB106" s="342"/>
      <c r="WAC106" s="342"/>
      <c r="WAD106" s="342"/>
      <c r="WAE106" s="342"/>
      <c r="WAF106" s="342"/>
      <c r="WAG106" s="342"/>
      <c r="WAH106" s="342"/>
      <c r="WAI106" s="342"/>
      <c r="WAJ106" s="342"/>
      <c r="WAK106" s="342"/>
      <c r="WAL106" s="342"/>
      <c r="WAM106" s="342"/>
      <c r="WAN106" s="342"/>
      <c r="WAO106" s="342"/>
      <c r="WAP106" s="342"/>
      <c r="WAQ106" s="342"/>
      <c r="WAR106" s="342"/>
      <c r="WAS106" s="342"/>
      <c r="WAT106" s="342"/>
      <c r="WAU106" s="342"/>
      <c r="WAV106" s="342"/>
      <c r="WAW106" s="342"/>
      <c r="WAX106" s="342"/>
      <c r="WAY106" s="342"/>
      <c r="WAZ106" s="342"/>
      <c r="WBA106" s="342"/>
      <c r="WBB106" s="342"/>
      <c r="WBC106" s="342"/>
      <c r="WBD106" s="342"/>
      <c r="WBE106" s="342"/>
      <c r="WBF106" s="342"/>
      <c r="WBG106" s="342"/>
      <c r="WBH106" s="342"/>
      <c r="WBI106" s="342"/>
      <c r="WBJ106" s="342"/>
      <c r="WBK106" s="342"/>
      <c r="WBL106" s="342"/>
      <c r="WBM106" s="342"/>
      <c r="WBN106" s="342"/>
      <c r="WBO106" s="342"/>
      <c r="WBP106" s="342"/>
      <c r="WBQ106" s="342"/>
      <c r="WBR106" s="342"/>
      <c r="WBS106" s="342"/>
      <c r="WBT106" s="342"/>
      <c r="WBU106" s="342"/>
      <c r="WBV106" s="342"/>
      <c r="WBW106" s="342"/>
      <c r="WBX106" s="342"/>
      <c r="WBY106" s="342"/>
      <c r="WBZ106" s="342"/>
      <c r="WCA106" s="342"/>
      <c r="WCB106" s="342"/>
      <c r="WCC106" s="342"/>
      <c r="WCD106" s="342"/>
      <c r="WCE106" s="342"/>
      <c r="WCF106" s="342"/>
      <c r="WCG106" s="342"/>
      <c r="WCH106" s="342"/>
      <c r="WCI106" s="342"/>
      <c r="WCJ106" s="342"/>
      <c r="WCK106" s="342"/>
      <c r="WCL106" s="342"/>
      <c r="WCM106" s="342"/>
      <c r="WCN106" s="342"/>
      <c r="WCO106" s="342"/>
      <c r="WCP106" s="342"/>
      <c r="WCQ106" s="342"/>
      <c r="WCR106" s="342"/>
      <c r="WCS106" s="342"/>
      <c r="WCT106" s="342"/>
      <c r="WCU106" s="342"/>
      <c r="WCV106" s="342"/>
      <c r="WCW106" s="342"/>
      <c r="WCX106" s="342"/>
      <c r="WCY106" s="342"/>
      <c r="WCZ106" s="342"/>
      <c r="WDA106" s="342"/>
      <c r="WDB106" s="342"/>
      <c r="WDC106" s="342"/>
      <c r="WDD106" s="342"/>
      <c r="WDE106" s="342"/>
      <c r="WDF106" s="342"/>
      <c r="WDG106" s="342"/>
      <c r="WDH106" s="342"/>
      <c r="WDI106" s="342"/>
      <c r="WDJ106" s="342"/>
      <c r="WDK106" s="342"/>
      <c r="WDL106" s="342"/>
      <c r="WDM106" s="342"/>
      <c r="WDN106" s="342"/>
      <c r="WDO106" s="342"/>
      <c r="WDP106" s="342"/>
      <c r="WDQ106" s="342"/>
      <c r="WDR106" s="342"/>
      <c r="WDS106" s="342"/>
      <c r="WDT106" s="342"/>
      <c r="WDU106" s="342"/>
      <c r="WDV106" s="342"/>
      <c r="WDW106" s="342"/>
      <c r="WDX106" s="342"/>
      <c r="WDY106" s="342"/>
      <c r="WDZ106" s="342"/>
      <c r="WEA106" s="342"/>
      <c r="WEB106" s="342"/>
      <c r="WEC106" s="342"/>
      <c r="WED106" s="342"/>
      <c r="WEE106" s="342"/>
      <c r="WEF106" s="342"/>
      <c r="WEG106" s="342"/>
      <c r="WEH106" s="342"/>
      <c r="WEI106" s="342"/>
      <c r="WEJ106" s="342"/>
      <c r="WEK106" s="342"/>
      <c r="WEL106" s="342"/>
      <c r="WEM106" s="342"/>
      <c r="WEN106" s="342"/>
      <c r="WEO106" s="342"/>
      <c r="WEP106" s="342"/>
      <c r="WEQ106" s="342"/>
      <c r="WER106" s="342"/>
      <c r="WES106" s="342"/>
      <c r="WET106" s="342"/>
      <c r="WEU106" s="342"/>
      <c r="WEV106" s="342"/>
      <c r="WEW106" s="342"/>
      <c r="WEX106" s="342"/>
      <c r="WEY106" s="342"/>
      <c r="WEZ106" s="342"/>
      <c r="WFA106" s="342"/>
      <c r="WFB106" s="342"/>
      <c r="WFC106" s="342"/>
      <c r="WFD106" s="342"/>
      <c r="WFE106" s="342"/>
      <c r="WFF106" s="342"/>
      <c r="WFG106" s="342"/>
      <c r="WFH106" s="342"/>
      <c r="WFI106" s="342"/>
      <c r="WFJ106" s="342"/>
      <c r="WFK106" s="342"/>
      <c r="WFL106" s="342"/>
      <c r="WFM106" s="342"/>
      <c r="WFN106" s="342"/>
      <c r="WFO106" s="342"/>
      <c r="WFP106" s="342"/>
      <c r="WFQ106" s="342"/>
      <c r="WFR106" s="342"/>
      <c r="WFS106" s="342"/>
      <c r="WFT106" s="342"/>
      <c r="WFU106" s="342"/>
      <c r="WFV106" s="342"/>
      <c r="WFW106" s="342"/>
      <c r="WFX106" s="342"/>
      <c r="WFY106" s="342"/>
      <c r="WFZ106" s="342"/>
      <c r="WGA106" s="342"/>
      <c r="WGB106" s="342"/>
      <c r="WGC106" s="342"/>
      <c r="WGD106" s="342"/>
      <c r="WGE106" s="342"/>
      <c r="WGF106" s="342"/>
      <c r="WGG106" s="342"/>
      <c r="WGH106" s="342"/>
      <c r="WGI106" s="342"/>
      <c r="WGJ106" s="342"/>
      <c r="WGK106" s="342"/>
      <c r="WGL106" s="342"/>
      <c r="WGM106" s="342"/>
      <c r="WGN106" s="342"/>
      <c r="WGO106" s="342"/>
      <c r="WGP106" s="342"/>
      <c r="WGQ106" s="342"/>
      <c r="WGR106" s="342"/>
      <c r="WGS106" s="342"/>
      <c r="WGT106" s="342"/>
      <c r="WGU106" s="342"/>
      <c r="WGV106" s="342"/>
      <c r="WGW106" s="342"/>
      <c r="WGX106" s="342"/>
      <c r="WGY106" s="342"/>
      <c r="WGZ106" s="342"/>
      <c r="WHA106" s="342"/>
      <c r="WHB106" s="342"/>
      <c r="WHC106" s="342"/>
      <c r="WHD106" s="342"/>
      <c r="WHE106" s="342"/>
      <c r="WHF106" s="342"/>
      <c r="WHG106" s="342"/>
      <c r="WHH106" s="342"/>
      <c r="WHI106" s="342"/>
      <c r="WHJ106" s="342"/>
      <c r="WHK106" s="342"/>
      <c r="WHL106" s="342"/>
      <c r="WHM106" s="342"/>
      <c r="WHN106" s="342"/>
      <c r="WHO106" s="342"/>
      <c r="WHP106" s="342"/>
      <c r="WHQ106" s="342"/>
      <c r="WHR106" s="342"/>
      <c r="WHS106" s="342"/>
      <c r="WHT106" s="342"/>
      <c r="WHU106" s="342"/>
      <c r="WHV106" s="342"/>
      <c r="WHW106" s="342"/>
      <c r="WHX106" s="342"/>
      <c r="WHY106" s="342"/>
      <c r="WHZ106" s="342"/>
      <c r="WIA106" s="342"/>
      <c r="WIB106" s="342"/>
      <c r="WIC106" s="342"/>
      <c r="WID106" s="342"/>
      <c r="WIE106" s="342"/>
      <c r="WIF106" s="342"/>
      <c r="WIG106" s="342"/>
      <c r="WIH106" s="342"/>
      <c r="WII106" s="342"/>
      <c r="WIJ106" s="342"/>
      <c r="WIK106" s="342"/>
      <c r="WIL106" s="342"/>
      <c r="WIM106" s="342"/>
      <c r="WIN106" s="342"/>
      <c r="WIO106" s="342"/>
      <c r="WIP106" s="342"/>
      <c r="WIQ106" s="342"/>
      <c r="WIR106" s="342"/>
      <c r="WIS106" s="342"/>
      <c r="WIT106" s="342"/>
      <c r="WIU106" s="342"/>
      <c r="WIV106" s="342"/>
      <c r="WIW106" s="342"/>
      <c r="WIX106" s="342"/>
      <c r="WIY106" s="342"/>
      <c r="WIZ106" s="342"/>
      <c r="WJA106" s="342"/>
      <c r="WJB106" s="342"/>
      <c r="WJC106" s="342"/>
      <c r="WJD106" s="342"/>
      <c r="WJE106" s="342"/>
      <c r="WJF106" s="342"/>
      <c r="WJG106" s="342"/>
      <c r="WJH106" s="342"/>
      <c r="WJI106" s="342"/>
      <c r="WJJ106" s="342"/>
      <c r="WJK106" s="342"/>
      <c r="WJL106" s="342"/>
      <c r="WJM106" s="342"/>
      <c r="WJN106" s="342"/>
      <c r="WJO106" s="342"/>
      <c r="WJP106" s="342"/>
      <c r="WJQ106" s="342"/>
      <c r="WJR106" s="342"/>
      <c r="WJS106" s="342"/>
      <c r="WJT106" s="342"/>
      <c r="WJU106" s="342"/>
      <c r="WJV106" s="342"/>
      <c r="WJW106" s="342"/>
      <c r="WJX106" s="342"/>
      <c r="WJY106" s="342"/>
      <c r="WJZ106" s="342"/>
      <c r="WKA106" s="342"/>
      <c r="WKB106" s="342"/>
      <c r="WKC106" s="342"/>
      <c r="WKD106" s="342"/>
      <c r="WKE106" s="342"/>
      <c r="WKF106" s="342"/>
      <c r="WKG106" s="342"/>
      <c r="WKH106" s="342"/>
      <c r="WKI106" s="342"/>
      <c r="WKJ106" s="342"/>
      <c r="WKK106" s="342"/>
      <c r="WKL106" s="342"/>
      <c r="WKM106" s="342"/>
      <c r="WKN106" s="342"/>
      <c r="WKO106" s="342"/>
      <c r="WKP106" s="342"/>
      <c r="WKQ106" s="342"/>
      <c r="WKR106" s="342"/>
      <c r="WKS106" s="342"/>
      <c r="WKT106" s="342"/>
      <c r="WKU106" s="342"/>
      <c r="WKV106" s="342"/>
      <c r="WKW106" s="342"/>
      <c r="WKX106" s="342"/>
      <c r="WKY106" s="342"/>
      <c r="WKZ106" s="342"/>
      <c r="WLA106" s="342"/>
      <c r="WLB106" s="342"/>
      <c r="WLC106" s="342"/>
      <c r="WLD106" s="342"/>
      <c r="WLE106" s="342"/>
      <c r="WLF106" s="342"/>
      <c r="WLG106" s="342"/>
      <c r="WLH106" s="342"/>
      <c r="WLI106" s="342"/>
      <c r="WLJ106" s="342"/>
      <c r="WLK106" s="342"/>
      <c r="WLL106" s="342"/>
      <c r="WLM106" s="342"/>
      <c r="WLN106" s="342"/>
      <c r="WLO106" s="342"/>
      <c r="WLP106" s="342"/>
      <c r="WLQ106" s="342"/>
      <c r="WLR106" s="342"/>
      <c r="WLS106" s="342"/>
      <c r="WLT106" s="342"/>
      <c r="WLU106" s="342"/>
      <c r="WLV106" s="342"/>
      <c r="WLW106" s="342"/>
      <c r="WLX106" s="342"/>
      <c r="WLY106" s="342"/>
      <c r="WLZ106" s="342"/>
      <c r="WMA106" s="342"/>
      <c r="WMB106" s="342"/>
      <c r="WMC106" s="342"/>
      <c r="WMD106" s="342"/>
      <c r="WME106" s="342"/>
      <c r="WMF106" s="342"/>
      <c r="WMG106" s="342"/>
      <c r="WMH106" s="342"/>
      <c r="WMI106" s="342"/>
      <c r="WMJ106" s="342"/>
      <c r="WMK106" s="342"/>
      <c r="WML106" s="342"/>
      <c r="WMM106" s="342"/>
      <c r="WMN106" s="342"/>
      <c r="WMO106" s="342"/>
      <c r="WMP106" s="342"/>
      <c r="WMQ106" s="342"/>
      <c r="WMR106" s="342"/>
      <c r="WMS106" s="342"/>
      <c r="WMT106" s="342"/>
      <c r="WMU106" s="342"/>
      <c r="WMV106" s="342"/>
      <c r="WMW106" s="342"/>
      <c r="WMX106" s="342"/>
      <c r="WMY106" s="342"/>
      <c r="WMZ106" s="342"/>
      <c r="WNA106" s="342"/>
      <c r="WNB106" s="342"/>
      <c r="WNC106" s="342"/>
      <c r="WND106" s="342"/>
      <c r="WNE106" s="342"/>
      <c r="WNF106" s="342"/>
      <c r="WNG106" s="342"/>
      <c r="WNH106" s="342"/>
      <c r="WNI106" s="342"/>
      <c r="WNJ106" s="342"/>
      <c r="WNK106" s="342"/>
      <c r="WNL106" s="342"/>
      <c r="WNM106" s="342"/>
      <c r="WNN106" s="342"/>
      <c r="WNO106" s="342"/>
      <c r="WNP106" s="342"/>
      <c r="WNQ106" s="342"/>
      <c r="WNR106" s="342"/>
      <c r="WNS106" s="342"/>
      <c r="WNT106" s="342"/>
      <c r="WNU106" s="342"/>
      <c r="WNV106" s="342"/>
      <c r="WNW106" s="342"/>
      <c r="WNX106" s="342"/>
      <c r="WNY106" s="342"/>
      <c r="WNZ106" s="342"/>
      <c r="WOA106" s="342"/>
      <c r="WOB106" s="342"/>
      <c r="WOC106" s="342"/>
      <c r="WOD106" s="342"/>
      <c r="WOE106" s="342"/>
      <c r="WOF106" s="342"/>
      <c r="WOG106" s="342"/>
      <c r="WOH106" s="342"/>
      <c r="WOI106" s="342"/>
      <c r="WOJ106" s="342"/>
      <c r="WOK106" s="342"/>
      <c r="WOL106" s="342"/>
      <c r="WOM106" s="342"/>
      <c r="WON106" s="342"/>
      <c r="WOO106" s="342"/>
      <c r="WOP106" s="342"/>
      <c r="WOQ106" s="342"/>
      <c r="WOR106" s="342"/>
      <c r="WOS106" s="342"/>
      <c r="WOT106" s="342"/>
      <c r="WOU106" s="342"/>
      <c r="WOV106" s="342"/>
      <c r="WOW106" s="342"/>
      <c r="WOX106" s="342"/>
      <c r="WOY106" s="342"/>
      <c r="WOZ106" s="342"/>
      <c r="WPA106" s="342"/>
      <c r="WPB106" s="342"/>
      <c r="WPC106" s="342"/>
      <c r="WPD106" s="342"/>
      <c r="WPE106" s="342"/>
      <c r="WPF106" s="342"/>
      <c r="WPG106" s="342"/>
      <c r="WPH106" s="342"/>
      <c r="WPI106" s="342"/>
      <c r="WPJ106" s="342"/>
      <c r="WPK106" s="342"/>
      <c r="WPL106" s="342"/>
      <c r="WPM106" s="342"/>
      <c r="WPN106" s="342"/>
      <c r="WPO106" s="342"/>
      <c r="WPP106" s="342"/>
      <c r="WPQ106" s="342"/>
      <c r="WPR106" s="342"/>
      <c r="WPS106" s="342"/>
      <c r="WPT106" s="342"/>
      <c r="WPU106" s="342"/>
      <c r="WPV106" s="342"/>
      <c r="WPW106" s="342"/>
      <c r="WPX106" s="342"/>
      <c r="WPY106" s="342"/>
      <c r="WPZ106" s="342"/>
      <c r="WQA106" s="342"/>
      <c r="WQB106" s="342"/>
      <c r="WQC106" s="342"/>
      <c r="WQD106" s="342"/>
      <c r="WQE106" s="342"/>
      <c r="WQF106" s="342"/>
      <c r="WQG106" s="342"/>
      <c r="WQH106" s="342"/>
      <c r="WQI106" s="342"/>
      <c r="WQJ106" s="342"/>
      <c r="WQK106" s="342"/>
      <c r="WQL106" s="342"/>
      <c r="WQM106" s="342"/>
      <c r="WQN106" s="342"/>
      <c r="WQO106" s="342"/>
      <c r="WQP106" s="342"/>
      <c r="WQQ106" s="342"/>
      <c r="WQR106" s="342"/>
      <c r="WQS106" s="342"/>
      <c r="WQT106" s="342"/>
      <c r="WQU106" s="342"/>
      <c r="WQV106" s="342"/>
      <c r="WQW106" s="342"/>
      <c r="WQX106" s="342"/>
      <c r="WQY106" s="342"/>
      <c r="WQZ106" s="342"/>
      <c r="WRA106" s="342"/>
      <c r="WRB106" s="342"/>
      <c r="WRC106" s="342"/>
      <c r="WRD106" s="342"/>
      <c r="WRE106" s="342"/>
      <c r="WRF106" s="342"/>
      <c r="WRG106" s="342"/>
      <c r="WRH106" s="342"/>
      <c r="WRI106" s="342"/>
      <c r="WRJ106" s="342"/>
      <c r="WRK106" s="342"/>
      <c r="WRL106" s="342"/>
      <c r="WRM106" s="342"/>
      <c r="WRN106" s="342"/>
      <c r="WRO106" s="342"/>
      <c r="WRP106" s="342"/>
      <c r="WRQ106" s="342"/>
      <c r="WRR106" s="342"/>
      <c r="WRS106" s="342"/>
      <c r="WRT106" s="342"/>
      <c r="WRU106" s="342"/>
      <c r="WRV106" s="342"/>
      <c r="WRW106" s="342"/>
      <c r="WRX106" s="342"/>
      <c r="WRY106" s="342"/>
      <c r="WRZ106" s="342"/>
      <c r="WSA106" s="342"/>
      <c r="WSB106" s="342"/>
      <c r="WSC106" s="342"/>
      <c r="WSD106" s="342"/>
      <c r="WSE106" s="342"/>
      <c r="WSF106" s="342"/>
      <c r="WSG106" s="342"/>
      <c r="WSH106" s="342"/>
      <c r="WSI106" s="342"/>
      <c r="WSJ106" s="342"/>
      <c r="WSK106" s="342"/>
      <c r="WSL106" s="342"/>
      <c r="WSM106" s="342"/>
      <c r="WSN106" s="342"/>
      <c r="WSO106" s="342"/>
      <c r="WSP106" s="342"/>
      <c r="WSQ106" s="342"/>
      <c r="WSR106" s="342"/>
      <c r="WSS106" s="342"/>
      <c r="WST106" s="342"/>
      <c r="WSU106" s="342"/>
      <c r="WSV106" s="342"/>
      <c r="WSW106" s="342"/>
      <c r="WSX106" s="342"/>
      <c r="WSY106" s="342"/>
      <c r="WSZ106" s="342"/>
      <c r="WTA106" s="342"/>
      <c r="WTB106" s="342"/>
      <c r="WTC106" s="342"/>
      <c r="WTD106" s="342"/>
      <c r="WTE106" s="342"/>
      <c r="WTF106" s="342"/>
      <c r="WTG106" s="342"/>
      <c r="WTH106" s="342"/>
      <c r="WTI106" s="342"/>
      <c r="WTJ106" s="342"/>
      <c r="WTK106" s="342"/>
      <c r="WTL106" s="342"/>
      <c r="WTM106" s="342"/>
      <c r="WTN106" s="342"/>
      <c r="WTO106" s="342"/>
      <c r="WTP106" s="342"/>
      <c r="WTQ106" s="342"/>
      <c r="WTR106" s="342"/>
      <c r="WTS106" s="342"/>
      <c r="WTT106" s="342"/>
      <c r="WTU106" s="342"/>
      <c r="WTV106" s="342"/>
      <c r="WTW106" s="342"/>
      <c r="WTX106" s="342"/>
      <c r="WTY106" s="342"/>
      <c r="WTZ106" s="342"/>
      <c r="WUA106" s="342"/>
      <c r="WUB106" s="342"/>
      <c r="WUC106" s="342"/>
      <c r="WUD106" s="342"/>
      <c r="WUE106" s="342"/>
      <c r="WUF106" s="342"/>
      <c r="WUG106" s="342"/>
      <c r="WUH106" s="342"/>
      <c r="WUI106" s="342"/>
      <c r="WUJ106" s="342"/>
      <c r="WUK106" s="342"/>
      <c r="WUL106" s="342"/>
      <c r="WUM106" s="342"/>
      <c r="WUN106" s="342"/>
      <c r="WUO106" s="342"/>
      <c r="WUP106" s="342"/>
      <c r="WUQ106" s="342"/>
      <c r="WUR106" s="342"/>
      <c r="WUS106" s="342"/>
      <c r="WUT106" s="342"/>
      <c r="WUU106" s="342"/>
      <c r="WUV106" s="342"/>
      <c r="WUW106" s="342"/>
      <c r="WUX106" s="342"/>
      <c r="WUY106" s="342"/>
      <c r="WUZ106" s="342"/>
      <c r="WVA106" s="342"/>
      <c r="WVB106" s="342"/>
      <c r="WVC106" s="342"/>
      <c r="WVD106" s="342"/>
      <c r="WVE106" s="342"/>
      <c r="WVF106" s="342"/>
      <c r="WVG106" s="342"/>
      <c r="WVH106" s="342"/>
      <c r="WVI106" s="342"/>
      <c r="WVJ106" s="342"/>
      <c r="WVK106" s="342"/>
      <c r="WVL106" s="342"/>
      <c r="WVM106" s="342"/>
      <c r="WVN106" s="342"/>
      <c r="WVO106" s="342"/>
      <c r="WVP106" s="342"/>
      <c r="WVQ106" s="342"/>
      <c r="WVR106" s="342"/>
      <c r="WVS106" s="342"/>
      <c r="WVT106" s="342"/>
      <c r="WVU106" s="342"/>
      <c r="WVV106" s="342"/>
      <c r="WVW106" s="342"/>
      <c r="WVX106" s="342"/>
      <c r="WVY106" s="342"/>
      <c r="WVZ106" s="342"/>
      <c r="WWA106" s="342"/>
      <c r="WWB106" s="342"/>
      <c r="WWC106" s="342"/>
      <c r="WWD106" s="342"/>
      <c r="WWE106" s="342"/>
      <c r="WWF106" s="342"/>
      <c r="WWG106" s="342"/>
      <c r="WWH106" s="342"/>
      <c r="WWI106" s="342"/>
      <c r="WWJ106" s="342"/>
      <c r="WWK106" s="342"/>
      <c r="WWL106" s="342"/>
      <c r="WWM106" s="342"/>
      <c r="WWN106" s="342"/>
      <c r="WWO106" s="342"/>
      <c r="WWP106" s="342"/>
      <c r="WWQ106" s="342"/>
      <c r="WWR106" s="342"/>
      <c r="WWS106" s="342"/>
      <c r="WWT106" s="342"/>
      <c r="WWU106" s="342"/>
      <c r="WWV106" s="342"/>
      <c r="WWW106" s="342"/>
      <c r="WWX106" s="342"/>
      <c r="WWY106" s="342"/>
      <c r="WWZ106" s="342"/>
      <c r="WXA106" s="342"/>
      <c r="WXB106" s="342"/>
      <c r="WXC106" s="342"/>
      <c r="WXD106" s="342"/>
      <c r="WXE106" s="342"/>
      <c r="WXF106" s="342"/>
      <c r="WXG106" s="342"/>
      <c r="WXH106" s="342"/>
      <c r="WXI106" s="342"/>
      <c r="WXJ106" s="342"/>
      <c r="WXK106" s="342"/>
      <c r="WXL106" s="342"/>
      <c r="WXM106" s="342"/>
      <c r="WXN106" s="342"/>
      <c r="WXO106" s="342"/>
      <c r="WXP106" s="342"/>
      <c r="WXQ106" s="342"/>
      <c r="WXR106" s="342"/>
      <c r="WXS106" s="342"/>
      <c r="WXT106" s="342"/>
      <c r="WXU106" s="342"/>
      <c r="WXV106" s="342"/>
      <c r="WXW106" s="342"/>
      <c r="WXX106" s="342"/>
      <c r="WXY106" s="342"/>
      <c r="WXZ106" s="342"/>
      <c r="WYA106" s="342"/>
      <c r="WYB106" s="342"/>
      <c r="WYC106" s="342"/>
      <c r="WYD106" s="342"/>
      <c r="WYE106" s="342"/>
      <c r="WYF106" s="342"/>
      <c r="WYG106" s="342"/>
      <c r="WYH106" s="342"/>
      <c r="WYI106" s="342"/>
      <c r="WYJ106" s="342"/>
      <c r="WYK106" s="342"/>
      <c r="WYL106" s="342"/>
      <c r="WYM106" s="342"/>
      <c r="WYN106" s="342"/>
      <c r="WYO106" s="342"/>
      <c r="WYP106" s="342"/>
      <c r="WYQ106" s="342"/>
      <c r="WYR106" s="342"/>
      <c r="WYS106" s="342"/>
      <c r="WYT106" s="342"/>
      <c r="WYU106" s="342"/>
      <c r="WYV106" s="342"/>
      <c r="WYW106" s="342"/>
      <c r="WYX106" s="342"/>
      <c r="WYY106" s="342"/>
      <c r="WYZ106" s="342"/>
      <c r="WZA106" s="342"/>
      <c r="WZB106" s="342"/>
      <c r="WZC106" s="342"/>
      <c r="WZD106" s="342"/>
      <c r="WZE106" s="342"/>
      <c r="WZF106" s="342"/>
      <c r="WZG106" s="342"/>
      <c r="WZH106" s="342"/>
      <c r="WZI106" s="342"/>
      <c r="WZJ106" s="342"/>
      <c r="WZK106" s="342"/>
      <c r="WZL106" s="342"/>
      <c r="WZM106" s="342"/>
      <c r="WZN106" s="342"/>
      <c r="WZO106" s="342"/>
      <c r="WZP106" s="342"/>
      <c r="WZQ106" s="342"/>
      <c r="WZR106" s="342"/>
      <c r="WZS106" s="342"/>
      <c r="WZT106" s="342"/>
      <c r="WZU106" s="342"/>
      <c r="WZV106" s="342"/>
      <c r="WZW106" s="342"/>
      <c r="WZX106" s="342"/>
      <c r="WZY106" s="342"/>
      <c r="WZZ106" s="342"/>
      <c r="XAA106" s="342"/>
      <c r="XAB106" s="342"/>
      <c r="XAC106" s="342"/>
      <c r="XAD106" s="342"/>
      <c r="XAE106" s="342"/>
      <c r="XAF106" s="342"/>
      <c r="XAG106" s="342"/>
      <c r="XAH106" s="342"/>
      <c r="XAI106" s="342"/>
      <c r="XAJ106" s="342"/>
      <c r="XAK106" s="342"/>
      <c r="XAL106" s="342"/>
      <c r="XAM106" s="342"/>
      <c r="XAN106" s="342"/>
      <c r="XAO106" s="342"/>
      <c r="XAP106" s="342"/>
      <c r="XAQ106" s="342"/>
      <c r="XAR106" s="342"/>
      <c r="XAS106" s="342"/>
      <c r="XAT106" s="342"/>
      <c r="XAU106" s="342"/>
      <c r="XAV106" s="342"/>
      <c r="XAW106" s="342"/>
      <c r="XAX106" s="342"/>
      <c r="XAY106" s="342"/>
      <c r="XAZ106" s="342"/>
      <c r="XBA106" s="342"/>
      <c r="XBB106" s="342"/>
      <c r="XBC106" s="342"/>
      <c r="XBD106" s="342"/>
      <c r="XBE106" s="342"/>
      <c r="XBF106" s="342"/>
      <c r="XBG106" s="342"/>
      <c r="XBH106" s="342"/>
      <c r="XBI106" s="342"/>
      <c r="XBJ106" s="342"/>
      <c r="XBK106" s="342"/>
      <c r="XBL106" s="342"/>
      <c r="XBM106" s="342"/>
      <c r="XBN106" s="342"/>
      <c r="XBO106" s="342"/>
      <c r="XBP106" s="342"/>
      <c r="XBQ106" s="342"/>
      <c r="XBR106" s="342"/>
      <c r="XBS106" s="342"/>
      <c r="XBT106" s="342"/>
      <c r="XBU106" s="342"/>
      <c r="XBV106" s="342"/>
      <c r="XBW106" s="342"/>
      <c r="XBX106" s="342"/>
      <c r="XBY106" s="342"/>
      <c r="XBZ106" s="342"/>
      <c r="XCA106" s="342"/>
      <c r="XCB106" s="342"/>
      <c r="XCC106" s="342"/>
      <c r="XCD106" s="342"/>
      <c r="XCE106" s="342"/>
      <c r="XCF106" s="342"/>
      <c r="XCG106" s="342"/>
      <c r="XCH106" s="342"/>
      <c r="XCI106" s="342"/>
      <c r="XCJ106" s="342"/>
      <c r="XCK106" s="342"/>
      <c r="XCL106" s="342"/>
      <c r="XCM106" s="342"/>
      <c r="XCN106" s="342"/>
      <c r="XCO106" s="342"/>
      <c r="XCP106" s="342"/>
      <c r="XCQ106" s="342"/>
      <c r="XCR106" s="342"/>
      <c r="XCS106" s="342"/>
      <c r="XCT106" s="342"/>
      <c r="XCU106" s="342"/>
      <c r="XCV106" s="342"/>
      <c r="XCW106" s="342"/>
      <c r="XCX106" s="342"/>
      <c r="XCY106" s="342"/>
      <c r="XCZ106" s="342"/>
      <c r="XDA106" s="342"/>
      <c r="XDB106" s="342"/>
      <c r="XDC106" s="342"/>
      <c r="XDD106" s="342"/>
      <c r="XDE106" s="342"/>
      <c r="XDF106" s="342"/>
      <c r="XDG106" s="342"/>
      <c r="XDH106" s="342"/>
      <c r="XDI106" s="342"/>
      <c r="XDJ106" s="342"/>
      <c r="XDK106" s="342"/>
      <c r="XDL106" s="342"/>
      <c r="XDM106" s="342"/>
      <c r="XDN106" s="342"/>
      <c r="XDO106" s="342"/>
      <c r="XDP106" s="342"/>
      <c r="XDQ106" s="342"/>
      <c r="XDR106" s="342"/>
      <c r="XDS106" s="342"/>
      <c r="XDT106" s="342"/>
      <c r="XDU106" s="342"/>
      <c r="XDV106" s="342"/>
      <c r="XDW106" s="342"/>
      <c r="XDX106" s="342"/>
      <c r="XDY106" s="342"/>
      <c r="XDZ106" s="342"/>
      <c r="XEA106" s="342"/>
      <c r="XEB106" s="342"/>
      <c r="XEC106" s="342"/>
      <c r="XED106" s="342"/>
      <c r="XEE106" s="342"/>
      <c r="XEF106" s="342"/>
      <c r="XEG106" s="342"/>
      <c r="XEH106" s="342"/>
      <c r="XEI106" s="342"/>
      <c r="XEJ106" s="342"/>
      <c r="XEK106" s="342"/>
      <c r="XEL106" s="342"/>
      <c r="XEM106" s="342"/>
      <c r="XEN106" s="342"/>
      <c r="XEO106" s="342"/>
      <c r="XEP106" s="342"/>
      <c r="XEQ106" s="342"/>
      <c r="XER106" s="342"/>
    </row>
    <row r="107" spans="1:16372" ht="18.75" customHeight="1">
      <c r="A107" s="29"/>
      <c r="B107" s="29"/>
      <c r="C107" s="29"/>
      <c r="D107" s="29"/>
      <c r="E107" s="29"/>
      <c r="F107" s="29"/>
      <c r="G107" s="29"/>
      <c r="H107" s="29"/>
      <c r="I107" s="331" t="s">
        <v>61</v>
      </c>
      <c r="J107" s="332"/>
      <c r="K107" s="332"/>
      <c r="L107" s="333"/>
      <c r="M107" s="48">
        <f>M104</f>
        <v>0</v>
      </c>
      <c r="N107" s="183">
        <f>IF(M107&gt;I7,"Aide demandée au programme trop élevée, maximum est "&amp;I7&amp;" $",0)</f>
        <v>0</v>
      </c>
      <c r="O107" s="29"/>
      <c r="P107" s="29"/>
    </row>
    <row r="108" spans="1:16372" ht="24" customHeight="1">
      <c r="A108" s="29"/>
      <c r="B108" s="29"/>
      <c r="C108" s="29"/>
      <c r="D108" s="29"/>
      <c r="E108" s="29"/>
      <c r="F108" s="29"/>
      <c r="G108" s="29"/>
      <c r="H108" s="29"/>
      <c r="I108" s="331" t="s">
        <v>77</v>
      </c>
      <c r="J108" s="332"/>
      <c r="K108" s="332"/>
      <c r="L108" s="333"/>
      <c r="M108" s="48">
        <f>ROUNDDOWN(M107*15%,0)</f>
        <v>0</v>
      </c>
      <c r="N108" s="29"/>
      <c r="O108" s="29"/>
      <c r="P108" s="29"/>
    </row>
    <row r="109" spans="1:16372" ht="21.6" customHeight="1">
      <c r="A109" s="29"/>
      <c r="B109" s="29"/>
      <c r="C109" s="29"/>
      <c r="D109" s="29"/>
      <c r="E109" s="29"/>
      <c r="F109" s="29"/>
      <c r="G109" s="29"/>
      <c r="H109" s="29"/>
      <c r="I109" s="331" t="s">
        <v>62</v>
      </c>
      <c r="J109" s="332"/>
      <c r="K109" s="332"/>
      <c r="L109" s="333"/>
      <c r="M109" s="48">
        <f>SUM(M107:M108)</f>
        <v>0</v>
      </c>
      <c r="O109" s="29"/>
      <c r="P109" s="29"/>
    </row>
    <row r="110" spans="1:16372" ht="21.6" customHeight="1">
      <c r="A110" s="29"/>
      <c r="B110" s="29"/>
      <c r="C110" s="29"/>
      <c r="D110" s="29"/>
      <c r="E110" s="29"/>
      <c r="F110" s="29"/>
      <c r="G110" s="29"/>
      <c r="H110" s="29"/>
      <c r="I110" s="331" t="s">
        <v>402</v>
      </c>
      <c r="J110" s="332"/>
      <c r="K110" s="332"/>
      <c r="L110" s="333"/>
      <c r="M110" s="48">
        <f>K104</f>
        <v>0</v>
      </c>
      <c r="N110" s="183">
        <f>IF(M110&lt;&gt;(N30+N31+N32+N33),"Aide gourvernementale ventilée à la Section 2 ne correspond pas à la Section 1",0)</f>
        <v>0</v>
      </c>
      <c r="O110" s="29"/>
      <c r="P110" s="29"/>
    </row>
    <row r="111" spans="1:16372" ht="22.5" customHeight="1">
      <c r="A111" s="29"/>
      <c r="B111" s="29"/>
      <c r="C111" s="29"/>
      <c r="D111" s="29"/>
      <c r="E111" s="29"/>
      <c r="F111" s="29"/>
      <c r="G111" s="29"/>
      <c r="H111" s="29"/>
      <c r="I111" s="331" t="s">
        <v>282</v>
      </c>
      <c r="J111" s="332"/>
      <c r="K111" s="332"/>
      <c r="L111" s="333"/>
      <c r="M111" s="48">
        <f>I104+J104</f>
        <v>0</v>
      </c>
      <c r="N111" s="183">
        <f>IF(M111&lt;&gt;(N27),"Contribution du demandeur et des partenaires ventilée à la Section 2 ne correspond pas au montant à la Section 1",0)</f>
        <v>0</v>
      </c>
      <c r="O111" s="29"/>
      <c r="P111" s="29"/>
    </row>
    <row r="112" spans="1:16372" ht="21" customHeight="1">
      <c r="A112" s="29"/>
      <c r="B112" s="29"/>
      <c r="C112" s="29"/>
      <c r="D112" s="29"/>
      <c r="E112" s="29"/>
      <c r="F112" s="29"/>
      <c r="G112" s="29"/>
      <c r="H112" s="29"/>
      <c r="I112" s="331" t="s">
        <v>78</v>
      </c>
      <c r="J112" s="332"/>
      <c r="K112" s="332"/>
      <c r="L112" s="333"/>
      <c r="M112" s="44">
        <f>SUM(M109:M111)</f>
        <v>0</v>
      </c>
      <c r="N112" s="29"/>
      <c r="O112" s="29"/>
      <c r="P112" s="29"/>
    </row>
    <row r="113" spans="1:16" ht="15" customHeight="1">
      <c r="A113" s="29"/>
      <c r="B113" s="29"/>
      <c r="C113" s="29"/>
      <c r="D113" s="29"/>
      <c r="E113" s="29"/>
      <c r="F113" s="29"/>
      <c r="G113" s="29"/>
      <c r="H113" s="29"/>
      <c r="I113" s="29"/>
      <c r="J113" s="29"/>
      <c r="K113" s="29"/>
      <c r="L113" s="29"/>
      <c r="M113" s="29"/>
      <c r="N113" s="29"/>
      <c r="O113" s="29"/>
      <c r="P113" s="29"/>
    </row>
    <row r="114" spans="1:16" ht="14.25" customHeight="1"/>
  </sheetData>
  <sheetProtection algorithmName="SHA-512" hashValue="muL96oDVwxHnGL+hcIhd7xyCiwXF98papEhSPHR/eDRH9rShRBlSh6pdcGxlLOsKauq+FNIJXN65xSSaVvZY2w==" saltValue="yHMJONIc8rU+vKM5e8zX+g==" spinCount="100000" sheet="1" formatRows="0"/>
  <protectedRanges>
    <protectedRange sqref="B3:E3 F4 F6:F7 B5:E7" name="Plage7_2_1_1"/>
  </protectedRanges>
  <mergeCells count="1566">
    <mergeCell ref="A54:H54"/>
    <mergeCell ref="K61:L61"/>
    <mergeCell ref="G31:J31"/>
    <mergeCell ref="G32:J32"/>
    <mergeCell ref="G33:J33"/>
    <mergeCell ref="K57:L57"/>
    <mergeCell ref="C64:G64"/>
    <mergeCell ref="K60:L60"/>
    <mergeCell ref="D16:K16"/>
    <mergeCell ref="N19:P19"/>
    <mergeCell ref="A45:B45"/>
    <mergeCell ref="K64:L64"/>
    <mergeCell ref="C55:G55"/>
    <mergeCell ref="C56:G56"/>
    <mergeCell ref="C57:G57"/>
    <mergeCell ref="C58:G58"/>
    <mergeCell ref="C60:G60"/>
    <mergeCell ref="C61:G61"/>
    <mergeCell ref="C62:G62"/>
    <mergeCell ref="C63:G63"/>
    <mergeCell ref="A53:P53"/>
    <mergeCell ref="K51:L51"/>
    <mergeCell ref="D29:F29"/>
    <mergeCell ref="D30:F30"/>
    <mergeCell ref="D31:F31"/>
    <mergeCell ref="N23:P23"/>
    <mergeCell ref="N24:P24"/>
    <mergeCell ref="K29:L29"/>
    <mergeCell ref="N29:P29"/>
    <mergeCell ref="A32:C32"/>
    <mergeCell ref="K32:L32"/>
    <mergeCell ref="F39:F40"/>
    <mergeCell ref="K63:L63"/>
    <mergeCell ref="A33:C33"/>
    <mergeCell ref="K70:L70"/>
    <mergeCell ref="N70:P70"/>
    <mergeCell ref="I3:I4"/>
    <mergeCell ref="A14:P15"/>
    <mergeCell ref="G5:H6"/>
    <mergeCell ref="I5:I6"/>
    <mergeCell ref="L9:L10"/>
    <mergeCell ref="L16:M16"/>
    <mergeCell ref="K31:L31"/>
    <mergeCell ref="N25:P25"/>
    <mergeCell ref="N26:P26"/>
    <mergeCell ref="N20:P20"/>
    <mergeCell ref="C69:G69"/>
    <mergeCell ref="A60:B60"/>
    <mergeCell ref="A61:B61"/>
    <mergeCell ref="M67:M68"/>
    <mergeCell ref="K65:L65"/>
    <mergeCell ref="N57:P57"/>
    <mergeCell ref="A57:B57"/>
    <mergeCell ref="A58:B58"/>
    <mergeCell ref="A59:B59"/>
    <mergeCell ref="K58:L58"/>
    <mergeCell ref="K59:L59"/>
    <mergeCell ref="K56:L56"/>
    <mergeCell ref="A64:B64"/>
    <mergeCell ref="M54:M55"/>
    <mergeCell ref="N54:P55"/>
    <mergeCell ref="N56:P56"/>
    <mergeCell ref="G29:J29"/>
    <mergeCell ref="G30:J30"/>
    <mergeCell ref="N50:P50"/>
    <mergeCell ref="N9:N10"/>
    <mergeCell ref="N99:P99"/>
    <mergeCell ref="A102:H102"/>
    <mergeCell ref="K102:L102"/>
    <mergeCell ref="N102:P102"/>
    <mergeCell ref="N94:P94"/>
    <mergeCell ref="A95:H95"/>
    <mergeCell ref="M9:M10"/>
    <mergeCell ref="A25:C25"/>
    <mergeCell ref="A26:C26"/>
    <mergeCell ref="A23:C23"/>
    <mergeCell ref="A24:C24"/>
    <mergeCell ref="A46:B46"/>
    <mergeCell ref="A43:B43"/>
    <mergeCell ref="K43:L43"/>
    <mergeCell ref="A31:C31"/>
    <mergeCell ref="D32:F32"/>
    <mergeCell ref="A29:C29"/>
    <mergeCell ref="K81:L81"/>
    <mergeCell ref="G9:H9"/>
    <mergeCell ref="D33:F33"/>
    <mergeCell ref="C59:G59"/>
    <mergeCell ref="A49:B49"/>
    <mergeCell ref="A50:B50"/>
    <mergeCell ref="A51:H51"/>
    <mergeCell ref="N79:P79"/>
    <mergeCell ref="A62:B62"/>
    <mergeCell ref="A63:B63"/>
    <mergeCell ref="B8:E9"/>
    <mergeCell ref="A8:A9"/>
    <mergeCell ref="I7:I8"/>
    <mergeCell ref="G7:H8"/>
    <mergeCell ref="N32:P32"/>
    <mergeCell ref="N30:P30"/>
    <mergeCell ref="I39:J39"/>
    <mergeCell ref="A1:P1"/>
    <mergeCell ref="B6:E6"/>
    <mergeCell ref="D18:M18"/>
    <mergeCell ref="N18:P18"/>
    <mergeCell ref="N16:P16"/>
    <mergeCell ref="A28:C28"/>
    <mergeCell ref="D28:M28"/>
    <mergeCell ref="N28:P28"/>
    <mergeCell ref="L11:O11"/>
    <mergeCell ref="A21:C21"/>
    <mergeCell ref="A22:C22"/>
    <mergeCell ref="A19:C19"/>
    <mergeCell ref="A20:C20"/>
    <mergeCell ref="N17:P17"/>
    <mergeCell ref="A3:A4"/>
    <mergeCell ref="B5:E5"/>
    <mergeCell ref="B3:E4"/>
    <mergeCell ref="B7:E7"/>
    <mergeCell ref="D19:M19"/>
    <mergeCell ref="D20:M20"/>
    <mergeCell ref="D21:M21"/>
    <mergeCell ref="D22:M22"/>
    <mergeCell ref="D23:M23"/>
    <mergeCell ref="D24:M24"/>
    <mergeCell ref="D25:M25"/>
    <mergeCell ref="D26:M26"/>
    <mergeCell ref="G3:H4"/>
    <mergeCell ref="L3:P3"/>
    <mergeCell ref="O9:O10"/>
    <mergeCell ref="N73:P73"/>
    <mergeCell ref="N91:P91"/>
    <mergeCell ref="C78:G78"/>
    <mergeCell ref="K33:L33"/>
    <mergeCell ref="N33:P33"/>
    <mergeCell ref="A30:C30"/>
    <mergeCell ref="K30:L30"/>
    <mergeCell ref="N46:P46"/>
    <mergeCell ref="K49:L49"/>
    <mergeCell ref="N49:P49"/>
    <mergeCell ref="A48:B48"/>
    <mergeCell ref="K48:L48"/>
    <mergeCell ref="N48:P48"/>
    <mergeCell ref="D49:H49"/>
    <mergeCell ref="A34:M34"/>
    <mergeCell ref="A38:P38"/>
    <mergeCell ref="A44:B44"/>
    <mergeCell ref="K44:L44"/>
    <mergeCell ref="N41:P41"/>
    <mergeCell ref="N34:P34"/>
    <mergeCell ref="K39:L40"/>
    <mergeCell ref="C39:C40"/>
    <mergeCell ref="D39:D40"/>
    <mergeCell ref="E39:E40"/>
    <mergeCell ref="G39:G40"/>
    <mergeCell ref="H39:H40"/>
    <mergeCell ref="A42:B42"/>
    <mergeCell ref="K42:L42"/>
    <mergeCell ref="N42:P42"/>
    <mergeCell ref="N43:P43"/>
    <mergeCell ref="A39:B40"/>
    <mergeCell ref="N44:P44"/>
    <mergeCell ref="N77:P78"/>
    <mergeCell ref="HO106:IA106"/>
    <mergeCell ref="IB106:IN106"/>
    <mergeCell ref="XB106:XN106"/>
    <mergeCell ref="K95:L95"/>
    <mergeCell ref="A97:H97"/>
    <mergeCell ref="K97:L97"/>
    <mergeCell ref="N97:P97"/>
    <mergeCell ref="N95:P95"/>
    <mergeCell ref="A96:H96"/>
    <mergeCell ref="K96:L96"/>
    <mergeCell ref="N96:P96"/>
    <mergeCell ref="C72:G72"/>
    <mergeCell ref="N104:P104"/>
    <mergeCell ref="A104:H104"/>
    <mergeCell ref="K104:L104"/>
    <mergeCell ref="A88:P88"/>
    <mergeCell ref="A89:H90"/>
    <mergeCell ref="K101:L101"/>
    <mergeCell ref="N101:P101"/>
    <mergeCell ref="K98:L98"/>
    <mergeCell ref="N98:P98"/>
    <mergeCell ref="K100:L100"/>
    <mergeCell ref="N100:P100"/>
    <mergeCell ref="K92:L92"/>
    <mergeCell ref="N92:P92"/>
    <mergeCell ref="A93:H93"/>
    <mergeCell ref="K93:L93"/>
    <mergeCell ref="N93:P93"/>
    <mergeCell ref="K91:L91"/>
    <mergeCell ref="N83:P83"/>
    <mergeCell ref="RO106:SA106"/>
    <mergeCell ref="SB106:SN106"/>
    <mergeCell ref="SO106:TA106"/>
    <mergeCell ref="TB106:TN106"/>
    <mergeCell ref="TO106:UA106"/>
    <mergeCell ref="UB106:UN106"/>
    <mergeCell ref="UO106:VA106"/>
    <mergeCell ref="VB106:VN106"/>
    <mergeCell ref="VO106:WA106"/>
    <mergeCell ref="K84:L84"/>
    <mergeCell ref="N82:P82"/>
    <mergeCell ref="AB106:AN106"/>
    <mergeCell ref="AO106:BA106"/>
    <mergeCell ref="BB106:BN106"/>
    <mergeCell ref="BO106:CA106"/>
    <mergeCell ref="CB106:CN106"/>
    <mergeCell ref="CO106:DA106"/>
    <mergeCell ref="DB106:DN106"/>
    <mergeCell ref="DO106:EA106"/>
    <mergeCell ref="EB106:EN106"/>
    <mergeCell ref="EO106:FA106"/>
    <mergeCell ref="FB106:FN106"/>
    <mergeCell ref="N105:P105"/>
    <mergeCell ref="FO106:GA106"/>
    <mergeCell ref="GB106:GN106"/>
    <mergeCell ref="GO106:HA106"/>
    <mergeCell ref="AFO106:AGA106"/>
    <mergeCell ref="AGB106:AGN106"/>
    <mergeCell ref="AGO106:AHA106"/>
    <mergeCell ref="AHB106:AHN106"/>
    <mergeCell ref="AHO106:AIA106"/>
    <mergeCell ref="AIB106:AIN106"/>
    <mergeCell ref="AIO106:AJA106"/>
    <mergeCell ref="AJB106:AJN106"/>
    <mergeCell ref="AJO106:AKA106"/>
    <mergeCell ref="HB106:HN106"/>
    <mergeCell ref="N84:P84"/>
    <mergeCell ref="AUO106:AVA106"/>
    <mergeCell ref="AVB106:AVN106"/>
    <mergeCell ref="ADB106:ADN106"/>
    <mergeCell ref="IO106:JA106"/>
    <mergeCell ref="JB106:JN106"/>
    <mergeCell ref="JO106:KA106"/>
    <mergeCell ref="KB106:KN106"/>
    <mergeCell ref="KO106:LA106"/>
    <mergeCell ref="LB106:LN106"/>
    <mergeCell ref="LO106:MA106"/>
    <mergeCell ref="MB106:MN106"/>
    <mergeCell ref="MO106:NA106"/>
    <mergeCell ref="NB106:NN106"/>
    <mergeCell ref="NO106:OA106"/>
    <mergeCell ref="OB106:ON106"/>
    <mergeCell ref="OO106:PA106"/>
    <mergeCell ref="PB106:PN106"/>
    <mergeCell ref="PO106:QA106"/>
    <mergeCell ref="QB106:QN106"/>
    <mergeCell ref="QO106:RA106"/>
    <mergeCell ref="RB106:RN106"/>
    <mergeCell ref="CBB106:CBN106"/>
    <mergeCell ref="CBO106:CCA106"/>
    <mergeCell ref="CCB106:CCN106"/>
    <mergeCell ref="BXB106:BXN106"/>
    <mergeCell ref="BXO106:BYA106"/>
    <mergeCell ref="BYB106:BYN106"/>
    <mergeCell ref="BVO106:BWA106"/>
    <mergeCell ref="BWB106:BWN106"/>
    <mergeCell ref="BWO106:BXA106"/>
    <mergeCell ref="WB106:WN106"/>
    <mergeCell ref="WO106:XA106"/>
    <mergeCell ref="BEB106:BEN106"/>
    <mergeCell ref="BEO106:BFA106"/>
    <mergeCell ref="BFB106:BFN106"/>
    <mergeCell ref="BFO106:BGA106"/>
    <mergeCell ref="BGB106:BGN106"/>
    <mergeCell ref="BGO106:BHA106"/>
    <mergeCell ref="BHB106:BHN106"/>
    <mergeCell ref="BHO106:BIA106"/>
    <mergeCell ref="BIB106:BIN106"/>
    <mergeCell ref="BIO106:BJA106"/>
    <mergeCell ref="BJB106:BJN106"/>
    <mergeCell ref="BJO106:BKA106"/>
    <mergeCell ref="BKB106:BKN106"/>
    <mergeCell ref="BKO106:BLA106"/>
    <mergeCell ref="BLB106:BLN106"/>
    <mergeCell ref="AVO106:AWA106"/>
    <mergeCell ref="AWB106:AWN106"/>
    <mergeCell ref="APO106:AQA106"/>
    <mergeCell ref="AQB106:AQN106"/>
    <mergeCell ref="AQO106:ARA106"/>
    <mergeCell ref="ARB106:ARN106"/>
    <mergeCell ref="DKO106:DLA106"/>
    <mergeCell ref="DLB106:DLN106"/>
    <mergeCell ref="CEO106:CFA106"/>
    <mergeCell ref="CFB106:CFN106"/>
    <mergeCell ref="CFO106:CGA106"/>
    <mergeCell ref="CGB106:CGN106"/>
    <mergeCell ref="CGO106:CHA106"/>
    <mergeCell ref="CHB106:CHN106"/>
    <mergeCell ref="CHO106:CIA106"/>
    <mergeCell ref="CIB106:CIN106"/>
    <mergeCell ref="CIO106:CJA106"/>
    <mergeCell ref="CJB106:CJN106"/>
    <mergeCell ref="CJO106:CKA106"/>
    <mergeCell ref="CKB106:CKN106"/>
    <mergeCell ref="CKO106:CLA106"/>
    <mergeCell ref="CLB106:CLN106"/>
    <mergeCell ref="CLO106:CMA106"/>
    <mergeCell ref="CMB106:CMN106"/>
    <mergeCell ref="CMO106:CNA106"/>
    <mergeCell ref="CNB106:CNN106"/>
    <mergeCell ref="CNO106:COA106"/>
    <mergeCell ref="COB106:CON106"/>
    <mergeCell ref="COO106:CPA106"/>
    <mergeCell ref="CPB106:CPN106"/>
    <mergeCell ref="CPO106:CQA106"/>
    <mergeCell ref="CQB106:CQN106"/>
    <mergeCell ref="CQO106:CRA106"/>
    <mergeCell ref="CRB106:CRN106"/>
    <mergeCell ref="CRO106:CSA106"/>
    <mergeCell ref="CSB106:CSN106"/>
    <mergeCell ref="CSO106:CTA106"/>
    <mergeCell ref="CTB106:CTN106"/>
    <mergeCell ref="DUB106:DUN106"/>
    <mergeCell ref="DUO106:DVA106"/>
    <mergeCell ref="DVB106:DVN106"/>
    <mergeCell ref="DVO106:DWA106"/>
    <mergeCell ref="DWB106:DWN106"/>
    <mergeCell ref="DWO106:DXA106"/>
    <mergeCell ref="DXB106:DXN106"/>
    <mergeCell ref="DXO106:DYA106"/>
    <mergeCell ref="DYB106:DYN106"/>
    <mergeCell ref="DYO106:DZA106"/>
    <mergeCell ref="DZB106:DZN106"/>
    <mergeCell ref="DZO106:EAA106"/>
    <mergeCell ref="EAB106:EAN106"/>
    <mergeCell ref="EAO106:EBA106"/>
    <mergeCell ref="EBB106:EBN106"/>
    <mergeCell ref="DLO106:DMA106"/>
    <mergeCell ref="DMB106:DMN106"/>
    <mergeCell ref="FDB106:FDN106"/>
    <mergeCell ref="FDO106:FEA106"/>
    <mergeCell ref="FEB106:FEN106"/>
    <mergeCell ref="FEO106:FFA106"/>
    <mergeCell ref="FFB106:FFN106"/>
    <mergeCell ref="FFO106:FGA106"/>
    <mergeCell ref="FGB106:FGN106"/>
    <mergeCell ref="FGO106:FHA106"/>
    <mergeCell ref="FHB106:FHN106"/>
    <mergeCell ref="FHO106:FIA106"/>
    <mergeCell ref="FIB106:FIN106"/>
    <mergeCell ref="FIO106:FJA106"/>
    <mergeCell ref="FJB106:FJN106"/>
    <mergeCell ref="EIO106:EJA106"/>
    <mergeCell ref="EJB106:EJN106"/>
    <mergeCell ref="EJO106:EKA106"/>
    <mergeCell ref="EKB106:EKN106"/>
    <mergeCell ref="EKO106:ELA106"/>
    <mergeCell ref="ESO106:ETA106"/>
    <mergeCell ref="ETB106:ETN106"/>
    <mergeCell ref="EMO106:ENA106"/>
    <mergeCell ref="ENB106:ENN106"/>
    <mergeCell ref="ENO106:EOA106"/>
    <mergeCell ref="EOB106:EON106"/>
    <mergeCell ref="EOO106:EPA106"/>
    <mergeCell ref="EPB106:EPN106"/>
    <mergeCell ref="EPO106:EQA106"/>
    <mergeCell ref="EQB106:EQN106"/>
    <mergeCell ref="EQO106:ERA106"/>
    <mergeCell ref="ERB106:ERN106"/>
    <mergeCell ref="ERO106:ESA106"/>
    <mergeCell ref="ESB106:ESN106"/>
    <mergeCell ref="EUO106:EVA106"/>
    <mergeCell ref="EVB106:EVN106"/>
    <mergeCell ref="EVO106:EWA106"/>
    <mergeCell ref="EWB106:EWN106"/>
    <mergeCell ref="EWO106:EXA106"/>
    <mergeCell ref="EXB106:EXN106"/>
    <mergeCell ref="EXO106:EYA106"/>
    <mergeCell ref="EYB106:EYN106"/>
    <mergeCell ref="EYO106:EZA106"/>
    <mergeCell ref="EZB106:EZN106"/>
    <mergeCell ref="EZO106:FAA106"/>
    <mergeCell ref="FAB106:FAN106"/>
    <mergeCell ref="FAO106:FBA106"/>
    <mergeCell ref="FBB106:FBN106"/>
    <mergeCell ref="FBO106:FCA106"/>
    <mergeCell ref="FCB106:FCN106"/>
    <mergeCell ref="FCO106:FDA106"/>
    <mergeCell ref="GLB106:GLN106"/>
    <mergeCell ref="GLO106:GMA106"/>
    <mergeCell ref="GMB106:GMN106"/>
    <mergeCell ref="GMO106:GNA106"/>
    <mergeCell ref="GNB106:GNN106"/>
    <mergeCell ref="GNO106:GOA106"/>
    <mergeCell ref="GOB106:GON106"/>
    <mergeCell ref="GOO106:GPA106"/>
    <mergeCell ref="GPB106:GPN106"/>
    <mergeCell ref="GPO106:GQA106"/>
    <mergeCell ref="GQB106:GQN106"/>
    <mergeCell ref="GQO106:GRA106"/>
    <mergeCell ref="GRB106:GRN106"/>
    <mergeCell ref="GBO106:GCA106"/>
    <mergeCell ref="GCB106:GCN106"/>
    <mergeCell ref="GAO106:GBA106"/>
    <mergeCell ref="GBB106:GBN106"/>
    <mergeCell ref="HTB106:HTN106"/>
    <mergeCell ref="HTO106:HUA106"/>
    <mergeCell ref="HUB106:HUN106"/>
    <mergeCell ref="HUO106:HVA106"/>
    <mergeCell ref="HVB106:HVN106"/>
    <mergeCell ref="HVO106:HWA106"/>
    <mergeCell ref="HWB106:HWN106"/>
    <mergeCell ref="HWO106:HXA106"/>
    <mergeCell ref="HXB106:HXN106"/>
    <mergeCell ref="HXO106:HYA106"/>
    <mergeCell ref="HYB106:HYN106"/>
    <mergeCell ref="HYO106:HZA106"/>
    <mergeCell ref="HZB106:HZN106"/>
    <mergeCell ref="HJO106:HKA106"/>
    <mergeCell ref="HKB106:HKN106"/>
    <mergeCell ref="GTO106:GUA106"/>
    <mergeCell ref="GUB106:GUN106"/>
    <mergeCell ref="GUO106:GVA106"/>
    <mergeCell ref="GVB106:GVN106"/>
    <mergeCell ref="GVO106:GWA106"/>
    <mergeCell ref="GWB106:GWN106"/>
    <mergeCell ref="GWO106:GXA106"/>
    <mergeCell ref="GXB106:GXN106"/>
    <mergeCell ref="GXO106:GYA106"/>
    <mergeCell ref="GYB106:GYN106"/>
    <mergeCell ref="GYO106:GZA106"/>
    <mergeCell ref="GZB106:GZN106"/>
    <mergeCell ref="GZO106:HAA106"/>
    <mergeCell ref="HAB106:HAN106"/>
    <mergeCell ref="HAO106:HBA106"/>
    <mergeCell ref="HIO106:HJA106"/>
    <mergeCell ref="HJB106:HJN106"/>
    <mergeCell ref="HKO106:HLA106"/>
    <mergeCell ref="HLB106:HLN106"/>
    <mergeCell ref="HLO106:HMA106"/>
    <mergeCell ref="HMB106:HMN106"/>
    <mergeCell ref="HMO106:HNA106"/>
    <mergeCell ref="HNB106:HNN106"/>
    <mergeCell ref="HNO106:HOA106"/>
    <mergeCell ref="HOB106:HON106"/>
    <mergeCell ref="HOO106:HPA106"/>
    <mergeCell ref="HPB106:HPN106"/>
    <mergeCell ref="HPO106:HQA106"/>
    <mergeCell ref="HQB106:HQN106"/>
    <mergeCell ref="HQO106:HRA106"/>
    <mergeCell ref="HRB106:HRN106"/>
    <mergeCell ref="HRO106:HSA106"/>
    <mergeCell ref="HSB106:HSN106"/>
    <mergeCell ref="HSO106:HTA106"/>
    <mergeCell ref="JBB106:JBN106"/>
    <mergeCell ref="JBO106:JCA106"/>
    <mergeCell ref="JCB106:JCN106"/>
    <mergeCell ref="JCO106:JDA106"/>
    <mergeCell ref="JDB106:JDN106"/>
    <mergeCell ref="JDO106:JEA106"/>
    <mergeCell ref="JEB106:JEN106"/>
    <mergeCell ref="JEO106:JFA106"/>
    <mergeCell ref="JFB106:JFN106"/>
    <mergeCell ref="JFO106:JGA106"/>
    <mergeCell ref="JGB106:JGN106"/>
    <mergeCell ref="JGO106:JHA106"/>
    <mergeCell ref="JHB106:JHN106"/>
    <mergeCell ref="IRO106:ISA106"/>
    <mergeCell ref="ISB106:ISN106"/>
    <mergeCell ref="IBO106:ICA106"/>
    <mergeCell ref="ICB106:ICN106"/>
    <mergeCell ref="ICO106:IDA106"/>
    <mergeCell ref="IDB106:IDN106"/>
    <mergeCell ref="IDO106:IEA106"/>
    <mergeCell ref="IEB106:IEN106"/>
    <mergeCell ref="IEO106:IFA106"/>
    <mergeCell ref="IFB106:IFN106"/>
    <mergeCell ref="IFO106:IGA106"/>
    <mergeCell ref="IGB106:IGN106"/>
    <mergeCell ref="IGO106:IHA106"/>
    <mergeCell ref="IHB106:IHN106"/>
    <mergeCell ref="IHO106:IIA106"/>
    <mergeCell ref="IIB106:IIN106"/>
    <mergeCell ref="IIO106:IJA106"/>
    <mergeCell ref="IQO106:IRA106"/>
    <mergeCell ref="IRB106:IRN106"/>
    <mergeCell ref="ISO106:ITA106"/>
    <mergeCell ref="ITB106:ITN106"/>
    <mergeCell ref="ITO106:IUA106"/>
    <mergeCell ref="IUB106:IUN106"/>
    <mergeCell ref="IUO106:IVA106"/>
    <mergeCell ref="IVB106:IVN106"/>
    <mergeCell ref="IVO106:IWA106"/>
    <mergeCell ref="IWB106:IWN106"/>
    <mergeCell ref="IWO106:IXA106"/>
    <mergeCell ref="IXB106:IXN106"/>
    <mergeCell ref="IXO106:IYA106"/>
    <mergeCell ref="IYB106:IYN106"/>
    <mergeCell ref="IYO106:IZA106"/>
    <mergeCell ref="IZB106:IZN106"/>
    <mergeCell ref="IZO106:JAA106"/>
    <mergeCell ref="JAB106:JAN106"/>
    <mergeCell ref="JAO106:JBA106"/>
    <mergeCell ref="KJB106:KJN106"/>
    <mergeCell ref="KJO106:KKA106"/>
    <mergeCell ref="KKB106:KKN106"/>
    <mergeCell ref="KKO106:KLA106"/>
    <mergeCell ref="KLB106:KLN106"/>
    <mergeCell ref="KLO106:KMA106"/>
    <mergeCell ref="KMB106:KMN106"/>
    <mergeCell ref="KMO106:KNA106"/>
    <mergeCell ref="KNB106:KNN106"/>
    <mergeCell ref="KNO106:KOA106"/>
    <mergeCell ref="KOB106:KON106"/>
    <mergeCell ref="KOO106:KPA106"/>
    <mergeCell ref="KPB106:KPN106"/>
    <mergeCell ref="JZO106:KAA106"/>
    <mergeCell ref="KAB106:KAN106"/>
    <mergeCell ref="JJO106:JKA106"/>
    <mergeCell ref="JKB106:JKN106"/>
    <mergeCell ref="JKO106:JLA106"/>
    <mergeCell ref="JLB106:JLN106"/>
    <mergeCell ref="JLO106:JMA106"/>
    <mergeCell ref="JMB106:JMN106"/>
    <mergeCell ref="JMO106:JNA106"/>
    <mergeCell ref="JNB106:JNN106"/>
    <mergeCell ref="JNO106:JOA106"/>
    <mergeCell ref="JOB106:JON106"/>
    <mergeCell ref="JOO106:JPA106"/>
    <mergeCell ref="JPB106:JPN106"/>
    <mergeCell ref="JPO106:JQA106"/>
    <mergeCell ref="JQB106:JQN106"/>
    <mergeCell ref="JQO106:JRA106"/>
    <mergeCell ref="JYO106:JZA106"/>
    <mergeCell ref="JZB106:JZN106"/>
    <mergeCell ref="KAO106:KBA106"/>
    <mergeCell ref="KBB106:KBN106"/>
    <mergeCell ref="KBO106:KCA106"/>
    <mergeCell ref="KCB106:KCN106"/>
    <mergeCell ref="KCO106:KDA106"/>
    <mergeCell ref="KDB106:KDN106"/>
    <mergeCell ref="KDO106:KEA106"/>
    <mergeCell ref="KEB106:KEN106"/>
    <mergeCell ref="KEO106:KFA106"/>
    <mergeCell ref="KFB106:KFN106"/>
    <mergeCell ref="KFO106:KGA106"/>
    <mergeCell ref="KGB106:KGN106"/>
    <mergeCell ref="KGO106:KHA106"/>
    <mergeCell ref="KHB106:KHN106"/>
    <mergeCell ref="KHO106:KIA106"/>
    <mergeCell ref="KIB106:KIN106"/>
    <mergeCell ref="KIO106:KJA106"/>
    <mergeCell ref="LRB106:LRN106"/>
    <mergeCell ref="LRO106:LSA106"/>
    <mergeCell ref="LSB106:LSN106"/>
    <mergeCell ref="LSO106:LTA106"/>
    <mergeCell ref="LTB106:LTN106"/>
    <mergeCell ref="LTO106:LUA106"/>
    <mergeCell ref="LUB106:LUN106"/>
    <mergeCell ref="LUO106:LVA106"/>
    <mergeCell ref="LVB106:LVN106"/>
    <mergeCell ref="LVO106:LWA106"/>
    <mergeCell ref="LWB106:LWN106"/>
    <mergeCell ref="LWO106:LXA106"/>
    <mergeCell ref="LXB106:LXN106"/>
    <mergeCell ref="LHO106:LIA106"/>
    <mergeCell ref="LIB106:LIN106"/>
    <mergeCell ref="KRO106:KSA106"/>
    <mergeCell ref="KSB106:KSN106"/>
    <mergeCell ref="KSO106:KTA106"/>
    <mergeCell ref="KTB106:KTN106"/>
    <mergeCell ref="KTO106:KUA106"/>
    <mergeCell ref="KUB106:KUN106"/>
    <mergeCell ref="KUO106:KVA106"/>
    <mergeCell ref="KVB106:KVN106"/>
    <mergeCell ref="KVO106:KWA106"/>
    <mergeCell ref="KWB106:KWN106"/>
    <mergeCell ref="KWO106:KXA106"/>
    <mergeCell ref="KXB106:KXN106"/>
    <mergeCell ref="KXO106:KYA106"/>
    <mergeCell ref="KYB106:KYN106"/>
    <mergeCell ref="KYO106:KZA106"/>
    <mergeCell ref="LGO106:LHA106"/>
    <mergeCell ref="LHB106:LHN106"/>
    <mergeCell ref="LIO106:LJA106"/>
    <mergeCell ref="LJB106:LJN106"/>
    <mergeCell ref="LJO106:LKA106"/>
    <mergeCell ref="LKB106:LKN106"/>
    <mergeCell ref="LKO106:LLA106"/>
    <mergeCell ref="LLB106:LLN106"/>
    <mergeCell ref="LLO106:LMA106"/>
    <mergeCell ref="LMB106:LMN106"/>
    <mergeCell ref="LMO106:LNA106"/>
    <mergeCell ref="LNB106:LNN106"/>
    <mergeCell ref="LNO106:LOA106"/>
    <mergeCell ref="LOB106:LON106"/>
    <mergeCell ref="LOO106:LPA106"/>
    <mergeCell ref="LPB106:LPN106"/>
    <mergeCell ref="LPO106:LQA106"/>
    <mergeCell ref="LQB106:LQN106"/>
    <mergeCell ref="LQO106:LRA106"/>
    <mergeCell ref="MZB106:MZN106"/>
    <mergeCell ref="MZO106:NAA106"/>
    <mergeCell ref="NAB106:NAN106"/>
    <mergeCell ref="NAO106:NBA106"/>
    <mergeCell ref="NBB106:NBN106"/>
    <mergeCell ref="NBO106:NCA106"/>
    <mergeCell ref="NCB106:NCN106"/>
    <mergeCell ref="NCO106:NDA106"/>
    <mergeCell ref="NDB106:NDN106"/>
    <mergeCell ref="NDO106:NEA106"/>
    <mergeCell ref="NEB106:NEN106"/>
    <mergeCell ref="NEO106:NFA106"/>
    <mergeCell ref="NFB106:NFN106"/>
    <mergeCell ref="MPO106:MQA106"/>
    <mergeCell ref="MQB106:MQN106"/>
    <mergeCell ref="LZO106:MAA106"/>
    <mergeCell ref="MAB106:MAN106"/>
    <mergeCell ref="MAO106:MBA106"/>
    <mergeCell ref="MBB106:MBN106"/>
    <mergeCell ref="MBO106:MCA106"/>
    <mergeCell ref="MCB106:MCN106"/>
    <mergeCell ref="MCO106:MDA106"/>
    <mergeCell ref="MDB106:MDN106"/>
    <mergeCell ref="MDO106:MEA106"/>
    <mergeCell ref="MEB106:MEN106"/>
    <mergeCell ref="MEO106:MFA106"/>
    <mergeCell ref="MFB106:MFN106"/>
    <mergeCell ref="MFO106:MGA106"/>
    <mergeCell ref="MGB106:MGN106"/>
    <mergeCell ref="MGO106:MHA106"/>
    <mergeCell ref="MOO106:MPA106"/>
    <mergeCell ref="MPB106:MPN106"/>
    <mergeCell ref="MQO106:MRA106"/>
    <mergeCell ref="MRB106:MRN106"/>
    <mergeCell ref="MRO106:MSA106"/>
    <mergeCell ref="MSB106:MSN106"/>
    <mergeCell ref="MSO106:MTA106"/>
    <mergeCell ref="MTB106:MTN106"/>
    <mergeCell ref="MTO106:MUA106"/>
    <mergeCell ref="MUB106:MUN106"/>
    <mergeCell ref="MUO106:MVA106"/>
    <mergeCell ref="MVB106:MVN106"/>
    <mergeCell ref="MVO106:MWA106"/>
    <mergeCell ref="MWB106:MWN106"/>
    <mergeCell ref="MWO106:MXA106"/>
    <mergeCell ref="MXB106:MXN106"/>
    <mergeCell ref="MXO106:MYA106"/>
    <mergeCell ref="MYB106:MYN106"/>
    <mergeCell ref="MYO106:MZA106"/>
    <mergeCell ref="OHB106:OHN106"/>
    <mergeCell ref="OHO106:OIA106"/>
    <mergeCell ref="OIB106:OIN106"/>
    <mergeCell ref="OIO106:OJA106"/>
    <mergeCell ref="OJB106:OJN106"/>
    <mergeCell ref="OJO106:OKA106"/>
    <mergeCell ref="OKB106:OKN106"/>
    <mergeCell ref="OKO106:OLA106"/>
    <mergeCell ref="OLB106:OLN106"/>
    <mergeCell ref="OLO106:OMA106"/>
    <mergeCell ref="OMB106:OMN106"/>
    <mergeCell ref="OMO106:ONA106"/>
    <mergeCell ref="ONB106:ONN106"/>
    <mergeCell ref="NXO106:NYA106"/>
    <mergeCell ref="NYB106:NYN106"/>
    <mergeCell ref="NHO106:NIA106"/>
    <mergeCell ref="NIB106:NIN106"/>
    <mergeCell ref="NIO106:NJA106"/>
    <mergeCell ref="NJB106:NJN106"/>
    <mergeCell ref="NJO106:NKA106"/>
    <mergeCell ref="NKB106:NKN106"/>
    <mergeCell ref="NKO106:NLA106"/>
    <mergeCell ref="NLB106:NLN106"/>
    <mergeCell ref="NLO106:NMA106"/>
    <mergeCell ref="NMB106:NMN106"/>
    <mergeCell ref="NMO106:NNA106"/>
    <mergeCell ref="NNB106:NNN106"/>
    <mergeCell ref="NNO106:NOA106"/>
    <mergeCell ref="NOB106:NON106"/>
    <mergeCell ref="NOO106:NPA106"/>
    <mergeCell ref="NWO106:NXA106"/>
    <mergeCell ref="NXB106:NXN106"/>
    <mergeCell ref="NYO106:NZA106"/>
    <mergeCell ref="NZB106:NZN106"/>
    <mergeCell ref="NZO106:OAA106"/>
    <mergeCell ref="OAB106:OAN106"/>
    <mergeCell ref="OAO106:OBA106"/>
    <mergeCell ref="OBB106:OBN106"/>
    <mergeCell ref="OBO106:OCA106"/>
    <mergeCell ref="OCB106:OCN106"/>
    <mergeCell ref="OCO106:ODA106"/>
    <mergeCell ref="ODB106:ODN106"/>
    <mergeCell ref="ODO106:OEA106"/>
    <mergeCell ref="OEB106:OEN106"/>
    <mergeCell ref="OEO106:OFA106"/>
    <mergeCell ref="OFB106:OFN106"/>
    <mergeCell ref="OFO106:OGA106"/>
    <mergeCell ref="OGB106:OGN106"/>
    <mergeCell ref="OGO106:OHA106"/>
    <mergeCell ref="PPB106:PPN106"/>
    <mergeCell ref="PPO106:PQA106"/>
    <mergeCell ref="PQB106:PQN106"/>
    <mergeCell ref="PQO106:PRA106"/>
    <mergeCell ref="PRB106:PRN106"/>
    <mergeCell ref="PRO106:PSA106"/>
    <mergeCell ref="PSB106:PSN106"/>
    <mergeCell ref="PSO106:PTA106"/>
    <mergeCell ref="PTB106:PTN106"/>
    <mergeCell ref="PTO106:PUA106"/>
    <mergeCell ref="PUB106:PUN106"/>
    <mergeCell ref="PUO106:PVA106"/>
    <mergeCell ref="PVB106:PVN106"/>
    <mergeCell ref="PFO106:PGA106"/>
    <mergeCell ref="PGB106:PGN106"/>
    <mergeCell ref="OPO106:OQA106"/>
    <mergeCell ref="OQB106:OQN106"/>
    <mergeCell ref="OQO106:ORA106"/>
    <mergeCell ref="ORB106:ORN106"/>
    <mergeCell ref="ORO106:OSA106"/>
    <mergeCell ref="OSB106:OSN106"/>
    <mergeCell ref="OSO106:OTA106"/>
    <mergeCell ref="OTB106:OTN106"/>
    <mergeCell ref="OTO106:OUA106"/>
    <mergeCell ref="OUB106:OUN106"/>
    <mergeCell ref="OUO106:OVA106"/>
    <mergeCell ref="OVB106:OVN106"/>
    <mergeCell ref="OVO106:OWA106"/>
    <mergeCell ref="OWB106:OWN106"/>
    <mergeCell ref="OWO106:OXA106"/>
    <mergeCell ref="PEO106:PFA106"/>
    <mergeCell ref="PFB106:PFN106"/>
    <mergeCell ref="PGO106:PHA106"/>
    <mergeCell ref="PHB106:PHN106"/>
    <mergeCell ref="PHO106:PIA106"/>
    <mergeCell ref="PIB106:PIN106"/>
    <mergeCell ref="PIO106:PJA106"/>
    <mergeCell ref="PJB106:PJN106"/>
    <mergeCell ref="PJO106:PKA106"/>
    <mergeCell ref="PKB106:PKN106"/>
    <mergeCell ref="PKO106:PLA106"/>
    <mergeCell ref="PLB106:PLN106"/>
    <mergeCell ref="PLO106:PMA106"/>
    <mergeCell ref="PMB106:PMN106"/>
    <mergeCell ref="PMO106:PNA106"/>
    <mergeCell ref="PNB106:PNN106"/>
    <mergeCell ref="PNO106:POA106"/>
    <mergeCell ref="POB106:PON106"/>
    <mergeCell ref="POO106:PPA106"/>
    <mergeCell ref="QXB106:QXN106"/>
    <mergeCell ref="QXO106:QYA106"/>
    <mergeCell ref="QYB106:QYN106"/>
    <mergeCell ref="QYO106:QZA106"/>
    <mergeCell ref="QZB106:QZN106"/>
    <mergeCell ref="QZO106:RAA106"/>
    <mergeCell ref="RAB106:RAN106"/>
    <mergeCell ref="RAO106:RBA106"/>
    <mergeCell ref="RBB106:RBN106"/>
    <mergeCell ref="RBO106:RCA106"/>
    <mergeCell ref="RCB106:RCN106"/>
    <mergeCell ref="RCO106:RDA106"/>
    <mergeCell ref="RDB106:RDN106"/>
    <mergeCell ref="QNO106:QOA106"/>
    <mergeCell ref="QOB106:QON106"/>
    <mergeCell ref="PXO106:PYA106"/>
    <mergeCell ref="PYB106:PYN106"/>
    <mergeCell ref="PYO106:PZA106"/>
    <mergeCell ref="PZB106:PZN106"/>
    <mergeCell ref="PZO106:QAA106"/>
    <mergeCell ref="QAB106:QAN106"/>
    <mergeCell ref="QAO106:QBA106"/>
    <mergeCell ref="QBB106:QBN106"/>
    <mergeCell ref="QBO106:QCA106"/>
    <mergeCell ref="QCB106:QCN106"/>
    <mergeCell ref="QCO106:QDA106"/>
    <mergeCell ref="QDB106:QDN106"/>
    <mergeCell ref="QDO106:QEA106"/>
    <mergeCell ref="QEB106:QEN106"/>
    <mergeCell ref="QEO106:QFA106"/>
    <mergeCell ref="QMO106:QNA106"/>
    <mergeCell ref="QNB106:QNN106"/>
    <mergeCell ref="QOO106:QPA106"/>
    <mergeCell ref="QPB106:QPN106"/>
    <mergeCell ref="QPO106:QQA106"/>
    <mergeCell ref="QQB106:QQN106"/>
    <mergeCell ref="QQO106:QRA106"/>
    <mergeCell ref="QRB106:QRN106"/>
    <mergeCell ref="QRO106:QSA106"/>
    <mergeCell ref="QSB106:QSN106"/>
    <mergeCell ref="QSO106:QTA106"/>
    <mergeCell ref="QTB106:QTN106"/>
    <mergeCell ref="QTO106:QUA106"/>
    <mergeCell ref="QUB106:QUN106"/>
    <mergeCell ref="QUO106:QVA106"/>
    <mergeCell ref="QVB106:QVN106"/>
    <mergeCell ref="QVO106:QWA106"/>
    <mergeCell ref="QWB106:QWN106"/>
    <mergeCell ref="QWO106:QXA106"/>
    <mergeCell ref="SFB106:SFN106"/>
    <mergeCell ref="SFO106:SGA106"/>
    <mergeCell ref="SGB106:SGN106"/>
    <mergeCell ref="SGO106:SHA106"/>
    <mergeCell ref="SHB106:SHN106"/>
    <mergeCell ref="SHO106:SIA106"/>
    <mergeCell ref="SIB106:SIN106"/>
    <mergeCell ref="SIO106:SJA106"/>
    <mergeCell ref="SJB106:SJN106"/>
    <mergeCell ref="SJO106:SKA106"/>
    <mergeCell ref="SKB106:SKN106"/>
    <mergeCell ref="SKO106:SLA106"/>
    <mergeCell ref="SLB106:SLN106"/>
    <mergeCell ref="RVO106:RWA106"/>
    <mergeCell ref="RWB106:RWN106"/>
    <mergeCell ref="RFO106:RGA106"/>
    <mergeCell ref="RGB106:RGN106"/>
    <mergeCell ref="RGO106:RHA106"/>
    <mergeCell ref="RHB106:RHN106"/>
    <mergeCell ref="RHO106:RIA106"/>
    <mergeCell ref="RIB106:RIN106"/>
    <mergeCell ref="RIO106:RJA106"/>
    <mergeCell ref="RJB106:RJN106"/>
    <mergeCell ref="RJO106:RKA106"/>
    <mergeCell ref="RKB106:RKN106"/>
    <mergeCell ref="RKO106:RLA106"/>
    <mergeCell ref="RLB106:RLN106"/>
    <mergeCell ref="RLO106:RMA106"/>
    <mergeCell ref="RMB106:RMN106"/>
    <mergeCell ref="RMO106:RNA106"/>
    <mergeCell ref="RUO106:RVA106"/>
    <mergeCell ref="RVB106:RVN106"/>
    <mergeCell ref="RWO106:RXA106"/>
    <mergeCell ref="RXB106:RXN106"/>
    <mergeCell ref="RXO106:RYA106"/>
    <mergeCell ref="RYB106:RYN106"/>
    <mergeCell ref="RYO106:RZA106"/>
    <mergeCell ref="RZB106:RZN106"/>
    <mergeCell ref="RZO106:SAA106"/>
    <mergeCell ref="SAB106:SAN106"/>
    <mergeCell ref="SAO106:SBA106"/>
    <mergeCell ref="SBB106:SBN106"/>
    <mergeCell ref="SBO106:SCA106"/>
    <mergeCell ref="SCB106:SCN106"/>
    <mergeCell ref="SCO106:SDA106"/>
    <mergeCell ref="SDB106:SDN106"/>
    <mergeCell ref="SDO106:SEA106"/>
    <mergeCell ref="SEB106:SEN106"/>
    <mergeCell ref="SEO106:SFA106"/>
    <mergeCell ref="TQB106:TQN106"/>
    <mergeCell ref="TQO106:TRA106"/>
    <mergeCell ref="TRB106:TRN106"/>
    <mergeCell ref="TRO106:TSA106"/>
    <mergeCell ref="TSB106:TSN106"/>
    <mergeCell ref="TSO106:TTA106"/>
    <mergeCell ref="TTB106:TTN106"/>
    <mergeCell ref="TDO106:TEA106"/>
    <mergeCell ref="TEB106:TEN106"/>
    <mergeCell ref="SNO106:SOA106"/>
    <mergeCell ref="SOB106:SON106"/>
    <mergeCell ref="SOO106:SPA106"/>
    <mergeCell ref="SPB106:SPN106"/>
    <mergeCell ref="SPO106:SQA106"/>
    <mergeCell ref="SQB106:SQN106"/>
    <mergeCell ref="SQO106:SRA106"/>
    <mergeCell ref="SRB106:SRN106"/>
    <mergeCell ref="SRO106:SSA106"/>
    <mergeCell ref="SSB106:SSN106"/>
    <mergeCell ref="SSO106:STA106"/>
    <mergeCell ref="STB106:STN106"/>
    <mergeCell ref="STO106:SUA106"/>
    <mergeCell ref="SUB106:SUN106"/>
    <mergeCell ref="SUO106:SVA106"/>
    <mergeCell ref="TCO106:TDA106"/>
    <mergeCell ref="TDB106:TDN106"/>
    <mergeCell ref="THO106:TIA106"/>
    <mergeCell ref="TIB106:TIN106"/>
    <mergeCell ref="TIO106:TJA106"/>
    <mergeCell ref="TJB106:TJN106"/>
    <mergeCell ref="TJO106:TKA106"/>
    <mergeCell ref="TKB106:TKN106"/>
    <mergeCell ref="TKO106:TLA106"/>
    <mergeCell ref="TLB106:TLN106"/>
    <mergeCell ref="TLO106:TMA106"/>
    <mergeCell ref="TMB106:TMN106"/>
    <mergeCell ref="TMO106:TNA106"/>
    <mergeCell ref="TNB106:TNN106"/>
    <mergeCell ref="TNO106:TOA106"/>
    <mergeCell ref="TOB106:TON106"/>
    <mergeCell ref="TOO106:TPA106"/>
    <mergeCell ref="TPB106:TPN106"/>
    <mergeCell ref="TPO106:TQA106"/>
    <mergeCell ref="VAB106:VAN106"/>
    <mergeCell ref="VAO106:VBA106"/>
    <mergeCell ref="VBB106:VBN106"/>
    <mergeCell ref="ULO106:UMA106"/>
    <mergeCell ref="UMB106:UMN106"/>
    <mergeCell ref="TVO106:TWA106"/>
    <mergeCell ref="TWB106:TWN106"/>
    <mergeCell ref="TWO106:TXA106"/>
    <mergeCell ref="TXB106:TXN106"/>
    <mergeCell ref="TXO106:TYA106"/>
    <mergeCell ref="TYB106:TYN106"/>
    <mergeCell ref="TYO106:TZA106"/>
    <mergeCell ref="TZB106:TZN106"/>
    <mergeCell ref="TZO106:UAA106"/>
    <mergeCell ref="UAB106:UAN106"/>
    <mergeCell ref="UAO106:UBA106"/>
    <mergeCell ref="UBB106:UBN106"/>
    <mergeCell ref="UBO106:UCA106"/>
    <mergeCell ref="UCB106:UCN106"/>
    <mergeCell ref="UCO106:UDA106"/>
    <mergeCell ref="UKO106:ULA106"/>
    <mergeCell ref="ULB106:ULN106"/>
    <mergeCell ref="URB106:URN106"/>
    <mergeCell ref="URO106:USA106"/>
    <mergeCell ref="USB106:USN106"/>
    <mergeCell ref="USO106:UTA106"/>
    <mergeCell ref="UTB106:UTN106"/>
    <mergeCell ref="UTO106:UUA106"/>
    <mergeCell ref="UUB106:UUN106"/>
    <mergeCell ref="UUO106:UVA106"/>
    <mergeCell ref="UVB106:UVN106"/>
    <mergeCell ref="UVO106:UWA106"/>
    <mergeCell ref="UWB106:UWN106"/>
    <mergeCell ref="UWO106:UXA106"/>
    <mergeCell ref="UXB106:UXN106"/>
    <mergeCell ref="UXO106:UYA106"/>
    <mergeCell ref="UYB106:UYN106"/>
    <mergeCell ref="UYO106:UZA106"/>
    <mergeCell ref="UZB106:UZN106"/>
    <mergeCell ref="VTO106:VUA106"/>
    <mergeCell ref="VUB106:VUN106"/>
    <mergeCell ref="VDO106:VEA106"/>
    <mergeCell ref="VEB106:VEN106"/>
    <mergeCell ref="VEO106:VFA106"/>
    <mergeCell ref="VFB106:VFN106"/>
    <mergeCell ref="VFO106:VGA106"/>
    <mergeCell ref="VGB106:VGN106"/>
    <mergeCell ref="VGO106:VHA106"/>
    <mergeCell ref="VHB106:VHN106"/>
    <mergeCell ref="VHO106:VIA106"/>
    <mergeCell ref="VIB106:VIN106"/>
    <mergeCell ref="VIO106:VJA106"/>
    <mergeCell ref="VJB106:VJN106"/>
    <mergeCell ref="VJO106:VKA106"/>
    <mergeCell ref="VKB106:VKN106"/>
    <mergeCell ref="VKO106:VLA106"/>
    <mergeCell ref="VSO106:VTA106"/>
    <mergeCell ref="VTB106:VTN106"/>
    <mergeCell ref="VRO106:VSA106"/>
    <mergeCell ref="VSB106:VSN106"/>
    <mergeCell ref="VCO106:VDA106"/>
    <mergeCell ref="VDB106:VDN106"/>
    <mergeCell ref="UZO106:VAA106"/>
    <mergeCell ref="VYO106:VZA106"/>
    <mergeCell ref="VZB106:VZN106"/>
    <mergeCell ref="VZO106:WAA106"/>
    <mergeCell ref="WAB106:WAN106"/>
    <mergeCell ref="WAO106:WBA106"/>
    <mergeCell ref="WBB106:WBN106"/>
    <mergeCell ref="WBO106:WCA106"/>
    <mergeCell ref="WRO106:WSA106"/>
    <mergeCell ref="WSB106:WSN106"/>
    <mergeCell ref="WSO106:WTA106"/>
    <mergeCell ref="WTB106:WTN106"/>
    <mergeCell ref="WTO106:WUA106"/>
    <mergeCell ref="WUB106:WUN106"/>
    <mergeCell ref="WUO106:WVA106"/>
    <mergeCell ref="WLO106:WMA106"/>
    <mergeCell ref="WNO106:WOA106"/>
    <mergeCell ref="WOB106:WON106"/>
    <mergeCell ref="WOO106:WPA106"/>
    <mergeCell ref="I112:L112"/>
    <mergeCell ref="A36:P37"/>
    <mergeCell ref="A79:B79"/>
    <mergeCell ref="A80:B80"/>
    <mergeCell ref="A81:B81"/>
    <mergeCell ref="A82:B82"/>
    <mergeCell ref="A83:B83"/>
    <mergeCell ref="A84:B84"/>
    <mergeCell ref="A75:H75"/>
    <mergeCell ref="K75:L75"/>
    <mergeCell ref="N75:P75"/>
    <mergeCell ref="K45:L45"/>
    <mergeCell ref="N45:P45"/>
    <mergeCell ref="N64:P64"/>
    <mergeCell ref="N65:P65"/>
    <mergeCell ref="N62:P62"/>
    <mergeCell ref="N63:P63"/>
    <mergeCell ref="N59:P59"/>
    <mergeCell ref="N60:P60"/>
    <mergeCell ref="A67:H67"/>
    <mergeCell ref="A65:H65"/>
    <mergeCell ref="N51:P51"/>
    <mergeCell ref="I108:L108"/>
    <mergeCell ref="A105:H105"/>
    <mergeCell ref="N85:P85"/>
    <mergeCell ref="N72:P72"/>
    <mergeCell ref="K73:L73"/>
    <mergeCell ref="K80:L80"/>
    <mergeCell ref="N80:P80"/>
    <mergeCell ref="C84:G84"/>
    <mergeCell ref="K79:L79"/>
    <mergeCell ref="C80:G80"/>
    <mergeCell ref="K69:L69"/>
    <mergeCell ref="I109:L109"/>
    <mergeCell ref="I107:L107"/>
    <mergeCell ref="A98:H98"/>
    <mergeCell ref="K62:L62"/>
    <mergeCell ref="A41:B41"/>
    <mergeCell ref="K41:L41"/>
    <mergeCell ref="D50:H50"/>
    <mergeCell ref="K50:L50"/>
    <mergeCell ref="A78:B78"/>
    <mergeCell ref="K105:L105"/>
    <mergeCell ref="K74:L74"/>
    <mergeCell ref="A85:H85"/>
    <mergeCell ref="A86:H86"/>
    <mergeCell ref="A71:B71"/>
    <mergeCell ref="A72:B72"/>
    <mergeCell ref="A73:B73"/>
    <mergeCell ref="A100:H100"/>
    <mergeCell ref="A101:H101"/>
    <mergeCell ref="A91:H91"/>
    <mergeCell ref="A92:H92"/>
    <mergeCell ref="A99:H99"/>
    <mergeCell ref="K99:L99"/>
    <mergeCell ref="A94:H94"/>
    <mergeCell ref="K94:L94"/>
    <mergeCell ref="C81:G81"/>
    <mergeCell ref="C82:G82"/>
    <mergeCell ref="K86:L86"/>
    <mergeCell ref="A77:H77"/>
    <mergeCell ref="A74:B74"/>
    <mergeCell ref="C73:G73"/>
    <mergeCell ref="C74:G74"/>
    <mergeCell ref="K54:L55"/>
    <mergeCell ref="I54:J54"/>
    <mergeCell ref="I67:J67"/>
    <mergeCell ref="K67:L68"/>
    <mergeCell ref="I77:J77"/>
    <mergeCell ref="K77:L78"/>
    <mergeCell ref="I89:J89"/>
    <mergeCell ref="K89:L90"/>
    <mergeCell ref="I106:J106"/>
    <mergeCell ref="N31:P31"/>
    <mergeCell ref="C83:G83"/>
    <mergeCell ref="N69:P69"/>
    <mergeCell ref="M39:M40"/>
    <mergeCell ref="N39:P40"/>
    <mergeCell ref="N21:P21"/>
    <mergeCell ref="N22:P22"/>
    <mergeCell ref="A47:P47"/>
    <mergeCell ref="D48:H48"/>
    <mergeCell ref="A55:B55"/>
    <mergeCell ref="A27:M27"/>
    <mergeCell ref="N27:P27"/>
    <mergeCell ref="K46:L46"/>
    <mergeCell ref="N58:P58"/>
    <mergeCell ref="N61:P61"/>
    <mergeCell ref="A68:B68"/>
    <mergeCell ref="C68:G68"/>
    <mergeCell ref="A56:B56"/>
    <mergeCell ref="N67:P68"/>
    <mergeCell ref="A69:B69"/>
    <mergeCell ref="A70:B70"/>
    <mergeCell ref="M89:M90"/>
    <mergeCell ref="N89:P90"/>
    <mergeCell ref="C79:G79"/>
    <mergeCell ref="N86:P86"/>
    <mergeCell ref="K85:L85"/>
    <mergeCell ref="K71:L71"/>
    <mergeCell ref="N71:P71"/>
    <mergeCell ref="A76:P76"/>
    <mergeCell ref="C71:G71"/>
    <mergeCell ref="K83:L83"/>
    <mergeCell ref="C70:G70"/>
    <mergeCell ref="N74:P74"/>
    <mergeCell ref="ADO106:AEA106"/>
    <mergeCell ref="AEB106:AEN106"/>
    <mergeCell ref="ANB106:ANN106"/>
    <mergeCell ref="ANO106:AOA106"/>
    <mergeCell ref="AOB106:AON106"/>
    <mergeCell ref="AOO106:APA106"/>
    <mergeCell ref="APB106:APN106"/>
    <mergeCell ref="XO106:YA106"/>
    <mergeCell ref="YB106:YN106"/>
    <mergeCell ref="YO106:ZA106"/>
    <mergeCell ref="K72:L72"/>
    <mergeCell ref="ZB106:ZN106"/>
    <mergeCell ref="ZO106:AAA106"/>
    <mergeCell ref="AAB106:AAN106"/>
    <mergeCell ref="AAO106:ABA106"/>
    <mergeCell ref="ABB106:ABN106"/>
    <mergeCell ref="ABO106:ACA106"/>
    <mergeCell ref="ACB106:ACN106"/>
    <mergeCell ref="ACO106:ADA106"/>
    <mergeCell ref="M77:M78"/>
    <mergeCell ref="N81:P81"/>
    <mergeCell ref="K82:L82"/>
    <mergeCell ref="AKB106:AKN106"/>
    <mergeCell ref="AKO106:ALA106"/>
    <mergeCell ref="ALB106:ALN106"/>
    <mergeCell ref="ALO106:AMA106"/>
    <mergeCell ref="AMB106:AMN106"/>
    <mergeCell ref="AMO106:ANA106"/>
    <mergeCell ref="ARO106:ASA106"/>
    <mergeCell ref="ASB106:ASN106"/>
    <mergeCell ref="ASO106:ATA106"/>
    <mergeCell ref="ATB106:ATN106"/>
    <mergeCell ref="ATO106:AUA106"/>
    <mergeCell ref="AUB106:AUN106"/>
    <mergeCell ref="AEO106:AFA106"/>
    <mergeCell ref="AFB106:AFN106"/>
    <mergeCell ref="BLO106:BMA106"/>
    <mergeCell ref="BMB106:BMN106"/>
    <mergeCell ref="BVB106:BVN106"/>
    <mergeCell ref="AWO106:AXA106"/>
    <mergeCell ref="AXB106:AXN106"/>
    <mergeCell ref="AXO106:AYA106"/>
    <mergeCell ref="AYB106:AYN106"/>
    <mergeCell ref="AYO106:AZA106"/>
    <mergeCell ref="AZB106:AZN106"/>
    <mergeCell ref="AZO106:BAA106"/>
    <mergeCell ref="BAB106:BAN106"/>
    <mergeCell ref="BAO106:BBA106"/>
    <mergeCell ref="BBB106:BBN106"/>
    <mergeCell ref="BBO106:BCA106"/>
    <mergeCell ref="BCB106:BCN106"/>
    <mergeCell ref="BCO106:BDA106"/>
    <mergeCell ref="BDB106:BDN106"/>
    <mergeCell ref="BDO106:BEA106"/>
    <mergeCell ref="BMO106:BNA106"/>
    <mergeCell ref="BNB106:BNN106"/>
    <mergeCell ref="BQO106:BRA106"/>
    <mergeCell ref="CDO106:CEA106"/>
    <mergeCell ref="CEB106:CEN106"/>
    <mergeCell ref="BNO106:BOA106"/>
    <mergeCell ref="BOB106:BON106"/>
    <mergeCell ref="BOO106:BPA106"/>
    <mergeCell ref="BPB106:BPN106"/>
    <mergeCell ref="BPO106:BQA106"/>
    <mergeCell ref="BQB106:BQN106"/>
    <mergeCell ref="DFO106:DGA106"/>
    <mergeCell ref="DGB106:DGN106"/>
    <mergeCell ref="DGO106:DHA106"/>
    <mergeCell ref="DHB106:DHN106"/>
    <mergeCell ref="DHO106:DIA106"/>
    <mergeCell ref="DIB106:DIN106"/>
    <mergeCell ref="BRB106:BRN106"/>
    <mergeCell ref="BRO106:BSA106"/>
    <mergeCell ref="BSB106:BSN106"/>
    <mergeCell ref="BSO106:BTA106"/>
    <mergeCell ref="BTB106:BTN106"/>
    <mergeCell ref="BTO106:BUA106"/>
    <mergeCell ref="BUB106:BUN106"/>
    <mergeCell ref="BUO106:BVA106"/>
    <mergeCell ref="CCO106:CDA106"/>
    <mergeCell ref="CDB106:CDN106"/>
    <mergeCell ref="BYO106:BZA106"/>
    <mergeCell ref="BZB106:BZN106"/>
    <mergeCell ref="BZO106:CAA106"/>
    <mergeCell ref="CAB106:CAN106"/>
    <mergeCell ref="CAO106:CBA106"/>
    <mergeCell ref="DIO106:DJA106"/>
    <mergeCell ref="DJB106:DJN106"/>
    <mergeCell ref="DJO106:DKA106"/>
    <mergeCell ref="CTO106:CUA106"/>
    <mergeCell ref="CUB106:CUN106"/>
    <mergeCell ref="DDB106:DDN106"/>
    <mergeCell ref="DDO106:DEA106"/>
    <mergeCell ref="DEB106:DEN106"/>
    <mergeCell ref="DEO106:DFA106"/>
    <mergeCell ref="DFB106:DFN106"/>
    <mergeCell ref="CVO106:CWA106"/>
    <mergeCell ref="CWB106:CWN106"/>
    <mergeCell ref="CWO106:CXA106"/>
    <mergeCell ref="CXB106:CXN106"/>
    <mergeCell ref="CXO106:CYA106"/>
    <mergeCell ref="CYB106:CYN106"/>
    <mergeCell ref="CYO106:CZA106"/>
    <mergeCell ref="CZB106:CZN106"/>
    <mergeCell ref="DKB106:DKN106"/>
    <mergeCell ref="CUO106:CVA106"/>
    <mergeCell ref="CVB106:CVN106"/>
    <mergeCell ref="EBO106:ECA106"/>
    <mergeCell ref="ECB106:ECN106"/>
    <mergeCell ref="ELB106:ELN106"/>
    <mergeCell ref="ELO106:EMA106"/>
    <mergeCell ref="EMB106:EMN106"/>
    <mergeCell ref="DMO106:DNA106"/>
    <mergeCell ref="DNB106:DNN106"/>
    <mergeCell ref="DNO106:DOA106"/>
    <mergeCell ref="DOB106:DON106"/>
    <mergeCell ref="DOO106:DPA106"/>
    <mergeCell ref="DPB106:DPN106"/>
    <mergeCell ref="DPO106:DQA106"/>
    <mergeCell ref="DQB106:DQN106"/>
    <mergeCell ref="DQO106:DRA106"/>
    <mergeCell ref="DRB106:DRN106"/>
    <mergeCell ref="DRO106:DSA106"/>
    <mergeCell ref="DSB106:DSN106"/>
    <mergeCell ref="DSO106:DTA106"/>
    <mergeCell ref="DTB106:DTN106"/>
    <mergeCell ref="DTO106:DUA106"/>
    <mergeCell ref="ECO106:EDA106"/>
    <mergeCell ref="EDB106:EDN106"/>
    <mergeCell ref="CZO106:DAA106"/>
    <mergeCell ref="DAB106:DAN106"/>
    <mergeCell ref="DAO106:DBA106"/>
    <mergeCell ref="DBB106:DBN106"/>
    <mergeCell ref="DBO106:DCA106"/>
    <mergeCell ref="DCB106:DCN106"/>
    <mergeCell ref="DCO106:DDA106"/>
    <mergeCell ref="ETO106:EUA106"/>
    <mergeCell ref="EUB106:EUN106"/>
    <mergeCell ref="EDO106:EEA106"/>
    <mergeCell ref="EEB106:EEN106"/>
    <mergeCell ref="EEO106:EFA106"/>
    <mergeCell ref="EFB106:EFN106"/>
    <mergeCell ref="EFO106:EGA106"/>
    <mergeCell ref="EGB106:EGN106"/>
    <mergeCell ref="EGO106:EHA106"/>
    <mergeCell ref="EHB106:EHN106"/>
    <mergeCell ref="EHO106:EIA106"/>
    <mergeCell ref="EIB106:EIN106"/>
    <mergeCell ref="FTO106:FUA106"/>
    <mergeCell ref="FUB106:FUN106"/>
    <mergeCell ref="FUO106:FVA106"/>
    <mergeCell ref="FVB106:FVN106"/>
    <mergeCell ref="FVO106:FWA106"/>
    <mergeCell ref="FJO106:FKA106"/>
    <mergeCell ref="FKB106:FKN106"/>
    <mergeCell ref="FTB106:FTN106"/>
    <mergeCell ref="FLO106:FMA106"/>
    <mergeCell ref="FMB106:FMN106"/>
    <mergeCell ref="FMO106:FNA106"/>
    <mergeCell ref="FNB106:FNN106"/>
    <mergeCell ref="FNO106:FOA106"/>
    <mergeCell ref="FOB106:FON106"/>
    <mergeCell ref="FOO106:FPA106"/>
    <mergeCell ref="FPB106:FPN106"/>
    <mergeCell ref="FPO106:FQA106"/>
    <mergeCell ref="FQB106:FQN106"/>
    <mergeCell ref="FQO106:FRA106"/>
    <mergeCell ref="FRB106:FRN106"/>
    <mergeCell ref="FWB106:FWN106"/>
    <mergeCell ref="FWO106:FXA106"/>
    <mergeCell ref="FXB106:FXN106"/>
    <mergeCell ref="FXO106:FYA106"/>
    <mergeCell ref="FYB106:FYN106"/>
    <mergeCell ref="FYO106:FZA106"/>
    <mergeCell ref="FZB106:FZN106"/>
    <mergeCell ref="FZO106:GAA106"/>
    <mergeCell ref="GAB106:GAN106"/>
    <mergeCell ref="FKO106:FLA106"/>
    <mergeCell ref="FLB106:FLN106"/>
    <mergeCell ref="GRO106:GSA106"/>
    <mergeCell ref="GCO106:GDA106"/>
    <mergeCell ref="GDB106:GDN106"/>
    <mergeCell ref="GDO106:GEA106"/>
    <mergeCell ref="GEB106:GEN106"/>
    <mergeCell ref="GEO106:GFA106"/>
    <mergeCell ref="GFB106:GFN106"/>
    <mergeCell ref="GFO106:GGA106"/>
    <mergeCell ref="GGB106:GGN106"/>
    <mergeCell ref="GGO106:GHA106"/>
    <mergeCell ref="GHB106:GHN106"/>
    <mergeCell ref="GHO106:GIA106"/>
    <mergeCell ref="GIB106:GIN106"/>
    <mergeCell ref="GIO106:GJA106"/>
    <mergeCell ref="GJB106:GJN106"/>
    <mergeCell ref="GJO106:GKA106"/>
    <mergeCell ref="FRO106:FSA106"/>
    <mergeCell ref="FSB106:FSN106"/>
    <mergeCell ref="FSO106:FTA106"/>
    <mergeCell ref="GKB106:GKN106"/>
    <mergeCell ref="GKO106:GLA106"/>
    <mergeCell ref="GSB106:GSN106"/>
    <mergeCell ref="HBB106:HBN106"/>
    <mergeCell ref="HBO106:HCA106"/>
    <mergeCell ref="HCB106:HCN106"/>
    <mergeCell ref="HCO106:HDA106"/>
    <mergeCell ref="HDB106:HDN106"/>
    <mergeCell ref="HDO106:HEA106"/>
    <mergeCell ref="HEB106:HEN106"/>
    <mergeCell ref="HEO106:HFA106"/>
    <mergeCell ref="HFB106:HFN106"/>
    <mergeCell ref="HFO106:HGA106"/>
    <mergeCell ref="HGB106:HGN106"/>
    <mergeCell ref="HGO106:HHA106"/>
    <mergeCell ref="HHB106:HHN106"/>
    <mergeCell ref="HHO106:HIA106"/>
    <mergeCell ref="HIB106:HIN106"/>
    <mergeCell ref="GSO106:GTA106"/>
    <mergeCell ref="GTB106:GTN106"/>
    <mergeCell ref="HZO106:IAA106"/>
    <mergeCell ref="IAB106:IAN106"/>
    <mergeCell ref="IJB106:IJN106"/>
    <mergeCell ref="IJO106:IKA106"/>
    <mergeCell ref="IKB106:IKN106"/>
    <mergeCell ref="IKO106:ILA106"/>
    <mergeCell ref="ILB106:ILN106"/>
    <mergeCell ref="ILO106:IMA106"/>
    <mergeCell ref="IMB106:IMN106"/>
    <mergeCell ref="IMO106:INA106"/>
    <mergeCell ref="INB106:INN106"/>
    <mergeCell ref="INO106:IOA106"/>
    <mergeCell ref="IOB106:ION106"/>
    <mergeCell ref="IOO106:IPA106"/>
    <mergeCell ref="IPB106:IPN106"/>
    <mergeCell ref="IPO106:IQA106"/>
    <mergeCell ref="IQB106:IQN106"/>
    <mergeCell ref="IAO106:IBA106"/>
    <mergeCell ref="IBB106:IBN106"/>
    <mergeCell ref="JHO106:JIA106"/>
    <mergeCell ref="JIB106:JIN106"/>
    <mergeCell ref="JRB106:JRN106"/>
    <mergeCell ref="JRO106:JSA106"/>
    <mergeCell ref="JSB106:JSN106"/>
    <mergeCell ref="JSO106:JTA106"/>
    <mergeCell ref="JTB106:JTN106"/>
    <mergeCell ref="JTO106:JUA106"/>
    <mergeCell ref="JUB106:JUN106"/>
    <mergeCell ref="JUO106:JVA106"/>
    <mergeCell ref="JVB106:JVN106"/>
    <mergeCell ref="JVO106:JWA106"/>
    <mergeCell ref="JWB106:JWN106"/>
    <mergeCell ref="JWO106:JXA106"/>
    <mergeCell ref="JXB106:JXN106"/>
    <mergeCell ref="JXO106:JYA106"/>
    <mergeCell ref="JYB106:JYN106"/>
    <mergeCell ref="JIO106:JJA106"/>
    <mergeCell ref="JJB106:JJN106"/>
    <mergeCell ref="KPO106:KQA106"/>
    <mergeCell ref="KQB106:KQN106"/>
    <mergeCell ref="KZB106:KZN106"/>
    <mergeCell ref="KZO106:LAA106"/>
    <mergeCell ref="LAB106:LAN106"/>
    <mergeCell ref="LAO106:LBA106"/>
    <mergeCell ref="LBB106:LBN106"/>
    <mergeCell ref="LBO106:LCA106"/>
    <mergeCell ref="LCB106:LCN106"/>
    <mergeCell ref="LCO106:LDA106"/>
    <mergeCell ref="LDB106:LDN106"/>
    <mergeCell ref="LDO106:LEA106"/>
    <mergeCell ref="LEB106:LEN106"/>
    <mergeCell ref="LEO106:LFA106"/>
    <mergeCell ref="LFB106:LFN106"/>
    <mergeCell ref="LFO106:LGA106"/>
    <mergeCell ref="LGB106:LGN106"/>
    <mergeCell ref="KQO106:KRA106"/>
    <mergeCell ref="KRB106:KRN106"/>
    <mergeCell ref="LXO106:LYA106"/>
    <mergeCell ref="LYB106:LYN106"/>
    <mergeCell ref="MHB106:MHN106"/>
    <mergeCell ref="MHO106:MIA106"/>
    <mergeCell ref="MIB106:MIN106"/>
    <mergeCell ref="MIO106:MJA106"/>
    <mergeCell ref="MJB106:MJN106"/>
    <mergeCell ref="MJO106:MKA106"/>
    <mergeCell ref="MKB106:MKN106"/>
    <mergeCell ref="MKO106:MLA106"/>
    <mergeCell ref="MLB106:MLN106"/>
    <mergeCell ref="MLO106:MMA106"/>
    <mergeCell ref="MMB106:MMN106"/>
    <mergeCell ref="MMO106:MNA106"/>
    <mergeCell ref="MNB106:MNN106"/>
    <mergeCell ref="MNO106:MOA106"/>
    <mergeCell ref="MOB106:MON106"/>
    <mergeCell ref="LYO106:LZA106"/>
    <mergeCell ref="LZB106:LZN106"/>
    <mergeCell ref="NFO106:NGA106"/>
    <mergeCell ref="NGB106:NGN106"/>
    <mergeCell ref="NPB106:NPN106"/>
    <mergeCell ref="NPO106:NQA106"/>
    <mergeCell ref="NQB106:NQN106"/>
    <mergeCell ref="NQO106:NRA106"/>
    <mergeCell ref="NRB106:NRN106"/>
    <mergeCell ref="NRO106:NSA106"/>
    <mergeCell ref="NSB106:NSN106"/>
    <mergeCell ref="NSO106:NTA106"/>
    <mergeCell ref="NTB106:NTN106"/>
    <mergeCell ref="NTO106:NUA106"/>
    <mergeCell ref="NUB106:NUN106"/>
    <mergeCell ref="NUO106:NVA106"/>
    <mergeCell ref="NVB106:NVN106"/>
    <mergeCell ref="NVO106:NWA106"/>
    <mergeCell ref="NWB106:NWN106"/>
    <mergeCell ref="NGO106:NHA106"/>
    <mergeCell ref="NHB106:NHN106"/>
    <mergeCell ref="ONO106:OOA106"/>
    <mergeCell ref="OOB106:OON106"/>
    <mergeCell ref="OXB106:OXN106"/>
    <mergeCell ref="OXO106:OYA106"/>
    <mergeCell ref="OYB106:OYN106"/>
    <mergeCell ref="OYO106:OZA106"/>
    <mergeCell ref="OZB106:OZN106"/>
    <mergeCell ref="OZO106:PAA106"/>
    <mergeCell ref="PAB106:PAN106"/>
    <mergeCell ref="PAO106:PBA106"/>
    <mergeCell ref="PBB106:PBN106"/>
    <mergeCell ref="PBO106:PCA106"/>
    <mergeCell ref="PCB106:PCN106"/>
    <mergeCell ref="PCO106:PDA106"/>
    <mergeCell ref="PDB106:PDN106"/>
    <mergeCell ref="PDO106:PEA106"/>
    <mergeCell ref="PEB106:PEN106"/>
    <mergeCell ref="OOO106:OPA106"/>
    <mergeCell ref="OPB106:OPN106"/>
    <mergeCell ref="PVO106:PWA106"/>
    <mergeCell ref="PWB106:PWN106"/>
    <mergeCell ref="QFB106:QFN106"/>
    <mergeCell ref="QFO106:QGA106"/>
    <mergeCell ref="QGB106:QGN106"/>
    <mergeCell ref="QGO106:QHA106"/>
    <mergeCell ref="QHB106:QHN106"/>
    <mergeCell ref="QHO106:QIA106"/>
    <mergeCell ref="QIB106:QIN106"/>
    <mergeCell ref="QIO106:QJA106"/>
    <mergeCell ref="QJB106:QJN106"/>
    <mergeCell ref="QJO106:QKA106"/>
    <mergeCell ref="QKB106:QKN106"/>
    <mergeCell ref="QKO106:QLA106"/>
    <mergeCell ref="QLB106:QLN106"/>
    <mergeCell ref="QLO106:QMA106"/>
    <mergeCell ref="QMB106:QMN106"/>
    <mergeCell ref="PWO106:PXA106"/>
    <mergeCell ref="PXB106:PXN106"/>
    <mergeCell ref="RDO106:REA106"/>
    <mergeCell ref="REB106:REN106"/>
    <mergeCell ref="RNB106:RNN106"/>
    <mergeCell ref="RNO106:ROA106"/>
    <mergeCell ref="ROB106:RON106"/>
    <mergeCell ref="ROO106:RPA106"/>
    <mergeCell ref="RPB106:RPN106"/>
    <mergeCell ref="RPO106:RQA106"/>
    <mergeCell ref="RQB106:RQN106"/>
    <mergeCell ref="RQO106:RRA106"/>
    <mergeCell ref="RRB106:RRN106"/>
    <mergeCell ref="RRO106:RSA106"/>
    <mergeCell ref="RSB106:RSN106"/>
    <mergeCell ref="RSO106:RTA106"/>
    <mergeCell ref="RTB106:RTN106"/>
    <mergeCell ref="RTO106:RUA106"/>
    <mergeCell ref="RUB106:RUN106"/>
    <mergeCell ref="REO106:RFA106"/>
    <mergeCell ref="RFB106:RFN106"/>
    <mergeCell ref="UIB106:UIN106"/>
    <mergeCell ref="UIO106:UJA106"/>
    <mergeCell ref="UJB106:UJN106"/>
    <mergeCell ref="UJO106:UKA106"/>
    <mergeCell ref="UKB106:UKN106"/>
    <mergeCell ref="TUO106:TVA106"/>
    <mergeCell ref="TVB106:TVN106"/>
    <mergeCell ref="SLO106:SMA106"/>
    <mergeCell ref="SMB106:SMN106"/>
    <mergeCell ref="SVB106:SVN106"/>
    <mergeCell ref="SVO106:SWA106"/>
    <mergeCell ref="SWB106:SWN106"/>
    <mergeCell ref="SWO106:SXA106"/>
    <mergeCell ref="SXB106:SXN106"/>
    <mergeCell ref="SXO106:SYA106"/>
    <mergeCell ref="SYB106:SYN106"/>
    <mergeCell ref="SYO106:SZA106"/>
    <mergeCell ref="SZB106:SZN106"/>
    <mergeCell ref="SZO106:TAA106"/>
    <mergeCell ref="TAB106:TAN106"/>
    <mergeCell ref="TAO106:TBA106"/>
    <mergeCell ref="TBB106:TBN106"/>
    <mergeCell ref="TBO106:TCA106"/>
    <mergeCell ref="TCB106:TCN106"/>
    <mergeCell ref="SMO106:SNA106"/>
    <mergeCell ref="SNB106:SNN106"/>
    <mergeCell ref="TEO106:TFA106"/>
    <mergeCell ref="TFB106:TFN106"/>
    <mergeCell ref="TFO106:TGA106"/>
    <mergeCell ref="TGB106:TGN106"/>
    <mergeCell ref="TGO106:THA106"/>
    <mergeCell ref="THB106:THN106"/>
    <mergeCell ref="XEO106:XER106"/>
    <mergeCell ref="WCB106:WCN106"/>
    <mergeCell ref="WCO106:WDA106"/>
    <mergeCell ref="WDB106:WDN106"/>
    <mergeCell ref="WDO106:WEA106"/>
    <mergeCell ref="WEB106:WEN106"/>
    <mergeCell ref="WEO106:WFA106"/>
    <mergeCell ref="WFB106:WFN106"/>
    <mergeCell ref="WFO106:WGA106"/>
    <mergeCell ref="WGB106:WGN106"/>
    <mergeCell ref="WGO106:WHA106"/>
    <mergeCell ref="WHB106:WHN106"/>
    <mergeCell ref="WHO106:WIA106"/>
    <mergeCell ref="WIB106:WIN106"/>
    <mergeCell ref="WIO106:WJA106"/>
    <mergeCell ref="WJB106:WJN106"/>
    <mergeCell ref="WJO106:WKA106"/>
    <mergeCell ref="WKB106:WKN106"/>
    <mergeCell ref="WQO106:WRA106"/>
    <mergeCell ref="WRB106:WRN106"/>
    <mergeCell ref="WMB106:WMN106"/>
    <mergeCell ref="WMO106:WNA106"/>
    <mergeCell ref="WNB106:WNN106"/>
    <mergeCell ref="WXO106:WYA106"/>
    <mergeCell ref="WYB106:WYN106"/>
    <mergeCell ref="WKO106:WLA106"/>
    <mergeCell ref="WLB106:WLN106"/>
    <mergeCell ref="WVB106:WVN106"/>
    <mergeCell ref="WVO106:WWA106"/>
    <mergeCell ref="XBO106:XCA106"/>
    <mergeCell ref="XCB106:XCN106"/>
    <mergeCell ref="XCO106:XDA106"/>
    <mergeCell ref="I110:L110"/>
    <mergeCell ref="I111:L111"/>
    <mergeCell ref="A17:C18"/>
    <mergeCell ref="D17:M17"/>
    <mergeCell ref="A16:C16"/>
    <mergeCell ref="WYO106:WZA106"/>
    <mergeCell ref="WZB106:WZN106"/>
    <mergeCell ref="WZO106:XAA106"/>
    <mergeCell ref="XAB106:XAN106"/>
    <mergeCell ref="XAO106:XBA106"/>
    <mergeCell ref="XBB106:XBN106"/>
    <mergeCell ref="UMO106:UNA106"/>
    <mergeCell ref="UNB106:UNN106"/>
    <mergeCell ref="UNO106:UOA106"/>
    <mergeCell ref="UOB106:UON106"/>
    <mergeCell ref="UOO106:UPA106"/>
    <mergeCell ref="UPB106:UPN106"/>
    <mergeCell ref="UPO106:UQA106"/>
    <mergeCell ref="UQB106:UQN106"/>
    <mergeCell ref="UQO106:URA106"/>
    <mergeCell ref="TTO106:TUA106"/>
    <mergeCell ref="TUB106:TUN106"/>
    <mergeCell ref="UDB106:UDN106"/>
    <mergeCell ref="UDO106:UEA106"/>
    <mergeCell ref="UEB106:UEN106"/>
    <mergeCell ref="UEO106:UFA106"/>
    <mergeCell ref="UFB106:UFN106"/>
    <mergeCell ref="UFO106:UGA106"/>
    <mergeCell ref="UGB106:UGN106"/>
    <mergeCell ref="UGO106:UHA106"/>
    <mergeCell ref="UHB106:UHN106"/>
    <mergeCell ref="UHO106:UIA106"/>
    <mergeCell ref="XDB106:XDN106"/>
    <mergeCell ref="XDO106:XEA106"/>
    <mergeCell ref="XEB106:XEN106"/>
    <mergeCell ref="VBO106:VCA106"/>
    <mergeCell ref="VCB106:VCN106"/>
    <mergeCell ref="VLB106:VLN106"/>
    <mergeCell ref="VLO106:VMA106"/>
    <mergeCell ref="VMB106:VMN106"/>
    <mergeCell ref="VMO106:VNA106"/>
    <mergeCell ref="VNB106:VNN106"/>
    <mergeCell ref="VNO106:VOA106"/>
    <mergeCell ref="VOB106:VON106"/>
    <mergeCell ref="VOO106:VPA106"/>
    <mergeCell ref="VPB106:VPN106"/>
    <mergeCell ref="VPO106:VQA106"/>
    <mergeCell ref="VQB106:VQN106"/>
    <mergeCell ref="VQO106:VRA106"/>
    <mergeCell ref="VRB106:VRN106"/>
    <mergeCell ref="WPB106:WPN106"/>
    <mergeCell ref="WPO106:WQA106"/>
    <mergeCell ref="WQB106:WQN106"/>
    <mergeCell ref="WWB106:WWN106"/>
    <mergeCell ref="WWO106:WXA106"/>
    <mergeCell ref="WXB106:WXN106"/>
    <mergeCell ref="VUO106:VVA106"/>
    <mergeCell ref="VVB106:VVN106"/>
    <mergeCell ref="VVO106:VWA106"/>
    <mergeCell ref="VWB106:VWN106"/>
    <mergeCell ref="VWO106:VXA106"/>
    <mergeCell ref="VXB106:VXN106"/>
    <mergeCell ref="VXO106:VYA106"/>
    <mergeCell ref="VYB106:VYN106"/>
  </mergeCells>
  <conditionalFormatting sqref="D28">
    <cfRule type="expression" dxfId="53" priority="38">
      <formula>$N$28&gt;17001</formula>
    </cfRule>
  </conditionalFormatting>
  <conditionalFormatting sqref="I105">
    <cfRule type="expression" dxfId="52" priority="30">
      <formula>I105+J105&lt;1-I5</formula>
    </cfRule>
  </conditionalFormatting>
  <conditionalFormatting sqref="J105">
    <cfRule type="expression" dxfId="51" priority="29">
      <formula>I105+J105&lt;1-I5</formula>
    </cfRule>
  </conditionalFormatting>
  <conditionalFormatting sqref="M5">
    <cfRule type="expression" dxfId="50" priority="2" stopIfTrue="1">
      <formula>$M$5&gt;$I$7</formula>
    </cfRule>
  </conditionalFormatting>
  <conditionalFormatting sqref="M41:M46 M91:M101">
    <cfRule type="cellIs" dxfId="49" priority="39" operator="lessThan">
      <formula>-1</formula>
    </cfRule>
  </conditionalFormatting>
  <conditionalFormatting sqref="M48:M50">
    <cfRule type="cellIs" dxfId="48" priority="35" operator="lessThan">
      <formula>-1</formula>
    </cfRule>
  </conditionalFormatting>
  <conditionalFormatting sqref="M56:M64">
    <cfRule type="cellIs" dxfId="47" priority="34" operator="lessThan">
      <formula>-1</formula>
    </cfRule>
  </conditionalFormatting>
  <conditionalFormatting sqref="M69:M74">
    <cfRule type="cellIs" dxfId="46" priority="33" operator="lessThan">
      <formula>-1</formula>
    </cfRule>
  </conditionalFormatting>
  <conditionalFormatting sqref="M79:M84">
    <cfRule type="cellIs" dxfId="45" priority="32" operator="lessThan">
      <formula>-1</formula>
    </cfRule>
  </conditionalFormatting>
  <conditionalFormatting sqref="M104">
    <cfRule type="expression" dxfId="44" priority="37">
      <formula>$M$5&gt;$I$7</formula>
    </cfRule>
  </conditionalFormatting>
  <conditionalFormatting sqref="M105">
    <cfRule type="expression" dxfId="43" priority="36">
      <formula>M105&gt;$I$5</formula>
    </cfRule>
  </conditionalFormatting>
  <conditionalFormatting sqref="M107">
    <cfRule type="expression" dxfId="42" priority="31">
      <formula>$M$107&gt;$I$7</formula>
    </cfRule>
  </conditionalFormatting>
  <conditionalFormatting sqref="N86:P86">
    <cfRule type="expression" dxfId="41" priority="8">
      <formula>$N$86&gt;5000</formula>
    </cfRule>
  </conditionalFormatting>
  <conditionalFormatting sqref="O5">
    <cfRule type="expression" dxfId="40" priority="1" stopIfTrue="1">
      <formula>$O$5&gt;I5</formula>
    </cfRule>
  </conditionalFormatting>
  <hyperlinks>
    <hyperlink ref="H55" location="Barèmes!A1" display="Taux" xr:uid="{2F81CF3E-DAE9-44BB-A6C2-C4454D40ED30}"/>
    <hyperlink ref="H68" location="Barèmes!A1" display="Taux" xr:uid="{BCD6220B-2596-4200-A252-4D2E816D71F3}"/>
    <hyperlink ref="H78" location="Barèmes!A1" display="Taux" xr:uid="{B1389057-75EF-474F-8039-7B10BFB895FF}"/>
  </hyperlinks>
  <pageMargins left="0.25" right="0.25" top="0.75" bottom="0.75" header="0.3" footer="0.3"/>
  <pageSetup paperSize="120" scale="87" fitToHeight="0" orientation="landscape" horizontalDpi="1200" verticalDpi="1200"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5D7EFE8E-B422-4F6D-BED8-FFCA5DBD72A7}">
          <x14:formula1>
            <xm:f>Source!$A$102:$A$105</xm:f>
          </x14:formula1>
          <xm:sqref>A30:C33</xm:sqref>
        </x14:dataValidation>
        <x14:dataValidation type="list" allowBlank="1" showInputMessage="1" showErrorMessage="1" xr:uid="{76646A08-B5F3-4BC3-854E-C9CA06AC2C02}">
          <x14:formula1>
            <xm:f>Source!$A$108:$A$110</xm:f>
          </x14:formula1>
          <xm:sqref>K30:L33</xm:sqref>
        </x14:dataValidation>
        <x14:dataValidation type="list" allowBlank="1" showInputMessage="1" showErrorMessage="1" xr:uid="{D7355A58-1C47-4B2C-9B7C-82CE469BE3BD}">
          <x14:formula1>
            <xm:f>Source!$A$16:$A$18</xm:f>
          </x14:formula1>
          <xm:sqref>M30:M33</xm:sqref>
        </x14:dataValidation>
        <x14:dataValidation type="list" allowBlank="1" showInputMessage="1" showErrorMessage="1" xr:uid="{19D41377-49EE-4B8A-88C6-51959ABAAEC8}">
          <x14:formula1>
            <xm:f>Source!$A$21:$A$37</xm:f>
          </x14:formula1>
          <xm:sqref>C41:C46</xm:sqref>
        </x14:dataValidation>
        <x14:dataValidation type="list" allowBlank="1" showInputMessage="1" showErrorMessage="1" xr:uid="{74E4B0D4-4D5C-45A6-9C60-F1688DCBFC42}">
          <x14:formula1>
            <xm:f>Source!$B$24:$B$30</xm:f>
          </x14:formula1>
          <xm:sqref>C48:C50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93256-EEFC-4AE9-AD46-58FFD6EA1193}">
  <sheetPr codeName="Feuil10">
    <pageSetUpPr fitToPage="1"/>
  </sheetPr>
  <dimension ref="A1:XEZ130"/>
  <sheetViews>
    <sheetView showGridLines="0" showZeros="0" zoomScaleNormal="100" workbookViewId="0">
      <selection activeCell="R1" sqref="R1"/>
    </sheetView>
  </sheetViews>
  <sheetFormatPr baseColWidth="10" defaultColWidth="11.44140625" defaultRowHeight="14.4"/>
  <cols>
    <col min="1" max="1" width="22" style="1" customWidth="1"/>
    <col min="2" max="2" width="9.5546875" style="1" customWidth="1"/>
    <col min="3" max="3" width="30.5546875" style="1" customWidth="1"/>
    <col min="4" max="4" width="11.88671875" style="1" customWidth="1"/>
    <col min="5" max="5" width="11.44140625" style="1" customWidth="1"/>
    <col min="6" max="6" width="10.5546875" style="1" customWidth="1"/>
    <col min="7" max="7" width="13" style="1" customWidth="1"/>
    <col min="8" max="8" width="15.5546875" style="1" customWidth="1"/>
    <col min="9" max="10" width="22" style="1" customWidth="1"/>
    <col min="11" max="11" width="5" style="1" customWidth="1"/>
    <col min="12" max="12" width="17.88671875" style="1" customWidth="1"/>
    <col min="13" max="13" width="18.44140625" style="1" customWidth="1"/>
    <col min="14" max="14" width="18.5546875" style="1" customWidth="1"/>
    <col min="15" max="15" width="8" style="1" customWidth="1"/>
    <col min="16" max="16" width="1.5546875" style="1" customWidth="1"/>
    <col min="17" max="17" width="14.33203125" style="1" customWidth="1"/>
    <col min="18" max="18" width="4.109375" style="1" customWidth="1"/>
    <col min="19" max="19" width="18.44140625" style="141" hidden="1" customWidth="1"/>
    <col min="20" max="20" width="17.33203125" style="141" hidden="1" customWidth="1"/>
    <col min="21" max="21" width="17.5546875" style="141" hidden="1" customWidth="1"/>
    <col min="22" max="22" width="18.88671875" style="141" hidden="1" customWidth="1"/>
    <col min="23" max="23" width="16.44140625" style="141" hidden="1" customWidth="1"/>
    <col min="24" max="24" width="54.109375" style="141" hidden="1" customWidth="1"/>
    <col min="25" max="16384" width="11.44140625" style="1"/>
  </cols>
  <sheetData>
    <row r="1" spans="1:24" ht="45" customHeight="1">
      <c r="A1" s="552" t="s">
        <v>518</v>
      </c>
      <c r="B1" s="552"/>
      <c r="C1" s="552"/>
      <c r="D1" s="552"/>
      <c r="E1" s="552"/>
      <c r="F1" s="552"/>
      <c r="G1" s="552"/>
      <c r="H1" s="552"/>
      <c r="I1" s="552"/>
      <c r="J1" s="552"/>
      <c r="K1" s="552"/>
      <c r="L1" s="552"/>
      <c r="M1" s="552"/>
      <c r="N1" s="552"/>
      <c r="O1" s="552"/>
      <c r="P1" s="552"/>
      <c r="S1" s="35"/>
      <c r="T1" s="35"/>
      <c r="U1" s="35"/>
      <c r="V1" s="35"/>
      <c r="W1" s="35"/>
      <c r="X1" s="35"/>
    </row>
    <row r="2" spans="1:24" s="120" customFormat="1" ht="36.450000000000003" customHeight="1">
      <c r="A2" s="118" t="s">
        <v>470</v>
      </c>
      <c r="B2" s="214"/>
      <c r="C2" s="214"/>
      <c r="D2" s="214"/>
      <c r="E2" s="214"/>
      <c r="F2" s="295" t="s">
        <v>453</v>
      </c>
      <c r="G2" s="119"/>
      <c r="H2" s="214"/>
      <c r="I2" s="214"/>
      <c r="J2" s="214"/>
      <c r="L2" s="214"/>
      <c r="M2" s="214"/>
      <c r="N2" s="214"/>
      <c r="O2" s="214"/>
      <c r="P2" s="214"/>
      <c r="S2" s="35"/>
      <c r="T2" s="35"/>
      <c r="U2" s="35"/>
      <c r="V2" s="35"/>
      <c r="W2" s="75"/>
      <c r="X2" s="75"/>
    </row>
    <row r="3" spans="1:24" s="54" customFormat="1" ht="21.75" customHeight="1">
      <c r="A3" s="553" t="s">
        <v>10</v>
      </c>
      <c r="B3" s="555">
        <f>'Plan de financement-Projet'!B3</f>
        <v>0</v>
      </c>
      <c r="C3" s="556"/>
      <c r="D3" s="556"/>
      <c r="E3" s="557"/>
      <c r="G3" s="561" t="s">
        <v>65</v>
      </c>
      <c r="H3" s="561"/>
      <c r="I3" s="562" t="str">
        <f>'Plan de financement-Transfert'!I3</f>
        <v>S.O.</v>
      </c>
      <c r="J3" s="215"/>
      <c r="L3" s="563"/>
      <c r="M3" s="563"/>
      <c r="N3" s="563"/>
      <c r="O3" s="563"/>
      <c r="P3" s="563"/>
      <c r="S3" s="34"/>
      <c r="T3" s="34"/>
      <c r="U3" s="34"/>
      <c r="V3" s="35"/>
      <c r="W3" s="75"/>
      <c r="X3" s="75"/>
    </row>
    <row r="4" spans="1:24" s="55" customFormat="1" ht="20.25" customHeight="1">
      <c r="A4" s="554"/>
      <c r="B4" s="558"/>
      <c r="C4" s="559"/>
      <c r="D4" s="559"/>
      <c r="E4" s="560"/>
      <c r="F4" s="51"/>
      <c r="G4" s="561"/>
      <c r="H4" s="561"/>
      <c r="I4" s="562"/>
      <c r="J4" s="215"/>
      <c r="L4" s="286"/>
      <c r="M4" s="215"/>
      <c r="N4" s="286"/>
      <c r="O4" s="290"/>
      <c r="S4" s="138"/>
      <c r="T4" s="138"/>
      <c r="U4" s="138"/>
      <c r="V4" s="139"/>
      <c r="W4" s="76"/>
      <c r="X4" s="76"/>
    </row>
    <row r="5" spans="1:24" s="55" customFormat="1" ht="36.75" customHeight="1">
      <c r="A5" s="117" t="s">
        <v>15</v>
      </c>
      <c r="B5" s="543">
        <f>'Plan de financement-Projet'!B5</f>
        <v>0</v>
      </c>
      <c r="C5" s="544"/>
      <c r="D5" s="544"/>
      <c r="E5" s="545"/>
      <c r="F5" s="51"/>
      <c r="G5" s="546" t="s">
        <v>16</v>
      </c>
      <c r="H5" s="547"/>
      <c r="I5" s="550">
        <f>'Plan de financement-Transfert'!I5</f>
        <v>0.8</v>
      </c>
      <c r="J5" s="216"/>
      <c r="L5" s="286"/>
      <c r="M5" s="290"/>
      <c r="N5" s="286"/>
      <c r="O5" s="291"/>
      <c r="S5" s="140"/>
      <c r="T5" s="140"/>
      <c r="U5" s="138"/>
      <c r="V5" s="139"/>
      <c r="W5" s="76"/>
      <c r="X5" s="76"/>
    </row>
    <row r="6" spans="1:24" s="55" customFormat="1" ht="25.35" customHeight="1">
      <c r="A6" s="117" t="s">
        <v>17</v>
      </c>
      <c r="B6" s="543" t="str">
        <f>'Plan de financement-Projet'!B6</f>
        <v>(À sélectionner)</v>
      </c>
      <c r="C6" s="544"/>
      <c r="D6" s="544"/>
      <c r="E6" s="545"/>
      <c r="F6" s="52"/>
      <c r="G6" s="548"/>
      <c r="H6" s="549"/>
      <c r="I6" s="550"/>
      <c r="J6" s="216"/>
      <c r="K6" s="24"/>
      <c r="L6" s="286"/>
      <c r="M6" s="290"/>
      <c r="N6" s="62"/>
      <c r="S6" s="140"/>
      <c r="T6" s="140"/>
      <c r="U6" s="138"/>
      <c r="V6" s="139"/>
      <c r="W6" s="76"/>
      <c r="X6" s="76"/>
    </row>
    <row r="7" spans="1:24" s="55" customFormat="1" ht="37.950000000000003" customHeight="1">
      <c r="A7" s="117" t="s">
        <v>18</v>
      </c>
      <c r="B7" s="543" t="str">
        <f>'Plan de financement-Projet'!B7</f>
        <v>(À sélectionner)</v>
      </c>
      <c r="C7" s="544"/>
      <c r="D7" s="544"/>
      <c r="E7" s="545"/>
      <c r="F7" s="52"/>
      <c r="G7" s="546" t="s">
        <v>287</v>
      </c>
      <c r="H7" s="547"/>
      <c r="I7" s="551" t="str">
        <f>'Plan de financement-Transfert'!I7</f>
        <v>S.O.</v>
      </c>
      <c r="J7" s="217"/>
      <c r="K7" s="5"/>
      <c r="L7" s="286"/>
      <c r="M7" s="290"/>
      <c r="O7" s="286"/>
      <c r="S7" s="140"/>
      <c r="T7" s="140"/>
      <c r="U7" s="138"/>
      <c r="V7" s="141"/>
      <c r="W7" s="76"/>
      <c r="X7" s="76"/>
    </row>
    <row r="8" spans="1:24" s="55" customFormat="1" ht="35.85" customHeight="1">
      <c r="A8" s="561" t="s">
        <v>20</v>
      </c>
      <c r="B8" s="577" t="str">
        <f>'Plan de financement-Projet'!B8</f>
        <v>(À sélectionner)</v>
      </c>
      <c r="C8" s="577"/>
      <c r="D8" s="577"/>
      <c r="E8" s="577"/>
      <c r="F8" s="49"/>
      <c r="G8" s="548"/>
      <c r="H8" s="549"/>
      <c r="I8" s="551"/>
      <c r="J8" s="217"/>
      <c r="K8" s="3"/>
      <c r="L8" s="286"/>
      <c r="M8" s="292"/>
      <c r="N8" s="286"/>
      <c r="O8" s="62"/>
      <c r="S8" s="76"/>
      <c r="T8" s="76"/>
      <c r="U8" s="76"/>
      <c r="V8" s="141"/>
      <c r="W8" s="76"/>
      <c r="X8" s="76"/>
    </row>
    <row r="9" spans="1:24" s="55" customFormat="1" ht="27.6" customHeight="1">
      <c r="A9" s="561"/>
      <c r="B9" s="577"/>
      <c r="C9" s="577"/>
      <c r="D9" s="577"/>
      <c r="E9" s="577"/>
      <c r="F9" s="49"/>
      <c r="G9" s="578" t="s">
        <v>21</v>
      </c>
      <c r="H9" s="579"/>
      <c r="I9" s="213" t="str">
        <f>'Plan de financement-Transfert'!I9</f>
        <v>S.O.</v>
      </c>
      <c r="J9" s="217"/>
      <c r="K9" s="3"/>
      <c r="L9" s="580"/>
      <c r="M9" s="581"/>
      <c r="N9" s="582"/>
      <c r="O9" s="570"/>
      <c r="S9" s="76"/>
      <c r="T9" s="76"/>
      <c r="U9" s="76"/>
      <c r="V9" s="139"/>
      <c r="W9" s="76"/>
      <c r="X9" s="76"/>
    </row>
    <row r="10" spans="1:24" s="55" customFormat="1" ht="12.75" customHeight="1">
      <c r="D10" s="230">
        <f>IF(AND((N29)=0,($I$151+$K$151=0)),0,IF(AND(($I$151+$K$151)-(N29)&lt;2,($I$151+$K$151)-(N29)&gt;-2),0,N29-($I$151+$K$151)))</f>
        <v>0</v>
      </c>
      <c r="F10" s="49"/>
      <c r="L10" s="580"/>
      <c r="M10" s="581"/>
      <c r="N10" s="582"/>
      <c r="O10" s="570"/>
      <c r="S10" s="76"/>
      <c r="T10" s="76"/>
      <c r="U10" s="76"/>
      <c r="V10" s="139"/>
      <c r="W10" s="76"/>
      <c r="X10" s="76"/>
    </row>
    <row r="11" spans="1:24" ht="34.200000000000003" customHeight="1">
      <c r="A11" s="58">
        <f>IF(I7=0,"Demandeur non admissible à ce volet ou durée de projet non admissible pour ce volet",0)</f>
        <v>0</v>
      </c>
      <c r="K11" s="24"/>
      <c r="L11" s="571"/>
      <c r="M11" s="571"/>
      <c r="N11" s="571"/>
      <c r="O11" s="571"/>
      <c r="S11" s="76"/>
      <c r="T11" s="76"/>
      <c r="U11" s="76"/>
      <c r="V11" s="139"/>
      <c r="W11" s="76"/>
      <c r="X11" s="76"/>
    </row>
    <row r="12" spans="1:24" ht="36.75" customHeight="1">
      <c r="A12" s="568" t="s">
        <v>327</v>
      </c>
      <c r="B12" s="568"/>
      <c r="C12" s="568"/>
      <c r="D12" s="569"/>
      <c r="E12" s="569"/>
      <c r="F12" s="137" t="s">
        <v>328</v>
      </c>
      <c r="G12" s="569"/>
      <c r="H12" s="569"/>
      <c r="K12" s="24"/>
      <c r="L12" s="231"/>
      <c r="M12" s="231"/>
      <c r="N12" s="231"/>
      <c r="O12" s="231"/>
      <c r="S12" s="147"/>
      <c r="T12" s="147"/>
      <c r="U12" s="147"/>
      <c r="V12" s="139"/>
      <c r="W12" s="139"/>
      <c r="X12" s="146"/>
    </row>
    <row r="13" spans="1:24" ht="34.5" customHeight="1">
      <c r="S13" s="147"/>
      <c r="T13" s="147"/>
      <c r="U13" s="147"/>
      <c r="V13" s="139"/>
      <c r="W13" s="139"/>
      <c r="X13" s="146"/>
    </row>
    <row r="14" spans="1:24" ht="17.25" customHeight="1">
      <c r="S14" s="147"/>
      <c r="T14" s="147"/>
      <c r="U14" s="147"/>
      <c r="V14" s="139"/>
      <c r="W14" s="139"/>
      <c r="X14" s="146"/>
    </row>
    <row r="15" spans="1:24" ht="26.25" customHeight="1">
      <c r="A15" s="478" t="s">
        <v>305</v>
      </c>
      <c r="B15" s="479"/>
      <c r="C15" s="479"/>
      <c r="D15" s="479"/>
      <c r="E15" s="479"/>
      <c r="F15" s="479"/>
      <c r="G15" s="479"/>
      <c r="H15" s="479"/>
      <c r="I15" s="479"/>
      <c r="J15" s="479"/>
      <c r="K15" s="479"/>
      <c r="L15" s="479"/>
      <c r="M15" s="479"/>
      <c r="N15" s="479"/>
      <c r="O15" s="479"/>
      <c r="P15" s="480"/>
      <c r="S15" s="147"/>
      <c r="T15" s="147"/>
      <c r="U15" s="147"/>
      <c r="V15" s="139"/>
      <c r="W15" s="139"/>
      <c r="X15" s="146"/>
    </row>
    <row r="16" spans="1:24" ht="15" customHeight="1" thickBot="1">
      <c r="A16" s="481"/>
      <c r="B16" s="482"/>
      <c r="C16" s="482"/>
      <c r="D16" s="482"/>
      <c r="E16" s="482"/>
      <c r="F16" s="482"/>
      <c r="G16" s="482"/>
      <c r="H16" s="482"/>
      <c r="I16" s="482"/>
      <c r="J16" s="482"/>
      <c r="K16" s="482"/>
      <c r="L16" s="482"/>
      <c r="M16" s="482"/>
      <c r="N16" s="482"/>
      <c r="O16" s="482"/>
      <c r="P16" s="483"/>
      <c r="S16" s="147"/>
      <c r="T16" s="147"/>
      <c r="U16" s="147"/>
      <c r="V16" s="139"/>
      <c r="W16" s="139"/>
      <c r="X16" s="146"/>
    </row>
    <row r="17" spans="1:24" ht="29.7" customHeight="1" thickBot="1">
      <c r="A17" s="586"/>
      <c r="B17" s="586"/>
      <c r="C17" s="587"/>
      <c r="D17" s="572" t="str">
        <f>IF(L17&lt;&gt;0,"Montant à répartir à la Section 2 est de ","")</f>
        <v/>
      </c>
      <c r="E17" s="573"/>
      <c r="F17" s="573"/>
      <c r="G17" s="573"/>
      <c r="H17" s="573"/>
      <c r="I17" s="573"/>
      <c r="J17" s="573"/>
      <c r="K17" s="573"/>
      <c r="L17" s="574">
        <f>IF(N35=0,0,IF(N35&lt;&gt;N105,N35-N105,0))</f>
        <v>0</v>
      </c>
      <c r="M17" s="575"/>
      <c r="N17" s="576" t="s">
        <v>314</v>
      </c>
      <c r="O17" s="576"/>
      <c r="P17" s="576"/>
      <c r="S17" s="564" t="s">
        <v>356</v>
      </c>
      <c r="T17" s="564"/>
      <c r="U17" s="564"/>
      <c r="V17" s="564"/>
      <c r="W17" s="139"/>
      <c r="X17" s="175" t="s">
        <v>417</v>
      </c>
    </row>
    <row r="18" spans="1:24" ht="20.100000000000001" customHeight="1" thickBot="1">
      <c r="A18" s="522" t="s">
        <v>25</v>
      </c>
      <c r="B18" s="523"/>
      <c r="C18" s="524"/>
      <c r="D18" s="530" t="s">
        <v>312</v>
      </c>
      <c r="E18" s="531"/>
      <c r="F18" s="531"/>
      <c r="G18" s="531"/>
      <c r="H18" s="531"/>
      <c r="I18" s="531"/>
      <c r="J18" s="531"/>
      <c r="K18" s="531"/>
      <c r="L18" s="531"/>
      <c r="M18" s="532"/>
      <c r="N18" s="565"/>
      <c r="O18" s="566"/>
      <c r="P18" s="567"/>
      <c r="S18" s="533" t="s">
        <v>410</v>
      </c>
      <c r="T18" s="533"/>
      <c r="U18" s="533" t="s">
        <v>509</v>
      </c>
      <c r="V18" s="533"/>
      <c r="W18" s="139"/>
      <c r="X18" s="176" t="s">
        <v>412</v>
      </c>
    </row>
    <row r="19" spans="1:24" ht="24" customHeight="1">
      <c r="A19" s="583"/>
      <c r="B19" s="584"/>
      <c r="C19" s="585"/>
      <c r="D19" s="540" t="s">
        <v>26</v>
      </c>
      <c r="E19" s="541"/>
      <c r="F19" s="541"/>
      <c r="G19" s="541"/>
      <c r="H19" s="541"/>
      <c r="I19" s="541"/>
      <c r="J19" s="541"/>
      <c r="K19" s="541"/>
      <c r="L19" s="541"/>
      <c r="M19" s="541"/>
      <c r="N19" s="542"/>
      <c r="O19" s="542"/>
      <c r="P19" s="542"/>
      <c r="S19" s="533"/>
      <c r="T19" s="533"/>
      <c r="U19" s="533"/>
      <c r="V19" s="533"/>
      <c r="W19" s="139"/>
      <c r="X19" s="176" t="s">
        <v>411</v>
      </c>
    </row>
    <row r="20" spans="1:24" ht="20.100000000000001" customHeight="1">
      <c r="A20" s="513" t="s">
        <v>28</v>
      </c>
      <c r="B20" s="514"/>
      <c r="C20" s="515"/>
      <c r="D20" s="517" t="s">
        <v>29</v>
      </c>
      <c r="E20" s="518"/>
      <c r="F20" s="518"/>
      <c r="G20" s="518"/>
      <c r="H20" s="518"/>
      <c r="I20" s="518"/>
      <c r="J20" s="518"/>
      <c r="K20" s="518"/>
      <c r="L20" s="518"/>
      <c r="M20" s="519"/>
      <c r="N20" s="520"/>
      <c r="O20" s="520"/>
      <c r="P20" s="520"/>
      <c r="S20" s="536" t="s">
        <v>329</v>
      </c>
      <c r="T20" s="536"/>
      <c r="U20" s="537" t="s">
        <v>506</v>
      </c>
      <c r="V20" s="538"/>
      <c r="W20" s="139"/>
      <c r="X20" s="176" t="s">
        <v>418</v>
      </c>
    </row>
    <row r="21" spans="1:24" ht="20.100000000000001" customHeight="1">
      <c r="A21" s="513" t="s">
        <v>30</v>
      </c>
      <c r="B21" s="514"/>
      <c r="C21" s="515"/>
      <c r="D21" s="517" t="s">
        <v>29</v>
      </c>
      <c r="E21" s="518"/>
      <c r="F21" s="518"/>
      <c r="G21" s="518"/>
      <c r="H21" s="518"/>
      <c r="I21" s="518"/>
      <c r="J21" s="518"/>
      <c r="K21" s="518"/>
      <c r="L21" s="518"/>
      <c r="M21" s="519"/>
      <c r="N21" s="520"/>
      <c r="O21" s="520"/>
      <c r="P21" s="520"/>
      <c r="S21" s="539" t="s">
        <v>421</v>
      </c>
      <c r="T21" s="539"/>
      <c r="U21" s="539" t="s">
        <v>507</v>
      </c>
      <c r="V21" s="539"/>
      <c r="W21" s="139"/>
      <c r="X21" s="176" t="s">
        <v>413</v>
      </c>
    </row>
    <row r="22" spans="1:24" ht="20.100000000000001" customHeight="1">
      <c r="A22" s="513" t="s">
        <v>31</v>
      </c>
      <c r="B22" s="514"/>
      <c r="C22" s="515"/>
      <c r="D22" s="517" t="s">
        <v>29</v>
      </c>
      <c r="E22" s="518"/>
      <c r="F22" s="518"/>
      <c r="G22" s="518"/>
      <c r="H22" s="518"/>
      <c r="I22" s="518"/>
      <c r="J22" s="518"/>
      <c r="K22" s="518"/>
      <c r="L22" s="518"/>
      <c r="M22" s="519"/>
      <c r="N22" s="520"/>
      <c r="O22" s="520"/>
      <c r="P22" s="520"/>
      <c r="S22" s="529" t="s">
        <v>508</v>
      </c>
      <c r="T22" s="529"/>
      <c r="U22" s="529"/>
      <c r="V22" s="529"/>
      <c r="W22" s="139"/>
      <c r="X22" s="534" t="s">
        <v>414</v>
      </c>
    </row>
    <row r="23" spans="1:24" ht="20.100000000000001" customHeight="1">
      <c r="A23" s="513" t="s">
        <v>32</v>
      </c>
      <c r="B23" s="514"/>
      <c r="C23" s="515"/>
      <c r="D23" s="517" t="s">
        <v>29</v>
      </c>
      <c r="E23" s="518"/>
      <c r="F23" s="518"/>
      <c r="G23" s="518"/>
      <c r="H23" s="518"/>
      <c r="I23" s="518"/>
      <c r="J23" s="518"/>
      <c r="K23" s="518"/>
      <c r="L23" s="518"/>
      <c r="M23" s="519"/>
      <c r="N23" s="520"/>
      <c r="O23" s="520"/>
      <c r="P23" s="520"/>
      <c r="S23" s="529"/>
      <c r="T23" s="529"/>
      <c r="U23" s="529"/>
      <c r="V23" s="529"/>
      <c r="W23" s="139"/>
      <c r="X23" s="535"/>
    </row>
    <row r="24" spans="1:24" ht="20.100000000000001" customHeight="1">
      <c r="A24" s="513" t="s">
        <v>33</v>
      </c>
      <c r="B24" s="514"/>
      <c r="C24" s="515"/>
      <c r="D24" s="517" t="s">
        <v>29</v>
      </c>
      <c r="E24" s="518"/>
      <c r="F24" s="518"/>
      <c r="G24" s="518"/>
      <c r="H24" s="518"/>
      <c r="I24" s="518"/>
      <c r="J24" s="518"/>
      <c r="K24" s="518"/>
      <c r="L24" s="518"/>
      <c r="M24" s="519"/>
      <c r="N24" s="520"/>
      <c r="O24" s="520"/>
      <c r="P24" s="520"/>
      <c r="S24" s="529"/>
      <c r="T24" s="529"/>
      <c r="U24" s="529"/>
      <c r="V24" s="529"/>
      <c r="W24" s="139"/>
      <c r="X24" s="176" t="s">
        <v>415</v>
      </c>
    </row>
    <row r="25" spans="1:24" ht="20.100000000000001" customHeight="1" thickBot="1">
      <c r="A25" s="513" t="s">
        <v>34</v>
      </c>
      <c r="B25" s="514"/>
      <c r="C25" s="515"/>
      <c r="D25" s="517" t="s">
        <v>29</v>
      </c>
      <c r="E25" s="518"/>
      <c r="F25" s="518"/>
      <c r="G25" s="518"/>
      <c r="H25" s="518"/>
      <c r="I25" s="518"/>
      <c r="J25" s="518"/>
      <c r="K25" s="518"/>
      <c r="L25" s="518"/>
      <c r="M25" s="519"/>
      <c r="N25" s="520"/>
      <c r="O25" s="520"/>
      <c r="P25" s="520"/>
      <c r="S25" s="521"/>
      <c r="T25" s="521"/>
      <c r="U25" s="521"/>
      <c r="V25" s="521"/>
      <c r="W25" s="139"/>
      <c r="X25" s="177" t="s">
        <v>416</v>
      </c>
    </row>
    <row r="26" spans="1:24" ht="20.100000000000001" customHeight="1" thickBot="1">
      <c r="A26" s="513" t="s">
        <v>35</v>
      </c>
      <c r="B26" s="514"/>
      <c r="C26" s="515"/>
      <c r="D26" s="517" t="s">
        <v>29</v>
      </c>
      <c r="E26" s="518"/>
      <c r="F26" s="518"/>
      <c r="G26" s="518"/>
      <c r="H26" s="518"/>
      <c r="I26" s="518"/>
      <c r="J26" s="518"/>
      <c r="K26" s="518"/>
      <c r="L26" s="518"/>
      <c r="M26" s="519"/>
      <c r="N26" s="520"/>
      <c r="O26" s="520"/>
      <c r="P26" s="520"/>
      <c r="S26" s="521"/>
      <c r="T26" s="521"/>
      <c r="U26" s="521"/>
      <c r="V26" s="521"/>
      <c r="W26" s="139"/>
    </row>
    <row r="27" spans="1:24" ht="20.100000000000001" customHeight="1" thickBot="1">
      <c r="A27" s="522" t="s">
        <v>36</v>
      </c>
      <c r="B27" s="523"/>
      <c r="C27" s="524"/>
      <c r="D27" s="525" t="s">
        <v>29</v>
      </c>
      <c r="E27" s="526"/>
      <c r="F27" s="526"/>
      <c r="G27" s="526"/>
      <c r="H27" s="526"/>
      <c r="I27" s="526"/>
      <c r="J27" s="526"/>
      <c r="K27" s="526"/>
      <c r="L27" s="526"/>
      <c r="M27" s="527"/>
      <c r="N27" s="528"/>
      <c r="O27" s="528"/>
      <c r="P27" s="528"/>
      <c r="S27" s="521"/>
      <c r="T27" s="521"/>
      <c r="U27" s="521"/>
      <c r="V27" s="521"/>
      <c r="W27" s="139"/>
      <c r="X27" s="178" t="s">
        <v>419</v>
      </c>
    </row>
    <row r="28" spans="1:24" ht="21" customHeight="1" thickBot="1">
      <c r="A28" s="502" t="s">
        <v>324</v>
      </c>
      <c r="B28" s="503"/>
      <c r="C28" s="503"/>
      <c r="D28" s="503"/>
      <c r="E28" s="503"/>
      <c r="F28" s="503"/>
      <c r="G28" s="503"/>
      <c r="H28" s="503"/>
      <c r="I28" s="503"/>
      <c r="J28" s="503"/>
      <c r="K28" s="503"/>
      <c r="L28" s="503"/>
      <c r="M28" s="503"/>
      <c r="N28" s="504">
        <f>SUM(N18:N27)</f>
        <v>0</v>
      </c>
      <c r="O28" s="504"/>
      <c r="P28" s="505"/>
      <c r="S28" s="147"/>
      <c r="T28" s="147"/>
      <c r="U28" s="147"/>
      <c r="V28" s="139"/>
      <c r="X28" s="176" t="s">
        <v>412</v>
      </c>
    </row>
    <row r="29" spans="1:24" ht="27" customHeight="1" thickBot="1">
      <c r="A29" s="506"/>
      <c r="B29" s="507"/>
      <c r="C29" s="508"/>
      <c r="D29" s="509" t="s">
        <v>468</v>
      </c>
      <c r="E29" s="510"/>
      <c r="F29" s="510"/>
      <c r="G29" s="510"/>
      <c r="H29" s="510"/>
      <c r="I29" s="510"/>
      <c r="J29" s="510"/>
      <c r="K29" s="510"/>
      <c r="L29" s="510"/>
      <c r="M29" s="511"/>
      <c r="N29" s="512">
        <f>M105</f>
        <v>0</v>
      </c>
      <c r="O29" s="512"/>
      <c r="P29" s="512"/>
      <c r="S29" s="147"/>
      <c r="T29" s="147"/>
      <c r="U29" s="147"/>
      <c r="V29" s="139"/>
      <c r="X29" s="176" t="s">
        <v>413</v>
      </c>
    </row>
    <row r="30" spans="1:24" ht="36.450000000000003" customHeight="1" thickBot="1">
      <c r="A30" s="513" t="s">
        <v>303</v>
      </c>
      <c r="B30" s="514"/>
      <c r="C30" s="515"/>
      <c r="D30" s="513" t="s">
        <v>37</v>
      </c>
      <c r="E30" s="514"/>
      <c r="F30" s="515"/>
      <c r="G30" s="513" t="s">
        <v>38</v>
      </c>
      <c r="H30" s="514"/>
      <c r="I30" s="514"/>
      <c r="J30" s="515"/>
      <c r="K30" s="513" t="s">
        <v>39</v>
      </c>
      <c r="L30" s="515"/>
      <c r="M30" s="116" t="s">
        <v>67</v>
      </c>
      <c r="N30" s="516"/>
      <c r="O30" s="516"/>
      <c r="P30" s="516"/>
      <c r="S30" s="180" t="s">
        <v>330</v>
      </c>
      <c r="T30" s="498" t="str">
        <f>'Réclamation 1'!R30</f>
        <v>Inscrire date clause 5.1. convention</v>
      </c>
      <c r="U30" s="499"/>
      <c r="V30" s="139"/>
      <c r="X30" s="177" t="s">
        <v>416</v>
      </c>
    </row>
    <row r="31" spans="1:24" ht="20.100000000000001" customHeight="1" thickBot="1">
      <c r="A31" s="485" t="s">
        <v>12</v>
      </c>
      <c r="B31" s="486"/>
      <c r="C31" s="487"/>
      <c r="D31" s="488"/>
      <c r="E31" s="489"/>
      <c r="F31" s="490"/>
      <c r="G31" s="488"/>
      <c r="H31" s="489"/>
      <c r="I31" s="489"/>
      <c r="J31" s="490"/>
      <c r="K31" s="485" t="s">
        <v>12</v>
      </c>
      <c r="L31" s="487"/>
      <c r="M31" s="63" t="s">
        <v>12</v>
      </c>
      <c r="N31" s="335"/>
      <c r="O31" s="335"/>
      <c r="P31" s="335"/>
      <c r="S31" s="181" t="s">
        <v>331</v>
      </c>
      <c r="T31" s="500" t="s">
        <v>495</v>
      </c>
      <c r="U31" s="501"/>
      <c r="V31" s="139"/>
    </row>
    <row r="32" spans="1:24" ht="20.100000000000001" customHeight="1">
      <c r="A32" s="485" t="s">
        <v>12</v>
      </c>
      <c r="B32" s="486"/>
      <c r="C32" s="487"/>
      <c r="D32" s="488"/>
      <c r="E32" s="489"/>
      <c r="F32" s="490"/>
      <c r="G32" s="488"/>
      <c r="H32" s="489"/>
      <c r="I32" s="489"/>
      <c r="J32" s="490"/>
      <c r="K32" s="485" t="s">
        <v>12</v>
      </c>
      <c r="L32" s="487"/>
      <c r="M32" s="63" t="s">
        <v>12</v>
      </c>
      <c r="N32" s="335"/>
      <c r="O32" s="335"/>
      <c r="P32" s="335"/>
      <c r="S32" s="181" t="s">
        <v>332</v>
      </c>
      <c r="T32" s="496" t="str">
        <f>'Plan de financement-Projet'!B6</f>
        <v>(À sélectionner)</v>
      </c>
      <c r="U32" s="497"/>
      <c r="V32" s="139"/>
      <c r="X32" s="492" t="s">
        <v>420</v>
      </c>
    </row>
    <row r="33" spans="1:24" ht="20.100000000000001" customHeight="1" thickBot="1">
      <c r="A33" s="485" t="s">
        <v>12</v>
      </c>
      <c r="B33" s="486"/>
      <c r="C33" s="487"/>
      <c r="D33" s="488"/>
      <c r="E33" s="489"/>
      <c r="F33" s="490"/>
      <c r="G33" s="488"/>
      <c r="H33" s="489"/>
      <c r="I33" s="489"/>
      <c r="J33" s="490"/>
      <c r="K33" s="485" t="s">
        <v>12</v>
      </c>
      <c r="L33" s="487"/>
      <c r="M33" s="63" t="s">
        <v>12</v>
      </c>
      <c r="N33" s="335"/>
      <c r="O33" s="335"/>
      <c r="P33" s="335"/>
      <c r="S33" s="182" t="s">
        <v>408</v>
      </c>
      <c r="T33" s="494"/>
      <c r="U33" s="495"/>
      <c r="V33" s="139"/>
      <c r="X33" s="493"/>
    </row>
    <row r="34" spans="1:24" ht="20.100000000000001" customHeight="1">
      <c r="A34" s="485" t="s">
        <v>12</v>
      </c>
      <c r="B34" s="486"/>
      <c r="C34" s="487"/>
      <c r="D34" s="488"/>
      <c r="E34" s="489"/>
      <c r="F34" s="490"/>
      <c r="G34" s="488"/>
      <c r="H34" s="489"/>
      <c r="I34" s="489"/>
      <c r="J34" s="490"/>
      <c r="K34" s="485" t="s">
        <v>12</v>
      </c>
      <c r="L34" s="487"/>
      <c r="M34" s="63" t="s">
        <v>12</v>
      </c>
      <c r="N34" s="335"/>
      <c r="O34" s="335"/>
      <c r="P34" s="335"/>
      <c r="S34" s="147"/>
      <c r="T34" s="491">
        <v>0</v>
      </c>
      <c r="U34" s="491"/>
      <c r="V34" s="491"/>
      <c r="W34" s="491"/>
      <c r="X34" s="146"/>
    </row>
    <row r="35" spans="1:24" ht="22.5" customHeight="1">
      <c r="A35" s="475" t="s">
        <v>41</v>
      </c>
      <c r="B35" s="475"/>
      <c r="C35" s="475"/>
      <c r="D35" s="475"/>
      <c r="E35" s="475"/>
      <c r="F35" s="475"/>
      <c r="G35" s="475"/>
      <c r="H35" s="475"/>
      <c r="I35" s="475"/>
      <c r="J35" s="475"/>
      <c r="K35" s="475"/>
      <c r="L35" s="475"/>
      <c r="M35" s="475"/>
      <c r="N35" s="476">
        <f>N28+N29+N31+N32+N33+N34</f>
        <v>0</v>
      </c>
      <c r="O35" s="476"/>
      <c r="P35" s="476"/>
      <c r="S35" s="477" t="s">
        <v>333</v>
      </c>
      <c r="T35" s="477"/>
      <c r="U35" s="477"/>
      <c r="V35" s="477"/>
      <c r="W35" s="477"/>
      <c r="X35" s="477"/>
    </row>
    <row r="36" spans="1:24" ht="20.25" customHeight="1">
      <c r="A36" s="35"/>
      <c r="B36" s="35"/>
      <c r="C36" s="35"/>
      <c r="D36" s="35"/>
      <c r="E36" s="35"/>
      <c r="F36" s="35"/>
      <c r="G36" s="35"/>
      <c r="H36" s="35"/>
      <c r="I36" s="35"/>
      <c r="J36" s="35"/>
      <c r="K36" s="35"/>
      <c r="L36" s="35"/>
      <c r="M36" s="60">
        <f>IF((N28+N29+N31+N32+N33+N34)&lt;&gt;N105,"Attention ! La somme ne correspond pas au coût total indiqué à la section 2  - Description des dépenses admissibles.",0)</f>
        <v>0</v>
      </c>
      <c r="N36" s="70"/>
      <c r="P36" s="35"/>
      <c r="S36" s="477"/>
      <c r="T36" s="477"/>
      <c r="U36" s="477"/>
      <c r="V36" s="477"/>
      <c r="W36" s="477"/>
      <c r="X36" s="477"/>
    </row>
    <row r="37" spans="1:24" s="29" customFormat="1" ht="25.95" customHeight="1">
      <c r="A37" s="478" t="s">
        <v>42</v>
      </c>
      <c r="B37" s="479"/>
      <c r="C37" s="479"/>
      <c r="D37" s="479"/>
      <c r="E37" s="479"/>
      <c r="F37" s="479"/>
      <c r="G37" s="479"/>
      <c r="H37" s="479"/>
      <c r="I37" s="479"/>
      <c r="J37" s="479"/>
      <c r="K37" s="479"/>
      <c r="L37" s="479"/>
      <c r="M37" s="479"/>
      <c r="N37" s="479"/>
      <c r="O37" s="479"/>
      <c r="P37" s="480"/>
      <c r="S37" s="345" t="s">
        <v>407</v>
      </c>
      <c r="T37" s="345" t="s">
        <v>471</v>
      </c>
      <c r="U37" s="345" t="s">
        <v>474</v>
      </c>
      <c r="V37" s="345"/>
      <c r="W37" s="345" t="s">
        <v>334</v>
      </c>
      <c r="X37" s="345"/>
    </row>
    <row r="38" spans="1:24" s="29" customFormat="1" ht="17.25" customHeight="1">
      <c r="A38" s="481"/>
      <c r="B38" s="482"/>
      <c r="C38" s="482"/>
      <c r="D38" s="482"/>
      <c r="E38" s="482"/>
      <c r="F38" s="482"/>
      <c r="G38" s="482"/>
      <c r="H38" s="482"/>
      <c r="I38" s="482"/>
      <c r="J38" s="482"/>
      <c r="K38" s="482"/>
      <c r="L38" s="482"/>
      <c r="M38" s="482"/>
      <c r="N38" s="482"/>
      <c r="O38" s="482"/>
      <c r="P38" s="483"/>
      <c r="S38" s="345"/>
      <c r="T38" s="345"/>
      <c r="U38" s="345"/>
      <c r="V38" s="345"/>
      <c r="W38" s="345"/>
      <c r="X38" s="345"/>
    </row>
    <row r="39" spans="1:24" s="50" customFormat="1" ht="24.75" customHeight="1">
      <c r="A39" s="484" t="s">
        <v>68</v>
      </c>
      <c r="B39" s="484"/>
      <c r="C39" s="484"/>
      <c r="D39" s="484"/>
      <c r="E39" s="484"/>
      <c r="F39" s="484"/>
      <c r="G39" s="484"/>
      <c r="H39" s="484"/>
      <c r="I39" s="484"/>
      <c r="J39" s="484"/>
      <c r="K39" s="484"/>
      <c r="L39" s="484"/>
      <c r="M39" s="484"/>
      <c r="N39" s="484"/>
      <c r="O39" s="484"/>
      <c r="P39" s="484"/>
      <c r="S39" s="345"/>
      <c r="T39" s="345"/>
      <c r="U39" s="345"/>
      <c r="V39" s="345"/>
      <c r="W39" s="345"/>
      <c r="X39" s="345"/>
    </row>
    <row r="40" spans="1:24" s="50" customFormat="1" ht="24.75" customHeight="1">
      <c r="A40" s="415" t="s">
        <v>44</v>
      </c>
      <c r="B40" s="469"/>
      <c r="C40" s="471" t="s">
        <v>299</v>
      </c>
      <c r="D40" s="473" t="s">
        <v>45</v>
      </c>
      <c r="E40" s="473" t="s">
        <v>46</v>
      </c>
      <c r="F40" s="473" t="s">
        <v>47</v>
      </c>
      <c r="G40" s="473" t="s">
        <v>48</v>
      </c>
      <c r="H40" s="461" t="s">
        <v>298</v>
      </c>
      <c r="I40" s="419" t="s">
        <v>282</v>
      </c>
      <c r="J40" s="419"/>
      <c r="K40" s="420" t="s">
        <v>402</v>
      </c>
      <c r="L40" s="421"/>
      <c r="M40" s="424" t="s">
        <v>49</v>
      </c>
      <c r="N40" s="391" t="s">
        <v>27</v>
      </c>
      <c r="O40" s="392"/>
      <c r="P40" s="393"/>
      <c r="Q40" s="440" t="s">
        <v>473</v>
      </c>
      <c r="S40" s="463" t="s">
        <v>335</v>
      </c>
      <c r="T40" s="464"/>
      <c r="U40" s="464"/>
      <c r="V40" s="464"/>
      <c r="W40" s="464"/>
      <c r="X40" s="465"/>
    </row>
    <row r="41" spans="1:24" s="50" customFormat="1" ht="30" customHeight="1">
      <c r="A41" s="417"/>
      <c r="B41" s="470"/>
      <c r="C41" s="472"/>
      <c r="D41" s="474"/>
      <c r="E41" s="474"/>
      <c r="F41" s="474"/>
      <c r="G41" s="474"/>
      <c r="H41" s="462"/>
      <c r="I41" s="115" t="s">
        <v>107</v>
      </c>
      <c r="J41" s="115" t="s">
        <v>50</v>
      </c>
      <c r="K41" s="422"/>
      <c r="L41" s="423"/>
      <c r="M41" s="425"/>
      <c r="N41" s="394"/>
      <c r="O41" s="395"/>
      <c r="P41" s="396"/>
      <c r="Q41" s="440"/>
      <c r="S41" s="466"/>
      <c r="T41" s="467"/>
      <c r="U41" s="467"/>
      <c r="V41" s="467"/>
      <c r="W41" s="467"/>
      <c r="X41" s="468"/>
    </row>
    <row r="42" spans="1:24" s="50" customFormat="1" ht="15" customHeight="1">
      <c r="A42" s="385"/>
      <c r="B42" s="386"/>
      <c r="C42" s="63" t="s">
        <v>12</v>
      </c>
      <c r="D42" s="125"/>
      <c r="E42" s="294"/>
      <c r="F42" s="45">
        <f>D42*E42</f>
        <v>0</v>
      </c>
      <c r="G42" s="99"/>
      <c r="H42" s="39">
        <f t="shared" ref="H42:H47" si="0">G42/7</f>
        <v>0</v>
      </c>
      <c r="I42" s="125"/>
      <c r="J42" s="255"/>
      <c r="K42" s="388"/>
      <c r="L42" s="389"/>
      <c r="M42" s="45">
        <f>N42-(I42+J42+K42)</f>
        <v>0</v>
      </c>
      <c r="N42" s="460">
        <f>(D42+F42)*G42</f>
        <v>0</v>
      </c>
      <c r="O42" s="460"/>
      <c r="P42" s="460"/>
      <c r="Q42" s="273"/>
      <c r="R42" s="61"/>
      <c r="S42" s="247">
        <f>N42</f>
        <v>0</v>
      </c>
      <c r="T42" s="248"/>
      <c r="U42" s="249">
        <v>0</v>
      </c>
      <c r="V42" s="400"/>
      <c r="W42" s="336"/>
      <c r="X42" s="337"/>
    </row>
    <row r="43" spans="1:24" s="50" customFormat="1" ht="15" customHeight="1">
      <c r="A43" s="385"/>
      <c r="B43" s="386"/>
      <c r="C43" s="63" t="s">
        <v>12</v>
      </c>
      <c r="D43" s="125"/>
      <c r="E43" s="294"/>
      <c r="F43" s="45">
        <f t="shared" ref="F43:F47" si="1">D43*E43</f>
        <v>0</v>
      </c>
      <c r="G43" s="99"/>
      <c r="H43" s="39">
        <f t="shared" si="0"/>
        <v>0</v>
      </c>
      <c r="I43" s="125"/>
      <c r="J43" s="255"/>
      <c r="K43" s="388"/>
      <c r="L43" s="389"/>
      <c r="M43" s="45">
        <f t="shared" ref="M43:M47" si="2">N43-(I43+J43+K43)</f>
        <v>0</v>
      </c>
      <c r="N43" s="460">
        <f t="shared" ref="N43:N47" si="3">(D43+F43)*G43</f>
        <v>0</v>
      </c>
      <c r="O43" s="460"/>
      <c r="P43" s="460"/>
      <c r="Q43" s="273"/>
      <c r="R43" s="61"/>
      <c r="S43" s="247">
        <f t="shared" ref="S43:S47" si="4">N43</f>
        <v>0</v>
      </c>
      <c r="T43" s="248"/>
      <c r="U43" s="249"/>
      <c r="V43" s="401"/>
      <c r="W43" s="336"/>
      <c r="X43" s="337"/>
    </row>
    <row r="44" spans="1:24" s="50" customFormat="1" ht="15" customHeight="1">
      <c r="A44" s="385"/>
      <c r="B44" s="386"/>
      <c r="C44" s="63" t="s">
        <v>12</v>
      </c>
      <c r="D44" s="125"/>
      <c r="E44" s="294"/>
      <c r="F44" s="45">
        <f t="shared" si="1"/>
        <v>0</v>
      </c>
      <c r="G44" s="99"/>
      <c r="H44" s="39">
        <f t="shared" si="0"/>
        <v>0</v>
      </c>
      <c r="I44" s="125"/>
      <c r="J44" s="255"/>
      <c r="K44" s="388"/>
      <c r="L44" s="389"/>
      <c r="M44" s="45">
        <f t="shared" si="2"/>
        <v>0</v>
      </c>
      <c r="N44" s="460">
        <f t="shared" si="3"/>
        <v>0</v>
      </c>
      <c r="O44" s="460"/>
      <c r="P44" s="460"/>
      <c r="Q44" s="273"/>
      <c r="R44" s="61"/>
      <c r="S44" s="247">
        <f t="shared" si="4"/>
        <v>0</v>
      </c>
      <c r="T44" s="248"/>
      <c r="U44" s="249"/>
      <c r="V44" s="401"/>
      <c r="W44" s="336"/>
      <c r="X44" s="337"/>
    </row>
    <row r="45" spans="1:24" s="50" customFormat="1" ht="15" customHeight="1">
      <c r="A45" s="385"/>
      <c r="B45" s="386"/>
      <c r="C45" s="63" t="s">
        <v>12</v>
      </c>
      <c r="D45" s="125"/>
      <c r="E45" s="294"/>
      <c r="F45" s="45">
        <f t="shared" si="1"/>
        <v>0</v>
      </c>
      <c r="G45" s="99"/>
      <c r="H45" s="39">
        <f t="shared" si="0"/>
        <v>0</v>
      </c>
      <c r="I45" s="125"/>
      <c r="J45" s="255"/>
      <c r="K45" s="388"/>
      <c r="L45" s="389"/>
      <c r="M45" s="45">
        <f t="shared" si="2"/>
        <v>0</v>
      </c>
      <c r="N45" s="460">
        <f t="shared" si="3"/>
        <v>0</v>
      </c>
      <c r="O45" s="460"/>
      <c r="P45" s="460"/>
      <c r="Q45" s="273"/>
      <c r="R45" s="61"/>
      <c r="S45" s="247">
        <f t="shared" si="4"/>
        <v>0</v>
      </c>
      <c r="T45" s="248"/>
      <c r="U45" s="249"/>
      <c r="V45" s="401"/>
      <c r="W45" s="336"/>
      <c r="X45" s="337"/>
    </row>
    <row r="46" spans="1:24" s="50" customFormat="1" ht="15" customHeight="1">
      <c r="A46" s="385"/>
      <c r="B46" s="386"/>
      <c r="C46" s="63" t="s">
        <v>12</v>
      </c>
      <c r="D46" s="125"/>
      <c r="E46" s="294"/>
      <c r="F46" s="45">
        <f t="shared" si="1"/>
        <v>0</v>
      </c>
      <c r="G46" s="99"/>
      <c r="H46" s="39">
        <f t="shared" si="0"/>
        <v>0</v>
      </c>
      <c r="I46" s="125"/>
      <c r="J46" s="255"/>
      <c r="K46" s="388"/>
      <c r="L46" s="389"/>
      <c r="M46" s="45">
        <f t="shared" si="2"/>
        <v>0</v>
      </c>
      <c r="N46" s="460">
        <f t="shared" si="3"/>
        <v>0</v>
      </c>
      <c r="O46" s="460"/>
      <c r="P46" s="460"/>
      <c r="Q46" s="273"/>
      <c r="R46" s="61"/>
      <c r="S46" s="247">
        <f t="shared" si="4"/>
        <v>0</v>
      </c>
      <c r="T46" s="248"/>
      <c r="U46" s="249"/>
      <c r="V46" s="401"/>
      <c r="W46" s="336"/>
      <c r="X46" s="337"/>
    </row>
    <row r="47" spans="1:24" s="50" customFormat="1" ht="13.8">
      <c r="A47" s="385"/>
      <c r="B47" s="386"/>
      <c r="C47" s="63" t="s">
        <v>12</v>
      </c>
      <c r="D47" s="125"/>
      <c r="E47" s="294"/>
      <c r="F47" s="45">
        <f t="shared" si="1"/>
        <v>0</v>
      </c>
      <c r="G47" s="99"/>
      <c r="H47" s="39">
        <f t="shared" si="0"/>
        <v>0</v>
      </c>
      <c r="I47" s="125"/>
      <c r="J47" s="255"/>
      <c r="K47" s="388"/>
      <c r="L47" s="389"/>
      <c r="M47" s="45">
        <f t="shared" si="2"/>
        <v>0</v>
      </c>
      <c r="N47" s="460">
        <f t="shared" si="3"/>
        <v>0</v>
      </c>
      <c r="O47" s="460"/>
      <c r="P47" s="460"/>
      <c r="Q47" s="273"/>
      <c r="R47" s="61"/>
      <c r="S47" s="247">
        <f t="shared" si="4"/>
        <v>0</v>
      </c>
      <c r="T47" s="248"/>
      <c r="U47" s="251">
        <v>0</v>
      </c>
      <c r="V47" s="402"/>
      <c r="W47" s="336"/>
      <c r="X47" s="337"/>
    </row>
    <row r="48" spans="1:24" s="50" customFormat="1" ht="20.25" customHeight="1">
      <c r="A48" s="454" t="s">
        <v>51</v>
      </c>
      <c r="B48" s="455"/>
      <c r="C48" s="455"/>
      <c r="D48" s="455"/>
      <c r="E48" s="455"/>
      <c r="F48" s="455"/>
      <c r="G48" s="455"/>
      <c r="H48" s="455"/>
      <c r="I48" s="455"/>
      <c r="J48" s="455"/>
      <c r="K48" s="455"/>
      <c r="L48" s="455"/>
      <c r="M48" s="455"/>
      <c r="N48" s="455"/>
      <c r="O48" s="455"/>
      <c r="P48" s="456"/>
      <c r="Q48" s="243"/>
      <c r="S48" s="457" t="s">
        <v>438</v>
      </c>
      <c r="T48" s="458"/>
      <c r="U48" s="458"/>
      <c r="V48" s="458"/>
      <c r="W48" s="458"/>
      <c r="X48" s="459"/>
    </row>
    <row r="49" spans="1:24" s="50" customFormat="1" ht="14.7" customHeight="1">
      <c r="A49" s="385"/>
      <c r="B49" s="386"/>
      <c r="C49" s="63" t="s">
        <v>12</v>
      </c>
      <c r="D49" s="451">
        <v>0</v>
      </c>
      <c r="E49" s="452"/>
      <c r="F49" s="452"/>
      <c r="G49" s="452"/>
      <c r="H49" s="453"/>
      <c r="I49" s="125"/>
      <c r="J49" s="125"/>
      <c r="K49" s="335"/>
      <c r="L49" s="335"/>
      <c r="M49" s="45">
        <f t="shared" ref="M49:M51" si="5">N49-(I49+J49+K49)</f>
        <v>0</v>
      </c>
      <c r="N49" s="335"/>
      <c r="O49" s="335"/>
      <c r="P49" s="335"/>
      <c r="Q49" s="273"/>
      <c r="S49" s="247">
        <f>N49</f>
        <v>0</v>
      </c>
      <c r="T49" s="248"/>
      <c r="U49" s="251">
        <v>0</v>
      </c>
      <c r="V49" s="400"/>
      <c r="W49" s="336"/>
      <c r="X49" s="337"/>
    </row>
    <row r="50" spans="1:24" s="50" customFormat="1" ht="14.7" customHeight="1">
      <c r="A50" s="385"/>
      <c r="B50" s="386"/>
      <c r="C50" s="63" t="s">
        <v>12</v>
      </c>
      <c r="D50" s="451"/>
      <c r="E50" s="452"/>
      <c r="F50" s="452"/>
      <c r="G50" s="452"/>
      <c r="H50" s="453"/>
      <c r="I50" s="125"/>
      <c r="J50" s="125"/>
      <c r="K50" s="335"/>
      <c r="L50" s="335"/>
      <c r="M50" s="45">
        <f t="shared" si="5"/>
        <v>0</v>
      </c>
      <c r="N50" s="335"/>
      <c r="O50" s="335"/>
      <c r="P50" s="335"/>
      <c r="Q50" s="273"/>
      <c r="S50" s="247">
        <f t="shared" ref="S50:S51" si="6">N50</f>
        <v>0</v>
      </c>
      <c r="T50" s="248"/>
      <c r="U50" s="251"/>
      <c r="V50" s="401"/>
      <c r="W50" s="336"/>
      <c r="X50" s="337"/>
    </row>
    <row r="51" spans="1:24" s="50" customFormat="1" ht="14.7" customHeight="1">
      <c r="A51" s="385"/>
      <c r="B51" s="386"/>
      <c r="C51" s="63" t="s">
        <v>12</v>
      </c>
      <c r="D51" s="451"/>
      <c r="E51" s="452"/>
      <c r="F51" s="452"/>
      <c r="G51" s="452"/>
      <c r="H51" s="453"/>
      <c r="I51" s="125"/>
      <c r="J51" s="125"/>
      <c r="K51" s="335"/>
      <c r="L51" s="335"/>
      <c r="M51" s="45">
        <f t="shared" si="5"/>
        <v>0</v>
      </c>
      <c r="N51" s="335"/>
      <c r="O51" s="335"/>
      <c r="P51" s="335"/>
      <c r="Q51" s="273"/>
      <c r="S51" s="247">
        <f t="shared" si="6"/>
        <v>0</v>
      </c>
      <c r="T51" s="248"/>
      <c r="U51" s="251">
        <v>0</v>
      </c>
      <c r="V51" s="401"/>
      <c r="W51" s="336"/>
      <c r="X51" s="337"/>
    </row>
    <row r="52" spans="1:24" s="50" customFormat="1" ht="18" customHeight="1">
      <c r="A52" s="357" t="s">
        <v>52</v>
      </c>
      <c r="B52" s="358"/>
      <c r="C52" s="358"/>
      <c r="D52" s="358"/>
      <c r="E52" s="358"/>
      <c r="F52" s="358"/>
      <c r="G52" s="358"/>
      <c r="H52" s="359"/>
      <c r="I52" s="256">
        <f>SUM(I42:I51)</f>
        <v>0</v>
      </c>
      <c r="J52" s="256">
        <f>SUM(J42:J51)</f>
        <v>0</v>
      </c>
      <c r="K52" s="369">
        <f>SUM(K42:K51)</f>
        <v>0</v>
      </c>
      <c r="L52" s="370"/>
      <c r="M52" s="256">
        <f>SUM(M42:M51)</f>
        <v>0</v>
      </c>
      <c r="N52" s="371">
        <f>SUM(N42:N51)</f>
        <v>0</v>
      </c>
      <c r="O52" s="371"/>
      <c r="P52" s="371"/>
      <c r="Q52" s="243"/>
      <c r="S52" s="374" t="s">
        <v>336</v>
      </c>
      <c r="T52" s="374" t="s">
        <v>337</v>
      </c>
      <c r="U52" s="374" t="s">
        <v>338</v>
      </c>
      <c r="V52" s="401"/>
      <c r="W52" s="353"/>
      <c r="X52" s="354"/>
    </row>
    <row r="53" spans="1:24" s="50" customFormat="1" ht="13.8">
      <c r="A53" s="40"/>
      <c r="B53" s="40"/>
      <c r="C53" s="41"/>
      <c r="D53" s="41"/>
      <c r="E53" s="41"/>
      <c r="F53" s="41"/>
      <c r="G53" s="41"/>
      <c r="H53" s="41"/>
      <c r="I53" s="42"/>
      <c r="J53" s="42"/>
      <c r="K53" s="41"/>
      <c r="L53" s="41"/>
      <c r="M53" s="41"/>
      <c r="N53" s="62"/>
      <c r="O53" s="62"/>
      <c r="P53" s="62"/>
      <c r="S53" s="375"/>
      <c r="T53" s="375"/>
      <c r="U53" s="375"/>
      <c r="V53" s="402"/>
      <c r="W53" s="355"/>
      <c r="X53" s="356"/>
    </row>
    <row r="54" spans="1:24" s="50" customFormat="1" ht="16.95" customHeight="1">
      <c r="A54" s="445" t="s">
        <v>69</v>
      </c>
      <c r="B54" s="446"/>
      <c r="C54" s="446"/>
      <c r="D54" s="446"/>
      <c r="E54" s="446"/>
      <c r="F54" s="446"/>
      <c r="G54" s="446"/>
      <c r="H54" s="446"/>
      <c r="I54" s="446"/>
      <c r="J54" s="446"/>
      <c r="K54" s="446"/>
      <c r="L54" s="446"/>
      <c r="M54" s="446"/>
      <c r="N54" s="446"/>
      <c r="O54" s="446"/>
      <c r="P54" s="447"/>
      <c r="Q54" s="296" t="s">
        <v>473</v>
      </c>
      <c r="S54" s="429" t="s">
        <v>439</v>
      </c>
      <c r="T54" s="430"/>
      <c r="U54" s="430"/>
      <c r="V54" s="430"/>
      <c r="W54" s="430"/>
      <c r="X54" s="431"/>
    </row>
    <row r="55" spans="1:24" s="50" customFormat="1" ht="27.75" customHeight="1">
      <c r="A55" s="426" t="s">
        <v>70</v>
      </c>
      <c r="B55" s="428"/>
      <c r="C55" s="428"/>
      <c r="D55" s="428"/>
      <c r="E55" s="428"/>
      <c r="F55" s="428"/>
      <c r="G55" s="428"/>
      <c r="H55" s="427"/>
      <c r="I55" s="419" t="s">
        <v>282</v>
      </c>
      <c r="J55" s="419"/>
      <c r="K55" s="420" t="s">
        <v>402</v>
      </c>
      <c r="L55" s="421"/>
      <c r="M55" s="424" t="s">
        <v>49</v>
      </c>
      <c r="N55" s="391" t="s">
        <v>27</v>
      </c>
      <c r="O55" s="392"/>
      <c r="P55" s="393"/>
      <c r="Q55" s="297"/>
      <c r="S55" s="432"/>
      <c r="T55" s="433"/>
      <c r="U55" s="433"/>
      <c r="V55" s="433"/>
      <c r="W55" s="433"/>
      <c r="X55" s="434"/>
    </row>
    <row r="56" spans="1:24" s="50" customFormat="1" ht="24.45" customHeight="1">
      <c r="A56" s="426" t="s">
        <v>316</v>
      </c>
      <c r="B56" s="427"/>
      <c r="C56" s="448" t="s">
        <v>317</v>
      </c>
      <c r="D56" s="449"/>
      <c r="E56" s="449"/>
      <c r="F56" s="449"/>
      <c r="G56" s="450"/>
      <c r="H56" s="274" t="s">
        <v>71</v>
      </c>
      <c r="I56" s="115" t="s">
        <v>107</v>
      </c>
      <c r="J56" s="115" t="s">
        <v>50</v>
      </c>
      <c r="K56" s="422"/>
      <c r="L56" s="423"/>
      <c r="M56" s="425"/>
      <c r="N56" s="394"/>
      <c r="O56" s="395"/>
      <c r="P56" s="396"/>
      <c r="Q56" s="298"/>
      <c r="S56" s="435"/>
      <c r="T56" s="436"/>
      <c r="U56" s="436"/>
      <c r="V56" s="436"/>
      <c r="W56" s="436"/>
      <c r="X56" s="437"/>
    </row>
    <row r="57" spans="1:24" s="50" customFormat="1" ht="14.7" customHeight="1">
      <c r="A57" s="385"/>
      <c r="B57" s="386"/>
      <c r="C57" s="385"/>
      <c r="D57" s="387"/>
      <c r="E57" s="387"/>
      <c r="F57" s="387"/>
      <c r="G57" s="386"/>
      <c r="H57" s="101"/>
      <c r="I57" s="125"/>
      <c r="J57" s="255"/>
      <c r="K57" s="388"/>
      <c r="L57" s="389"/>
      <c r="M57" s="45">
        <f t="shared" ref="M57:M65" si="7">N57-(I57+J57+K57)</f>
        <v>0</v>
      </c>
      <c r="N57" s="388"/>
      <c r="O57" s="390"/>
      <c r="P57" s="389"/>
      <c r="Q57" s="273"/>
      <c r="S57" s="252">
        <f>N57</f>
        <v>0</v>
      </c>
      <c r="T57" s="248"/>
      <c r="U57" s="252"/>
      <c r="V57" s="400"/>
      <c r="W57" s="336"/>
      <c r="X57" s="337"/>
    </row>
    <row r="58" spans="1:24" s="50" customFormat="1" ht="13.8">
      <c r="A58" s="385"/>
      <c r="B58" s="386"/>
      <c r="C58" s="385"/>
      <c r="D58" s="387"/>
      <c r="E58" s="387"/>
      <c r="F58" s="387"/>
      <c r="G58" s="386"/>
      <c r="H58" s="101"/>
      <c r="I58" s="125"/>
      <c r="J58" s="255"/>
      <c r="K58" s="388"/>
      <c r="L58" s="389"/>
      <c r="M58" s="45">
        <f t="shared" si="7"/>
        <v>0</v>
      </c>
      <c r="N58" s="388"/>
      <c r="O58" s="390"/>
      <c r="P58" s="389"/>
      <c r="Q58" s="273"/>
      <c r="S58" s="252">
        <f t="shared" ref="S58:S65" si="8">N58</f>
        <v>0</v>
      </c>
      <c r="T58" s="248"/>
      <c r="U58" s="252"/>
      <c r="V58" s="401"/>
      <c r="W58" s="336"/>
      <c r="X58" s="337"/>
    </row>
    <row r="59" spans="1:24" s="50" customFormat="1" ht="13.8">
      <c r="A59" s="385"/>
      <c r="B59" s="386"/>
      <c r="C59" s="385"/>
      <c r="D59" s="387"/>
      <c r="E59" s="387"/>
      <c r="F59" s="387"/>
      <c r="G59" s="386"/>
      <c r="H59" s="101"/>
      <c r="I59" s="125"/>
      <c r="J59" s="255"/>
      <c r="K59" s="388"/>
      <c r="L59" s="389"/>
      <c r="M59" s="45">
        <f t="shared" si="7"/>
        <v>0</v>
      </c>
      <c r="N59" s="388"/>
      <c r="O59" s="390"/>
      <c r="P59" s="389"/>
      <c r="Q59" s="273"/>
      <c r="S59" s="252">
        <f t="shared" si="8"/>
        <v>0</v>
      </c>
      <c r="T59" s="248"/>
      <c r="U59" s="252"/>
      <c r="V59" s="401"/>
      <c r="W59" s="336"/>
      <c r="X59" s="337"/>
    </row>
    <row r="60" spans="1:24" s="50" customFormat="1" ht="13.8">
      <c r="A60" s="385"/>
      <c r="B60" s="386"/>
      <c r="C60" s="385"/>
      <c r="D60" s="387"/>
      <c r="E60" s="387"/>
      <c r="F60" s="387"/>
      <c r="G60" s="386"/>
      <c r="H60" s="101"/>
      <c r="I60" s="125"/>
      <c r="J60" s="255"/>
      <c r="K60" s="388"/>
      <c r="L60" s="389"/>
      <c r="M60" s="45">
        <f t="shared" si="7"/>
        <v>0</v>
      </c>
      <c r="N60" s="388"/>
      <c r="O60" s="390"/>
      <c r="P60" s="389"/>
      <c r="Q60" s="273"/>
      <c r="S60" s="252">
        <f t="shared" si="8"/>
        <v>0</v>
      </c>
      <c r="T60" s="248"/>
      <c r="U60" s="252"/>
      <c r="V60" s="401"/>
      <c r="W60" s="336"/>
      <c r="X60" s="337"/>
    </row>
    <row r="61" spans="1:24" s="50" customFormat="1" ht="13.8">
      <c r="A61" s="385"/>
      <c r="B61" s="386"/>
      <c r="C61" s="385"/>
      <c r="D61" s="387"/>
      <c r="E61" s="387"/>
      <c r="F61" s="387"/>
      <c r="G61" s="386"/>
      <c r="H61" s="101"/>
      <c r="I61" s="125"/>
      <c r="J61" s="255"/>
      <c r="K61" s="388"/>
      <c r="L61" s="389"/>
      <c r="M61" s="45">
        <f t="shared" si="7"/>
        <v>0</v>
      </c>
      <c r="N61" s="388"/>
      <c r="O61" s="390"/>
      <c r="P61" s="389"/>
      <c r="Q61" s="273"/>
      <c r="S61" s="252">
        <f t="shared" si="8"/>
        <v>0</v>
      </c>
      <c r="T61" s="248"/>
      <c r="U61" s="252"/>
      <c r="V61" s="401"/>
      <c r="W61" s="336"/>
      <c r="X61" s="337"/>
    </row>
    <row r="62" spans="1:24" s="50" customFormat="1" ht="13.8">
      <c r="A62" s="385"/>
      <c r="B62" s="386"/>
      <c r="C62" s="385"/>
      <c r="D62" s="387"/>
      <c r="E62" s="387"/>
      <c r="F62" s="387"/>
      <c r="G62" s="386"/>
      <c r="H62" s="101"/>
      <c r="I62" s="125"/>
      <c r="J62" s="255"/>
      <c r="K62" s="388"/>
      <c r="L62" s="389"/>
      <c r="M62" s="45">
        <f t="shared" si="7"/>
        <v>0</v>
      </c>
      <c r="N62" s="388"/>
      <c r="O62" s="390"/>
      <c r="P62" s="389"/>
      <c r="Q62" s="273"/>
      <c r="S62" s="252">
        <f t="shared" si="8"/>
        <v>0</v>
      </c>
      <c r="T62" s="248"/>
      <c r="U62" s="252"/>
      <c r="V62" s="401"/>
      <c r="W62" s="336"/>
      <c r="X62" s="337"/>
    </row>
    <row r="63" spans="1:24" s="50" customFormat="1" ht="13.8">
      <c r="A63" s="385"/>
      <c r="B63" s="386"/>
      <c r="C63" s="385"/>
      <c r="D63" s="387"/>
      <c r="E63" s="387"/>
      <c r="F63" s="387"/>
      <c r="G63" s="386"/>
      <c r="H63" s="101"/>
      <c r="I63" s="125"/>
      <c r="J63" s="255"/>
      <c r="K63" s="388"/>
      <c r="L63" s="389"/>
      <c r="M63" s="45">
        <f t="shared" si="7"/>
        <v>0</v>
      </c>
      <c r="N63" s="388"/>
      <c r="O63" s="390"/>
      <c r="P63" s="389"/>
      <c r="Q63" s="273"/>
      <c r="S63" s="252">
        <f t="shared" si="8"/>
        <v>0</v>
      </c>
      <c r="T63" s="248"/>
      <c r="U63" s="252"/>
      <c r="V63" s="401"/>
      <c r="W63" s="336"/>
      <c r="X63" s="337"/>
    </row>
    <row r="64" spans="1:24" s="50" customFormat="1" ht="13.8">
      <c r="A64" s="385"/>
      <c r="B64" s="386"/>
      <c r="C64" s="385"/>
      <c r="D64" s="387"/>
      <c r="E64" s="387"/>
      <c r="F64" s="387"/>
      <c r="G64" s="386"/>
      <c r="H64" s="101"/>
      <c r="I64" s="125"/>
      <c r="J64" s="255"/>
      <c r="K64" s="388"/>
      <c r="L64" s="389"/>
      <c r="M64" s="45">
        <f t="shared" si="7"/>
        <v>0</v>
      </c>
      <c r="N64" s="388"/>
      <c r="O64" s="390"/>
      <c r="P64" s="389"/>
      <c r="Q64" s="273"/>
      <c r="S64" s="252">
        <f t="shared" si="8"/>
        <v>0</v>
      </c>
      <c r="T64" s="248"/>
      <c r="U64" s="252"/>
      <c r="V64" s="401"/>
      <c r="W64" s="336"/>
      <c r="X64" s="337"/>
    </row>
    <row r="65" spans="1:24" s="50" customFormat="1" ht="13.8">
      <c r="A65" s="385"/>
      <c r="B65" s="386"/>
      <c r="C65" s="385"/>
      <c r="D65" s="387"/>
      <c r="E65" s="387"/>
      <c r="F65" s="387"/>
      <c r="G65" s="386"/>
      <c r="H65" s="101"/>
      <c r="I65" s="125"/>
      <c r="J65" s="255"/>
      <c r="K65" s="388"/>
      <c r="L65" s="389"/>
      <c r="M65" s="45">
        <f t="shared" si="7"/>
        <v>0</v>
      </c>
      <c r="N65" s="388"/>
      <c r="O65" s="390"/>
      <c r="P65" s="389"/>
      <c r="Q65" s="273"/>
      <c r="S65" s="252">
        <f t="shared" si="8"/>
        <v>0</v>
      </c>
      <c r="T65" s="248"/>
      <c r="U65" s="252">
        <v>0</v>
      </c>
      <c r="V65" s="402"/>
      <c r="W65" s="336"/>
      <c r="X65" s="337"/>
    </row>
    <row r="66" spans="1:24" s="50" customFormat="1" ht="18.75" customHeight="1">
      <c r="A66" s="357" t="s">
        <v>52</v>
      </c>
      <c r="B66" s="358"/>
      <c r="C66" s="358"/>
      <c r="D66" s="358"/>
      <c r="E66" s="358"/>
      <c r="F66" s="358"/>
      <c r="G66" s="358"/>
      <c r="H66" s="359"/>
      <c r="I66" s="256">
        <f>SUM(I57:I65)</f>
        <v>0</v>
      </c>
      <c r="J66" s="256">
        <f>SUM(J57:J65)</f>
        <v>0</v>
      </c>
      <c r="K66" s="369">
        <f>SUM(K57:K65)</f>
        <v>0</v>
      </c>
      <c r="L66" s="370"/>
      <c r="M66" s="256">
        <f>SUM(M57:M65)</f>
        <v>0</v>
      </c>
      <c r="N66" s="369">
        <f>SUM(N57:N65)</f>
        <v>0</v>
      </c>
      <c r="O66" s="404"/>
      <c r="P66" s="370"/>
      <c r="Q66" s="243"/>
      <c r="S66" s="429" t="s">
        <v>440</v>
      </c>
      <c r="T66" s="430"/>
      <c r="U66" s="430"/>
      <c r="V66" s="430"/>
      <c r="W66" s="430"/>
      <c r="X66" s="431"/>
    </row>
    <row r="67" spans="1:24" s="29" customFormat="1" ht="13.8">
      <c r="A67" s="35"/>
      <c r="B67" s="35"/>
      <c r="C67" s="35"/>
      <c r="D67" s="35"/>
      <c r="E67" s="35"/>
      <c r="F67" s="35"/>
      <c r="G67" s="35"/>
      <c r="H67" s="35"/>
      <c r="I67" s="35"/>
      <c r="J67" s="35"/>
      <c r="K67" s="35"/>
      <c r="L67" s="35"/>
      <c r="M67" s="35"/>
      <c r="N67" s="62"/>
      <c r="O67" s="62"/>
      <c r="P67" s="62"/>
      <c r="Q67" s="50"/>
      <c r="R67" s="50"/>
      <c r="S67" s="432"/>
      <c r="T67" s="433"/>
      <c r="U67" s="433"/>
      <c r="V67" s="433"/>
      <c r="W67" s="433"/>
      <c r="X67" s="434"/>
    </row>
    <row r="68" spans="1:24" s="50" customFormat="1" ht="24.75" customHeight="1">
      <c r="A68" s="426" t="s">
        <v>72</v>
      </c>
      <c r="B68" s="428"/>
      <c r="C68" s="428"/>
      <c r="D68" s="428"/>
      <c r="E68" s="428"/>
      <c r="F68" s="428"/>
      <c r="G68" s="428"/>
      <c r="H68" s="427"/>
      <c r="I68" s="419" t="s">
        <v>282</v>
      </c>
      <c r="J68" s="419"/>
      <c r="K68" s="420" t="s">
        <v>402</v>
      </c>
      <c r="L68" s="421"/>
      <c r="M68" s="424" t="s">
        <v>49</v>
      </c>
      <c r="N68" s="391" t="s">
        <v>27</v>
      </c>
      <c r="O68" s="392"/>
      <c r="P68" s="393"/>
      <c r="Q68" s="440" t="s">
        <v>473</v>
      </c>
      <c r="S68" s="432"/>
      <c r="T68" s="433"/>
      <c r="U68" s="433"/>
      <c r="V68" s="433"/>
      <c r="W68" s="433"/>
      <c r="X68" s="434"/>
    </row>
    <row r="69" spans="1:24" s="121" customFormat="1" ht="18.75" customHeight="1">
      <c r="A69" s="444" t="s">
        <v>316</v>
      </c>
      <c r="B69" s="444"/>
      <c r="C69" s="441" t="s">
        <v>321</v>
      </c>
      <c r="D69" s="442"/>
      <c r="E69" s="442"/>
      <c r="F69" s="442"/>
      <c r="G69" s="443"/>
      <c r="H69" s="275" t="s">
        <v>71</v>
      </c>
      <c r="I69" s="115" t="s">
        <v>107</v>
      </c>
      <c r="J69" s="115" t="s">
        <v>50</v>
      </c>
      <c r="K69" s="422"/>
      <c r="L69" s="423"/>
      <c r="M69" s="425"/>
      <c r="N69" s="394"/>
      <c r="O69" s="395"/>
      <c r="P69" s="396"/>
      <c r="Q69" s="440"/>
      <c r="S69" s="435"/>
      <c r="T69" s="436"/>
      <c r="U69" s="436"/>
      <c r="V69" s="436"/>
      <c r="W69" s="436"/>
      <c r="X69" s="437"/>
    </row>
    <row r="70" spans="1:24" s="50" customFormat="1" ht="14.7" customHeight="1">
      <c r="A70" s="385"/>
      <c r="B70" s="386"/>
      <c r="C70" s="385"/>
      <c r="D70" s="387"/>
      <c r="E70" s="387"/>
      <c r="F70" s="387"/>
      <c r="G70" s="386"/>
      <c r="H70" s="125"/>
      <c r="I70" s="125"/>
      <c r="J70" s="255"/>
      <c r="K70" s="388"/>
      <c r="L70" s="389"/>
      <c r="M70" s="45">
        <f t="shared" ref="M70:M75" si="9">N70-(I70+J70+K70)</f>
        <v>0</v>
      </c>
      <c r="N70" s="388"/>
      <c r="O70" s="390"/>
      <c r="P70" s="389"/>
      <c r="Q70" s="273"/>
      <c r="S70" s="252">
        <f t="shared" ref="S70:S75" si="10">N70</f>
        <v>0</v>
      </c>
      <c r="T70" s="248"/>
      <c r="U70" s="252"/>
      <c r="V70" s="400"/>
      <c r="W70" s="336"/>
      <c r="X70" s="337"/>
    </row>
    <row r="71" spans="1:24" s="50" customFormat="1" ht="13.8">
      <c r="A71" s="385"/>
      <c r="B71" s="386"/>
      <c r="C71" s="385"/>
      <c r="D71" s="387"/>
      <c r="E71" s="387"/>
      <c r="F71" s="387"/>
      <c r="G71" s="386"/>
      <c r="H71" s="125"/>
      <c r="I71" s="125"/>
      <c r="J71" s="255"/>
      <c r="K71" s="388"/>
      <c r="L71" s="389"/>
      <c r="M71" s="45">
        <f t="shared" si="9"/>
        <v>0</v>
      </c>
      <c r="N71" s="388"/>
      <c r="O71" s="390"/>
      <c r="P71" s="389"/>
      <c r="Q71" s="273"/>
      <c r="S71" s="252">
        <f t="shared" si="10"/>
        <v>0</v>
      </c>
      <c r="T71" s="248"/>
      <c r="U71" s="252"/>
      <c r="V71" s="401"/>
      <c r="W71" s="336"/>
      <c r="X71" s="337"/>
    </row>
    <row r="72" spans="1:24" s="50" customFormat="1" ht="13.8">
      <c r="A72" s="385"/>
      <c r="B72" s="386"/>
      <c r="C72" s="385"/>
      <c r="D72" s="387"/>
      <c r="E72" s="387"/>
      <c r="F72" s="387"/>
      <c r="G72" s="386"/>
      <c r="H72" s="125"/>
      <c r="I72" s="125"/>
      <c r="J72" s="255"/>
      <c r="K72" s="388"/>
      <c r="L72" s="389"/>
      <c r="M72" s="45">
        <f t="shared" si="9"/>
        <v>0</v>
      </c>
      <c r="N72" s="388"/>
      <c r="O72" s="390"/>
      <c r="P72" s="389"/>
      <c r="Q72" s="273"/>
      <c r="S72" s="252">
        <f t="shared" si="10"/>
        <v>0</v>
      </c>
      <c r="T72" s="248"/>
      <c r="U72" s="252"/>
      <c r="V72" s="401"/>
      <c r="W72" s="336"/>
      <c r="X72" s="337"/>
    </row>
    <row r="73" spans="1:24" s="50" customFormat="1" ht="13.8">
      <c r="A73" s="385"/>
      <c r="B73" s="386"/>
      <c r="C73" s="385"/>
      <c r="D73" s="387"/>
      <c r="E73" s="387"/>
      <c r="F73" s="387"/>
      <c r="G73" s="386"/>
      <c r="H73" s="125"/>
      <c r="I73" s="125"/>
      <c r="J73" s="255"/>
      <c r="K73" s="388"/>
      <c r="L73" s="389"/>
      <c r="M73" s="45">
        <f t="shared" si="9"/>
        <v>0</v>
      </c>
      <c r="N73" s="388"/>
      <c r="O73" s="390"/>
      <c r="P73" s="389"/>
      <c r="Q73" s="273"/>
      <c r="S73" s="252">
        <f t="shared" si="10"/>
        <v>0</v>
      </c>
      <c r="T73" s="248"/>
      <c r="U73" s="252"/>
      <c r="V73" s="401"/>
      <c r="W73" s="336"/>
      <c r="X73" s="337"/>
    </row>
    <row r="74" spans="1:24" s="50" customFormat="1" ht="13.8">
      <c r="A74" s="385"/>
      <c r="B74" s="386"/>
      <c r="C74" s="385"/>
      <c r="D74" s="387"/>
      <c r="E74" s="387"/>
      <c r="F74" s="387"/>
      <c r="G74" s="386"/>
      <c r="H74" s="125"/>
      <c r="I74" s="125"/>
      <c r="J74" s="255"/>
      <c r="K74" s="388"/>
      <c r="L74" s="389"/>
      <c r="M74" s="45">
        <f t="shared" si="9"/>
        <v>0</v>
      </c>
      <c r="N74" s="388"/>
      <c r="O74" s="390"/>
      <c r="P74" s="389"/>
      <c r="Q74" s="273"/>
      <c r="S74" s="252">
        <f t="shared" si="10"/>
        <v>0</v>
      </c>
      <c r="T74" s="248"/>
      <c r="U74" s="252"/>
      <c r="V74" s="401"/>
      <c r="W74" s="336"/>
      <c r="X74" s="337"/>
    </row>
    <row r="75" spans="1:24" s="50" customFormat="1" ht="13.8">
      <c r="A75" s="385"/>
      <c r="B75" s="386"/>
      <c r="C75" s="385"/>
      <c r="D75" s="387"/>
      <c r="E75" s="387"/>
      <c r="F75" s="387"/>
      <c r="G75" s="386"/>
      <c r="H75" s="125"/>
      <c r="I75" s="125"/>
      <c r="J75" s="255"/>
      <c r="K75" s="388"/>
      <c r="L75" s="389"/>
      <c r="M75" s="45">
        <f t="shared" si="9"/>
        <v>0</v>
      </c>
      <c r="N75" s="388"/>
      <c r="O75" s="390"/>
      <c r="P75" s="389"/>
      <c r="Q75" s="273"/>
      <c r="S75" s="252">
        <f t="shared" si="10"/>
        <v>0</v>
      </c>
      <c r="T75" s="248"/>
      <c r="U75" s="252">
        <v>0</v>
      </c>
      <c r="V75" s="401"/>
      <c r="W75" s="336"/>
      <c r="X75" s="337"/>
    </row>
    <row r="76" spans="1:24" s="50" customFormat="1" ht="17.25" customHeight="1">
      <c r="A76" s="357" t="s">
        <v>52</v>
      </c>
      <c r="B76" s="358"/>
      <c r="C76" s="358"/>
      <c r="D76" s="358"/>
      <c r="E76" s="358"/>
      <c r="F76" s="358"/>
      <c r="G76" s="358"/>
      <c r="H76" s="359"/>
      <c r="I76" s="256">
        <f>SUM(I70:I75)</f>
        <v>0</v>
      </c>
      <c r="J76" s="256">
        <f>SUM(J70:J75)</f>
        <v>0</v>
      </c>
      <c r="K76" s="369">
        <f>SUM(K70:K75)</f>
        <v>0</v>
      </c>
      <c r="L76" s="370"/>
      <c r="M76" s="256">
        <f>SUM(M70:M75)</f>
        <v>0</v>
      </c>
      <c r="N76" s="369">
        <f>SUM(N70:N75)</f>
        <v>0</v>
      </c>
      <c r="O76" s="404"/>
      <c r="P76" s="370"/>
      <c r="Q76" s="243"/>
      <c r="S76" s="429" t="s">
        <v>441</v>
      </c>
      <c r="T76" s="430"/>
      <c r="U76" s="430"/>
      <c r="V76" s="430"/>
      <c r="W76" s="430"/>
      <c r="X76" s="431"/>
    </row>
    <row r="77" spans="1:24" s="50" customFormat="1" ht="17.100000000000001" customHeight="1">
      <c r="A77" s="438"/>
      <c r="B77" s="438"/>
      <c r="C77" s="438"/>
      <c r="D77" s="438"/>
      <c r="E77" s="438"/>
      <c r="F77" s="438"/>
      <c r="G77" s="438"/>
      <c r="H77" s="438"/>
      <c r="I77" s="438"/>
      <c r="J77" s="438"/>
      <c r="K77" s="438"/>
      <c r="L77" s="438"/>
      <c r="M77" s="438"/>
      <c r="N77" s="438"/>
      <c r="O77" s="438"/>
      <c r="P77" s="439"/>
      <c r="S77" s="432"/>
      <c r="T77" s="433"/>
      <c r="U77" s="433"/>
      <c r="V77" s="433"/>
      <c r="W77" s="433"/>
      <c r="X77" s="434"/>
    </row>
    <row r="78" spans="1:24" s="50" customFormat="1" ht="31.5" customHeight="1">
      <c r="A78" s="426" t="s">
        <v>73</v>
      </c>
      <c r="B78" s="428"/>
      <c r="C78" s="428"/>
      <c r="D78" s="428"/>
      <c r="E78" s="428"/>
      <c r="F78" s="428"/>
      <c r="G78" s="428"/>
      <c r="H78" s="427"/>
      <c r="I78" s="419" t="s">
        <v>282</v>
      </c>
      <c r="J78" s="419"/>
      <c r="K78" s="420" t="s">
        <v>402</v>
      </c>
      <c r="L78" s="421"/>
      <c r="M78" s="424" t="s">
        <v>49</v>
      </c>
      <c r="N78" s="391" t="s">
        <v>27</v>
      </c>
      <c r="O78" s="392"/>
      <c r="P78" s="393"/>
      <c r="Q78" s="440" t="s">
        <v>473</v>
      </c>
      <c r="S78" s="432"/>
      <c r="T78" s="433"/>
      <c r="U78" s="433"/>
      <c r="V78" s="433"/>
      <c r="W78" s="433"/>
      <c r="X78" s="434"/>
    </row>
    <row r="79" spans="1:24" s="50" customFormat="1" ht="18.75" customHeight="1">
      <c r="A79" s="426" t="s">
        <v>316</v>
      </c>
      <c r="B79" s="427"/>
      <c r="C79" s="426" t="s">
        <v>320</v>
      </c>
      <c r="D79" s="428"/>
      <c r="E79" s="428"/>
      <c r="F79" s="428"/>
      <c r="G79" s="427"/>
      <c r="H79" s="274" t="s">
        <v>71</v>
      </c>
      <c r="I79" s="115" t="s">
        <v>107</v>
      </c>
      <c r="J79" s="115" t="s">
        <v>50</v>
      </c>
      <c r="K79" s="422"/>
      <c r="L79" s="423"/>
      <c r="M79" s="425"/>
      <c r="N79" s="394"/>
      <c r="O79" s="395"/>
      <c r="P79" s="396"/>
      <c r="Q79" s="440"/>
      <c r="S79" s="435"/>
      <c r="T79" s="436"/>
      <c r="U79" s="436"/>
      <c r="V79" s="436"/>
      <c r="W79" s="436"/>
      <c r="X79" s="437"/>
    </row>
    <row r="80" spans="1:24" s="50" customFormat="1" ht="14.7" customHeight="1">
      <c r="A80" s="385"/>
      <c r="B80" s="386"/>
      <c r="C80" s="385"/>
      <c r="D80" s="387"/>
      <c r="E80" s="387"/>
      <c r="F80" s="387"/>
      <c r="G80" s="386"/>
      <c r="H80" s="125"/>
      <c r="I80" s="125"/>
      <c r="J80" s="255"/>
      <c r="K80" s="388"/>
      <c r="L80" s="389"/>
      <c r="M80" s="45">
        <f t="shared" ref="M80:M85" si="11">N80-(I80+J80+K80)</f>
        <v>0</v>
      </c>
      <c r="N80" s="388"/>
      <c r="O80" s="390"/>
      <c r="P80" s="389"/>
      <c r="Q80" s="273"/>
      <c r="S80" s="252">
        <f>N80</f>
        <v>0</v>
      </c>
      <c r="T80" s="248"/>
      <c r="U80" s="252"/>
      <c r="V80" s="400"/>
      <c r="W80" s="336"/>
      <c r="X80" s="337"/>
    </row>
    <row r="81" spans="1:24" s="50" customFormat="1" ht="13.8">
      <c r="A81" s="385"/>
      <c r="B81" s="386"/>
      <c r="C81" s="385"/>
      <c r="D81" s="387"/>
      <c r="E81" s="387"/>
      <c r="F81" s="387"/>
      <c r="G81" s="386"/>
      <c r="H81" s="125"/>
      <c r="I81" s="125"/>
      <c r="J81" s="255"/>
      <c r="K81" s="388"/>
      <c r="L81" s="389"/>
      <c r="M81" s="45">
        <f t="shared" si="11"/>
        <v>0</v>
      </c>
      <c r="N81" s="388"/>
      <c r="O81" s="390"/>
      <c r="P81" s="389"/>
      <c r="Q81" s="273"/>
      <c r="S81" s="252">
        <f t="shared" ref="S81:S85" si="12">N81</f>
        <v>0</v>
      </c>
      <c r="T81" s="248"/>
      <c r="U81" s="252"/>
      <c r="V81" s="401"/>
      <c r="W81" s="336"/>
      <c r="X81" s="337"/>
    </row>
    <row r="82" spans="1:24" s="50" customFormat="1" ht="13.5" customHeight="1">
      <c r="A82" s="385"/>
      <c r="B82" s="386"/>
      <c r="C82" s="385"/>
      <c r="D82" s="387"/>
      <c r="E82" s="387"/>
      <c r="F82" s="387"/>
      <c r="G82" s="386"/>
      <c r="H82" s="125"/>
      <c r="I82" s="125"/>
      <c r="J82" s="255"/>
      <c r="K82" s="388"/>
      <c r="L82" s="389"/>
      <c r="M82" s="45">
        <f t="shared" si="11"/>
        <v>0</v>
      </c>
      <c r="N82" s="388"/>
      <c r="O82" s="390"/>
      <c r="P82" s="389"/>
      <c r="Q82" s="273"/>
      <c r="S82" s="252">
        <f t="shared" si="12"/>
        <v>0</v>
      </c>
      <c r="T82" s="248"/>
      <c r="U82" s="252"/>
      <c r="V82" s="401"/>
      <c r="W82" s="336"/>
      <c r="X82" s="337"/>
    </row>
    <row r="83" spans="1:24" s="50" customFormat="1" ht="13.8">
      <c r="A83" s="385"/>
      <c r="B83" s="386"/>
      <c r="C83" s="385"/>
      <c r="D83" s="387"/>
      <c r="E83" s="387"/>
      <c r="F83" s="387"/>
      <c r="G83" s="386"/>
      <c r="H83" s="125"/>
      <c r="I83" s="125"/>
      <c r="J83" s="255"/>
      <c r="K83" s="388"/>
      <c r="L83" s="389"/>
      <c r="M83" s="45">
        <f t="shared" si="11"/>
        <v>0</v>
      </c>
      <c r="N83" s="388"/>
      <c r="O83" s="390"/>
      <c r="P83" s="389"/>
      <c r="Q83" s="273"/>
      <c r="S83" s="252">
        <f t="shared" si="12"/>
        <v>0</v>
      </c>
      <c r="T83" s="248"/>
      <c r="U83" s="252"/>
      <c r="V83" s="401"/>
      <c r="W83" s="336"/>
      <c r="X83" s="337"/>
    </row>
    <row r="84" spans="1:24" s="50" customFormat="1" ht="13.8">
      <c r="A84" s="385"/>
      <c r="B84" s="386"/>
      <c r="C84" s="385"/>
      <c r="D84" s="387"/>
      <c r="E84" s="387"/>
      <c r="F84" s="387"/>
      <c r="G84" s="386"/>
      <c r="H84" s="125"/>
      <c r="I84" s="125"/>
      <c r="J84" s="255"/>
      <c r="K84" s="388"/>
      <c r="L84" s="389"/>
      <c r="M84" s="45">
        <f t="shared" si="11"/>
        <v>0</v>
      </c>
      <c r="N84" s="388"/>
      <c r="O84" s="390"/>
      <c r="P84" s="389"/>
      <c r="Q84" s="273"/>
      <c r="S84" s="252">
        <f t="shared" si="12"/>
        <v>0</v>
      </c>
      <c r="T84" s="248"/>
      <c r="U84" s="252"/>
      <c r="V84" s="401"/>
      <c r="W84" s="336"/>
      <c r="X84" s="337"/>
    </row>
    <row r="85" spans="1:24" s="50" customFormat="1" ht="13.8">
      <c r="A85" s="385"/>
      <c r="B85" s="386"/>
      <c r="C85" s="385"/>
      <c r="D85" s="387"/>
      <c r="E85" s="387"/>
      <c r="F85" s="387"/>
      <c r="G85" s="386"/>
      <c r="H85" s="125"/>
      <c r="I85" s="125"/>
      <c r="J85" s="255"/>
      <c r="K85" s="388"/>
      <c r="L85" s="389"/>
      <c r="M85" s="45">
        <f t="shared" si="11"/>
        <v>0</v>
      </c>
      <c r="N85" s="388"/>
      <c r="O85" s="390"/>
      <c r="P85" s="389"/>
      <c r="Q85" s="273"/>
      <c r="S85" s="252">
        <f t="shared" si="12"/>
        <v>0</v>
      </c>
      <c r="T85" s="248"/>
      <c r="U85" s="252">
        <v>0</v>
      </c>
      <c r="V85" s="401"/>
      <c r="W85" s="336"/>
      <c r="X85" s="337"/>
    </row>
    <row r="86" spans="1:24" s="50" customFormat="1" ht="22.5" customHeight="1">
      <c r="A86" s="357" t="s">
        <v>52</v>
      </c>
      <c r="B86" s="358"/>
      <c r="C86" s="358"/>
      <c r="D86" s="358"/>
      <c r="E86" s="358"/>
      <c r="F86" s="358"/>
      <c r="G86" s="358"/>
      <c r="H86" s="359"/>
      <c r="I86" s="256">
        <f>SUM(I80:I85)</f>
        <v>0</v>
      </c>
      <c r="J86" s="256">
        <f>SUM(J80:J85)</f>
        <v>0</v>
      </c>
      <c r="K86" s="369">
        <f t="shared" ref="K86" si="13">SUM(K80:K85)</f>
        <v>0</v>
      </c>
      <c r="L86" s="370"/>
      <c r="M86" s="256">
        <f>SUM(M80:M85)</f>
        <v>0</v>
      </c>
      <c r="N86" s="369">
        <f>SUM(N80:N85)</f>
        <v>0</v>
      </c>
      <c r="O86" s="404"/>
      <c r="P86" s="370"/>
      <c r="Q86" s="243"/>
      <c r="S86" s="374" t="s">
        <v>336</v>
      </c>
      <c r="T86" s="374" t="s">
        <v>337</v>
      </c>
      <c r="U86" s="374" t="s">
        <v>338</v>
      </c>
      <c r="V86" s="401"/>
      <c r="W86" s="353"/>
      <c r="X86" s="354"/>
    </row>
    <row r="87" spans="1:24" s="50" customFormat="1" ht="24" customHeight="1">
      <c r="A87" s="403" t="s">
        <v>74</v>
      </c>
      <c r="B87" s="403"/>
      <c r="C87" s="403"/>
      <c r="D87" s="403"/>
      <c r="E87" s="403"/>
      <c r="F87" s="403"/>
      <c r="G87" s="403"/>
      <c r="H87" s="403"/>
      <c r="I87" s="256">
        <f>I86+I76+I66</f>
        <v>0</v>
      </c>
      <c r="J87" s="256">
        <f>J86+J76+J66</f>
        <v>0</v>
      </c>
      <c r="K87" s="369">
        <f t="shared" ref="K87" si="14">K86+K76+K66</f>
        <v>0</v>
      </c>
      <c r="L87" s="370"/>
      <c r="M87" s="256">
        <f>M86+M76+M66</f>
        <v>0</v>
      </c>
      <c r="N87" s="369">
        <f>N86+N76+N66</f>
        <v>0</v>
      </c>
      <c r="O87" s="404"/>
      <c r="P87" s="370"/>
      <c r="Q87" s="276"/>
      <c r="S87" s="375"/>
      <c r="T87" s="375"/>
      <c r="U87" s="375"/>
      <c r="V87" s="402"/>
      <c r="W87" s="355"/>
      <c r="X87" s="356"/>
    </row>
    <row r="88" spans="1:24" s="29" customFormat="1" ht="13.8">
      <c r="A88" s="35"/>
      <c r="B88" s="35"/>
      <c r="C88" s="35"/>
      <c r="D88" s="35"/>
      <c r="E88" s="35"/>
      <c r="F88" s="35"/>
      <c r="G88" s="35"/>
      <c r="H88" s="35"/>
      <c r="I88" s="35"/>
      <c r="J88" s="35"/>
      <c r="K88" s="35"/>
      <c r="L88" s="35"/>
      <c r="M88" s="35"/>
      <c r="N88" s="62"/>
      <c r="O88" s="62"/>
      <c r="P88" s="62"/>
      <c r="Q88" s="50"/>
      <c r="R88" s="50"/>
      <c r="S88" s="405" t="s">
        <v>442</v>
      </c>
      <c r="T88" s="406"/>
      <c r="U88" s="406"/>
      <c r="V88" s="406"/>
      <c r="W88" s="406"/>
      <c r="X88" s="407"/>
    </row>
    <row r="89" spans="1:24" s="50" customFormat="1" ht="22.2" customHeight="1">
      <c r="A89" s="414" t="s">
        <v>306</v>
      </c>
      <c r="B89" s="414"/>
      <c r="C89" s="414"/>
      <c r="D89" s="414"/>
      <c r="E89" s="414"/>
      <c r="F89" s="414"/>
      <c r="G89" s="414"/>
      <c r="H89" s="414"/>
      <c r="I89" s="414"/>
      <c r="J89" s="414"/>
      <c r="K89" s="414"/>
      <c r="L89" s="414"/>
      <c r="M89" s="414"/>
      <c r="N89" s="414"/>
      <c r="O89" s="414"/>
      <c r="P89" s="414"/>
      <c r="Q89" s="296" t="s">
        <v>473</v>
      </c>
      <c r="S89" s="408"/>
      <c r="T89" s="409"/>
      <c r="U89" s="409"/>
      <c r="V89" s="409"/>
      <c r="W89" s="409"/>
      <c r="X89" s="410"/>
    </row>
    <row r="90" spans="1:24" s="50" customFormat="1" ht="29.25" customHeight="1">
      <c r="A90" s="415" t="s">
        <v>75</v>
      </c>
      <c r="B90" s="416"/>
      <c r="C90" s="416"/>
      <c r="D90" s="416"/>
      <c r="E90" s="416"/>
      <c r="F90" s="416"/>
      <c r="G90" s="416"/>
      <c r="H90" s="416"/>
      <c r="I90" s="419" t="s">
        <v>282</v>
      </c>
      <c r="J90" s="419"/>
      <c r="K90" s="420" t="s">
        <v>402</v>
      </c>
      <c r="L90" s="421"/>
      <c r="M90" s="424" t="s">
        <v>49</v>
      </c>
      <c r="N90" s="391" t="s">
        <v>27</v>
      </c>
      <c r="O90" s="392"/>
      <c r="P90" s="393"/>
      <c r="Q90" s="297"/>
      <c r="S90" s="408"/>
      <c r="T90" s="409"/>
      <c r="U90" s="409"/>
      <c r="V90" s="409"/>
      <c r="W90" s="409"/>
      <c r="X90" s="410"/>
    </row>
    <row r="91" spans="1:24" s="50" customFormat="1" ht="19.5" customHeight="1">
      <c r="A91" s="417"/>
      <c r="B91" s="418"/>
      <c r="C91" s="418"/>
      <c r="D91" s="418"/>
      <c r="E91" s="418"/>
      <c r="F91" s="418"/>
      <c r="G91" s="418"/>
      <c r="H91" s="418"/>
      <c r="I91" s="115" t="s">
        <v>107</v>
      </c>
      <c r="J91" s="115" t="s">
        <v>50</v>
      </c>
      <c r="K91" s="422"/>
      <c r="L91" s="423"/>
      <c r="M91" s="425"/>
      <c r="N91" s="394"/>
      <c r="O91" s="395"/>
      <c r="P91" s="396"/>
      <c r="Q91" s="298"/>
      <c r="S91" s="411"/>
      <c r="T91" s="412"/>
      <c r="U91" s="412"/>
      <c r="V91" s="412"/>
      <c r="W91" s="412"/>
      <c r="X91" s="413"/>
    </row>
    <row r="92" spans="1:24" s="50" customFormat="1" ht="15" customHeight="1">
      <c r="A92" s="338"/>
      <c r="B92" s="338"/>
      <c r="C92" s="338"/>
      <c r="D92" s="338"/>
      <c r="E92" s="338"/>
      <c r="F92" s="338"/>
      <c r="G92" s="338"/>
      <c r="H92" s="338"/>
      <c r="I92" s="125"/>
      <c r="J92" s="125"/>
      <c r="K92" s="335"/>
      <c r="L92" s="335"/>
      <c r="M92" s="45">
        <f t="shared" ref="M92:M102" si="15">N92-(I92+J92+K92)</f>
        <v>0</v>
      </c>
      <c r="N92" s="335"/>
      <c r="O92" s="335"/>
      <c r="P92" s="335"/>
      <c r="Q92" s="273"/>
      <c r="S92" s="254">
        <f>N92</f>
        <v>0</v>
      </c>
      <c r="T92" s="248"/>
      <c r="U92" s="252"/>
      <c r="V92" s="397">
        <f>SUM(V42:V47)</f>
        <v>0</v>
      </c>
      <c r="W92" s="336"/>
      <c r="X92" s="337"/>
    </row>
    <row r="93" spans="1:24" s="50" customFormat="1" ht="15" customHeight="1">
      <c r="A93" s="338"/>
      <c r="B93" s="338"/>
      <c r="C93" s="338"/>
      <c r="D93" s="338"/>
      <c r="E93" s="338"/>
      <c r="F93" s="338"/>
      <c r="G93" s="338"/>
      <c r="H93" s="338"/>
      <c r="I93" s="125"/>
      <c r="J93" s="125"/>
      <c r="K93" s="335"/>
      <c r="L93" s="335"/>
      <c r="M93" s="45">
        <f t="shared" si="15"/>
        <v>0</v>
      </c>
      <c r="N93" s="335"/>
      <c r="O93" s="335"/>
      <c r="P93" s="335"/>
      <c r="Q93" s="273"/>
      <c r="S93" s="254">
        <f t="shared" ref="S93:S102" si="16">N93</f>
        <v>0</v>
      </c>
      <c r="T93" s="248"/>
      <c r="U93" s="252"/>
      <c r="V93" s="398"/>
      <c r="W93" s="336"/>
      <c r="X93" s="337"/>
    </row>
    <row r="94" spans="1:24" s="50" customFormat="1" ht="15" customHeight="1">
      <c r="A94" s="338"/>
      <c r="B94" s="338"/>
      <c r="C94" s="338"/>
      <c r="D94" s="338"/>
      <c r="E94" s="338"/>
      <c r="F94" s="338"/>
      <c r="G94" s="338"/>
      <c r="H94" s="338"/>
      <c r="I94" s="125"/>
      <c r="J94" s="125"/>
      <c r="K94" s="335"/>
      <c r="L94" s="335"/>
      <c r="M94" s="45">
        <f t="shared" si="15"/>
        <v>0</v>
      </c>
      <c r="N94" s="335"/>
      <c r="O94" s="335"/>
      <c r="P94" s="335"/>
      <c r="Q94" s="273"/>
      <c r="S94" s="254">
        <f t="shared" si="16"/>
        <v>0</v>
      </c>
      <c r="T94" s="248"/>
      <c r="U94" s="252"/>
      <c r="V94" s="398"/>
      <c r="W94" s="336"/>
      <c r="X94" s="337"/>
    </row>
    <row r="95" spans="1:24" s="50" customFormat="1" ht="15" customHeight="1">
      <c r="A95" s="338"/>
      <c r="B95" s="338"/>
      <c r="C95" s="338"/>
      <c r="D95" s="338"/>
      <c r="E95" s="338"/>
      <c r="F95" s="338"/>
      <c r="G95" s="338"/>
      <c r="H95" s="338"/>
      <c r="I95" s="125"/>
      <c r="J95" s="125"/>
      <c r="K95" s="335"/>
      <c r="L95" s="335"/>
      <c r="M95" s="45">
        <f t="shared" si="15"/>
        <v>0</v>
      </c>
      <c r="N95" s="335"/>
      <c r="O95" s="335"/>
      <c r="P95" s="335"/>
      <c r="Q95" s="273"/>
      <c r="S95" s="254">
        <f t="shared" si="16"/>
        <v>0</v>
      </c>
      <c r="T95" s="248"/>
      <c r="U95" s="252"/>
      <c r="V95" s="398"/>
      <c r="W95" s="336"/>
      <c r="X95" s="337"/>
    </row>
    <row r="96" spans="1:24" s="50" customFormat="1" ht="15" customHeight="1">
      <c r="A96" s="338"/>
      <c r="B96" s="338"/>
      <c r="C96" s="338"/>
      <c r="D96" s="338"/>
      <c r="E96" s="338"/>
      <c r="F96" s="338"/>
      <c r="G96" s="338"/>
      <c r="H96" s="338"/>
      <c r="I96" s="125"/>
      <c r="J96" s="125"/>
      <c r="K96" s="335"/>
      <c r="L96" s="335"/>
      <c r="M96" s="45">
        <f t="shared" si="15"/>
        <v>0</v>
      </c>
      <c r="N96" s="335"/>
      <c r="O96" s="335"/>
      <c r="P96" s="335"/>
      <c r="Q96" s="273"/>
      <c r="S96" s="254">
        <f t="shared" si="16"/>
        <v>0</v>
      </c>
      <c r="T96" s="248"/>
      <c r="U96" s="252"/>
      <c r="V96" s="398"/>
      <c r="W96" s="336"/>
      <c r="X96" s="337"/>
    </row>
    <row r="97" spans="1:16380" s="50" customFormat="1" ht="15" customHeight="1">
      <c r="A97" s="338"/>
      <c r="B97" s="338"/>
      <c r="C97" s="338"/>
      <c r="D97" s="338"/>
      <c r="E97" s="338"/>
      <c r="F97" s="338"/>
      <c r="G97" s="338"/>
      <c r="H97" s="338"/>
      <c r="I97" s="125"/>
      <c r="J97" s="125"/>
      <c r="K97" s="335"/>
      <c r="L97" s="335"/>
      <c r="M97" s="45">
        <f t="shared" si="15"/>
        <v>0</v>
      </c>
      <c r="N97" s="335"/>
      <c r="O97" s="335"/>
      <c r="P97" s="335"/>
      <c r="Q97" s="273"/>
      <c r="S97" s="254">
        <f t="shared" si="16"/>
        <v>0</v>
      </c>
      <c r="T97" s="248"/>
      <c r="U97" s="252"/>
      <c r="V97" s="398"/>
      <c r="W97" s="336"/>
      <c r="X97" s="337"/>
    </row>
    <row r="98" spans="1:16380" s="50" customFormat="1" ht="15" customHeight="1">
      <c r="A98" s="338"/>
      <c r="B98" s="338"/>
      <c r="C98" s="338"/>
      <c r="D98" s="338"/>
      <c r="E98" s="338"/>
      <c r="F98" s="338"/>
      <c r="G98" s="338"/>
      <c r="H98" s="338"/>
      <c r="I98" s="125"/>
      <c r="J98" s="125"/>
      <c r="K98" s="335"/>
      <c r="L98" s="335"/>
      <c r="M98" s="45">
        <f t="shared" si="15"/>
        <v>0</v>
      </c>
      <c r="N98" s="335"/>
      <c r="O98" s="335"/>
      <c r="P98" s="335"/>
      <c r="Q98" s="273"/>
      <c r="S98" s="254">
        <f t="shared" si="16"/>
        <v>0</v>
      </c>
      <c r="T98" s="248"/>
      <c r="U98" s="252"/>
      <c r="V98" s="398"/>
      <c r="W98" s="336"/>
      <c r="X98" s="337"/>
    </row>
    <row r="99" spans="1:16380" s="50" customFormat="1" ht="15" customHeight="1">
      <c r="A99" s="338"/>
      <c r="B99" s="338"/>
      <c r="C99" s="338"/>
      <c r="D99" s="338"/>
      <c r="E99" s="338"/>
      <c r="F99" s="338"/>
      <c r="G99" s="338"/>
      <c r="H99" s="338"/>
      <c r="I99" s="125"/>
      <c r="J99" s="125"/>
      <c r="K99" s="335"/>
      <c r="L99" s="335"/>
      <c r="M99" s="45">
        <f t="shared" si="15"/>
        <v>0</v>
      </c>
      <c r="N99" s="335"/>
      <c r="O99" s="335"/>
      <c r="P99" s="335"/>
      <c r="Q99" s="273"/>
      <c r="S99" s="254">
        <f t="shared" si="16"/>
        <v>0</v>
      </c>
      <c r="T99" s="248"/>
      <c r="U99" s="252">
        <v>0</v>
      </c>
      <c r="V99" s="398"/>
      <c r="W99" s="336"/>
      <c r="X99" s="337"/>
    </row>
    <row r="100" spans="1:16380" s="50" customFormat="1" ht="15" customHeight="1">
      <c r="A100" s="338"/>
      <c r="B100" s="338"/>
      <c r="C100" s="338"/>
      <c r="D100" s="338"/>
      <c r="E100" s="338"/>
      <c r="F100" s="338"/>
      <c r="G100" s="338"/>
      <c r="H100" s="338"/>
      <c r="I100" s="125"/>
      <c r="J100" s="125"/>
      <c r="K100" s="335"/>
      <c r="L100" s="335"/>
      <c r="M100" s="45">
        <f t="shared" si="15"/>
        <v>0</v>
      </c>
      <c r="N100" s="335"/>
      <c r="O100" s="335"/>
      <c r="P100" s="335"/>
      <c r="Q100" s="273"/>
      <c r="S100" s="254">
        <f t="shared" si="16"/>
        <v>0</v>
      </c>
      <c r="T100" s="248"/>
      <c r="U100" s="252">
        <v>0</v>
      </c>
      <c r="V100" s="398"/>
      <c r="W100" s="336"/>
      <c r="X100" s="337"/>
    </row>
    <row r="101" spans="1:16380" s="50" customFormat="1" ht="15" customHeight="1">
      <c r="A101" s="338"/>
      <c r="B101" s="338"/>
      <c r="C101" s="338"/>
      <c r="D101" s="338"/>
      <c r="E101" s="338"/>
      <c r="F101" s="338"/>
      <c r="G101" s="338"/>
      <c r="H101" s="338"/>
      <c r="I101" s="125"/>
      <c r="J101" s="125"/>
      <c r="K101" s="335"/>
      <c r="L101" s="335"/>
      <c r="M101" s="45">
        <f t="shared" si="15"/>
        <v>0</v>
      </c>
      <c r="N101" s="335"/>
      <c r="O101" s="335"/>
      <c r="P101" s="335"/>
      <c r="Q101" s="273"/>
      <c r="S101" s="254">
        <f t="shared" si="16"/>
        <v>0</v>
      </c>
      <c r="T101" s="248"/>
      <c r="U101" s="252"/>
      <c r="V101" s="398"/>
      <c r="W101" s="336"/>
      <c r="X101" s="337"/>
    </row>
    <row r="102" spans="1:16380" s="50" customFormat="1" ht="15" customHeight="1">
      <c r="A102" s="338"/>
      <c r="B102" s="338"/>
      <c r="C102" s="338"/>
      <c r="D102" s="338"/>
      <c r="E102" s="338"/>
      <c r="F102" s="338"/>
      <c r="G102" s="338"/>
      <c r="H102" s="338"/>
      <c r="I102" s="125"/>
      <c r="J102" s="125"/>
      <c r="K102" s="335"/>
      <c r="L102" s="335"/>
      <c r="M102" s="45">
        <f t="shared" si="15"/>
        <v>0</v>
      </c>
      <c r="N102" s="335"/>
      <c r="O102" s="335"/>
      <c r="P102" s="335"/>
      <c r="Q102" s="273"/>
      <c r="R102" s="262"/>
      <c r="S102" s="254">
        <f t="shared" si="16"/>
        <v>0</v>
      </c>
      <c r="T102" s="248"/>
      <c r="U102" s="252"/>
      <c r="V102" s="398"/>
      <c r="W102" s="336"/>
      <c r="X102" s="337"/>
    </row>
    <row r="103" spans="1:16380" s="50" customFormat="1" ht="15" customHeight="1">
      <c r="A103" s="357" t="s">
        <v>52</v>
      </c>
      <c r="B103" s="358"/>
      <c r="C103" s="358"/>
      <c r="D103" s="358"/>
      <c r="E103" s="358"/>
      <c r="F103" s="358"/>
      <c r="G103" s="358"/>
      <c r="H103" s="359"/>
      <c r="I103" s="256">
        <f>SUM(I92:I102)</f>
        <v>0</v>
      </c>
      <c r="J103" s="256">
        <f>SUM(J92:J102)</f>
        <v>0</v>
      </c>
      <c r="K103" s="369">
        <f>SUM(K92:K102)</f>
        <v>0</v>
      </c>
      <c r="L103" s="370"/>
      <c r="M103" s="256">
        <f>SUM(M92:M102)</f>
        <v>0</v>
      </c>
      <c r="N103" s="371">
        <f>SUM(N92:N102)</f>
        <v>0</v>
      </c>
      <c r="O103" s="371"/>
      <c r="P103" s="371"/>
      <c r="Q103" s="243"/>
      <c r="S103" s="372" t="s">
        <v>336</v>
      </c>
      <c r="T103" s="374" t="s">
        <v>337</v>
      </c>
      <c r="U103" s="374" t="s">
        <v>338</v>
      </c>
      <c r="V103" s="398"/>
      <c r="W103" s="353"/>
      <c r="X103" s="354"/>
    </row>
    <row r="104" spans="1:16380" s="29" customFormat="1" ht="13.8">
      <c r="A104" s="35"/>
      <c r="B104" s="35"/>
      <c r="C104" s="35"/>
      <c r="D104" s="35"/>
      <c r="E104" s="35"/>
      <c r="F104" s="35"/>
      <c r="G104" s="35"/>
      <c r="H104" s="35"/>
      <c r="I104" s="35"/>
      <c r="J104" s="35"/>
      <c r="K104" s="35"/>
      <c r="L104" s="35"/>
      <c r="M104" s="35"/>
      <c r="N104" s="62"/>
      <c r="O104" s="62"/>
      <c r="P104" s="62"/>
      <c r="Q104" s="50"/>
      <c r="R104" s="50"/>
      <c r="S104" s="373"/>
      <c r="T104" s="375"/>
      <c r="U104" s="375"/>
      <c r="V104" s="398"/>
      <c r="W104" s="355"/>
      <c r="X104" s="356"/>
    </row>
    <row r="105" spans="1:16380" s="50" customFormat="1" ht="27" customHeight="1">
      <c r="A105" s="357" t="s">
        <v>41</v>
      </c>
      <c r="B105" s="358"/>
      <c r="C105" s="358"/>
      <c r="D105" s="358"/>
      <c r="E105" s="358"/>
      <c r="F105" s="358"/>
      <c r="G105" s="358"/>
      <c r="H105" s="359"/>
      <c r="I105" s="257">
        <f>I103+I87+I52</f>
        <v>0</v>
      </c>
      <c r="J105" s="257">
        <f>J103+J87+J52</f>
        <v>0</v>
      </c>
      <c r="K105" s="360">
        <f>K103+K87+K52</f>
        <v>0</v>
      </c>
      <c r="L105" s="361"/>
      <c r="M105" s="258">
        <f>M103+M87+M52</f>
        <v>0</v>
      </c>
      <c r="N105" s="362">
        <f>N103+N87+N52</f>
        <v>0</v>
      </c>
      <c r="O105" s="362"/>
      <c r="P105" s="362"/>
      <c r="S105" s="261">
        <f>SUM(S42:S104)</f>
        <v>0</v>
      </c>
      <c r="T105" s="261">
        <f>SUM(T42:T104)</f>
        <v>0</v>
      </c>
      <c r="U105" s="261">
        <f>SUM(U42:U104)</f>
        <v>0</v>
      </c>
      <c r="V105" s="398"/>
      <c r="W105" s="363"/>
      <c r="X105" s="364"/>
    </row>
    <row r="106" spans="1:16380" s="50" customFormat="1" ht="32.25" customHeight="1">
      <c r="A106" s="357" t="s">
        <v>76</v>
      </c>
      <c r="B106" s="358"/>
      <c r="C106" s="358"/>
      <c r="D106" s="358"/>
      <c r="E106" s="358"/>
      <c r="F106" s="358"/>
      <c r="G106" s="358"/>
      <c r="H106" s="359"/>
      <c r="I106" s="221">
        <f>IFERROR(I105/N105,0)</f>
        <v>0</v>
      </c>
      <c r="J106" s="221">
        <f>IFERROR(J105/N105,0)</f>
        <v>0</v>
      </c>
      <c r="K106" s="365">
        <f>IFERROR(K105/N105,0)</f>
        <v>0</v>
      </c>
      <c r="L106" s="366"/>
      <c r="M106" s="221">
        <f>IFERROR(M105/N105,0)</f>
        <v>0</v>
      </c>
      <c r="N106" s="367">
        <f>IFERROR(N105/N105,0)</f>
        <v>0</v>
      </c>
      <c r="O106" s="367"/>
      <c r="P106" s="367"/>
      <c r="S106" s="368" t="s">
        <v>343</v>
      </c>
      <c r="T106" s="368"/>
      <c r="U106" s="143">
        <f>IFERROR(U105/T105,0)</f>
        <v>0</v>
      </c>
      <c r="V106" s="399"/>
      <c r="W106" s="363"/>
      <c r="X106" s="364"/>
    </row>
    <row r="107" spans="1:16380" s="29" customFormat="1" ht="30" customHeight="1">
      <c r="H107" s="184"/>
      <c r="I107" s="341" t="str">
        <f>IF(N104=0,"",IF((I106+J106)&lt;(1-I5),"Contribution du demandeur ou des partenaires insuffisantes",0))</f>
        <v/>
      </c>
      <c r="J107" s="341"/>
      <c r="Q107" s="16"/>
      <c r="R107" s="16"/>
      <c r="S107" s="376" t="s">
        <v>443</v>
      </c>
      <c r="T107" s="377"/>
      <c r="U107" s="377"/>
      <c r="V107" s="377"/>
      <c r="W107" s="377"/>
      <c r="X107" s="378"/>
      <c r="Y107" s="207"/>
      <c r="Z107" s="207"/>
      <c r="AA107" s="207"/>
      <c r="AB107" s="207"/>
      <c r="AC107" s="207"/>
      <c r="AD107" s="207"/>
      <c r="AE107" s="207"/>
      <c r="AF107" s="207"/>
      <c r="AG107" s="207"/>
      <c r="AH107" s="207"/>
      <c r="AI107" s="207"/>
      <c r="AJ107" s="342"/>
      <c r="AK107" s="342"/>
      <c r="AL107" s="342"/>
      <c r="AM107" s="342"/>
      <c r="AN107" s="342"/>
      <c r="AO107" s="342"/>
      <c r="AP107" s="342"/>
      <c r="AQ107" s="342"/>
      <c r="AR107" s="342"/>
      <c r="AS107" s="342"/>
      <c r="AT107" s="342"/>
      <c r="AU107" s="342"/>
      <c r="AV107" s="342"/>
      <c r="AW107" s="342"/>
      <c r="AX107" s="342"/>
      <c r="AY107" s="342"/>
      <c r="AZ107" s="342"/>
      <c r="BA107" s="342"/>
      <c r="BB107" s="342"/>
      <c r="BC107" s="342"/>
      <c r="BD107" s="342"/>
      <c r="BE107" s="342"/>
      <c r="BF107" s="342"/>
      <c r="BG107" s="342"/>
      <c r="BH107" s="342"/>
      <c r="BI107" s="342"/>
      <c r="BJ107" s="342"/>
      <c r="BK107" s="342"/>
      <c r="BL107" s="342"/>
      <c r="BM107" s="342"/>
      <c r="BN107" s="342"/>
      <c r="BO107" s="342"/>
      <c r="BP107" s="342"/>
      <c r="BQ107" s="342"/>
      <c r="BR107" s="342"/>
      <c r="BS107" s="342"/>
      <c r="BT107" s="342"/>
      <c r="BU107" s="342"/>
      <c r="BV107" s="342"/>
      <c r="BW107" s="342"/>
      <c r="BX107" s="342"/>
      <c r="BY107" s="342"/>
      <c r="BZ107" s="342"/>
      <c r="CA107" s="342"/>
      <c r="CB107" s="342"/>
      <c r="CC107" s="342"/>
      <c r="CD107" s="342"/>
      <c r="CE107" s="342"/>
      <c r="CF107" s="342"/>
      <c r="CG107" s="342"/>
      <c r="CH107" s="342"/>
      <c r="CI107" s="342"/>
      <c r="CJ107" s="342"/>
      <c r="CK107" s="342"/>
      <c r="CL107" s="342"/>
      <c r="CM107" s="342"/>
      <c r="CN107" s="342"/>
      <c r="CO107" s="342"/>
      <c r="CP107" s="342"/>
      <c r="CQ107" s="342"/>
      <c r="CR107" s="342"/>
      <c r="CS107" s="342"/>
      <c r="CT107" s="342"/>
      <c r="CU107" s="342"/>
      <c r="CV107" s="342"/>
      <c r="CW107" s="342"/>
      <c r="CX107" s="342"/>
      <c r="CY107" s="342"/>
      <c r="CZ107" s="342"/>
      <c r="DA107" s="342"/>
      <c r="DB107" s="342"/>
      <c r="DC107" s="342"/>
      <c r="DD107" s="342"/>
      <c r="DE107" s="342"/>
      <c r="DF107" s="342"/>
      <c r="DG107" s="342"/>
      <c r="DH107" s="342"/>
      <c r="DI107" s="342"/>
      <c r="DJ107" s="342"/>
      <c r="DK107" s="342"/>
      <c r="DL107" s="342"/>
      <c r="DM107" s="342"/>
      <c r="DN107" s="342"/>
      <c r="DO107" s="342"/>
      <c r="DP107" s="342"/>
      <c r="DQ107" s="342"/>
      <c r="DR107" s="342"/>
      <c r="DS107" s="342"/>
      <c r="DT107" s="342"/>
      <c r="DU107" s="342"/>
      <c r="DV107" s="342"/>
      <c r="DW107" s="342"/>
      <c r="DX107" s="342"/>
      <c r="DY107" s="342"/>
      <c r="DZ107" s="342"/>
      <c r="EA107" s="342"/>
      <c r="EB107" s="342"/>
      <c r="EC107" s="342"/>
      <c r="ED107" s="342"/>
      <c r="EE107" s="342"/>
      <c r="EF107" s="342"/>
      <c r="EG107" s="342"/>
      <c r="EH107" s="342"/>
      <c r="EI107" s="342"/>
      <c r="EJ107" s="342"/>
      <c r="EK107" s="342"/>
      <c r="EL107" s="342"/>
      <c r="EM107" s="342"/>
      <c r="EN107" s="342"/>
      <c r="EO107" s="342"/>
      <c r="EP107" s="342"/>
      <c r="EQ107" s="342"/>
      <c r="ER107" s="342"/>
      <c r="ES107" s="342"/>
      <c r="ET107" s="342"/>
      <c r="EU107" s="342"/>
      <c r="EV107" s="342"/>
      <c r="EW107" s="342"/>
      <c r="EX107" s="342"/>
      <c r="EY107" s="342"/>
      <c r="EZ107" s="342"/>
      <c r="FA107" s="342"/>
      <c r="FB107" s="342"/>
      <c r="FC107" s="342"/>
      <c r="FD107" s="342"/>
      <c r="FE107" s="342"/>
      <c r="FF107" s="342"/>
      <c r="FG107" s="342"/>
      <c r="FH107" s="342"/>
      <c r="FI107" s="342"/>
      <c r="FJ107" s="342"/>
      <c r="FK107" s="342"/>
      <c r="FL107" s="342"/>
      <c r="FM107" s="342"/>
      <c r="FN107" s="342"/>
      <c r="FO107" s="342"/>
      <c r="FP107" s="342"/>
      <c r="FQ107" s="342"/>
      <c r="FR107" s="342"/>
      <c r="FS107" s="342"/>
      <c r="FT107" s="342"/>
      <c r="FU107" s="342"/>
      <c r="FV107" s="342"/>
      <c r="FW107" s="342"/>
      <c r="FX107" s="342"/>
      <c r="FY107" s="342"/>
      <c r="FZ107" s="342"/>
      <c r="GA107" s="342"/>
      <c r="GB107" s="342"/>
      <c r="GC107" s="342"/>
      <c r="GD107" s="342"/>
      <c r="GE107" s="342"/>
      <c r="GF107" s="342"/>
      <c r="GG107" s="342"/>
      <c r="GH107" s="342"/>
      <c r="GI107" s="342"/>
      <c r="GJ107" s="342"/>
      <c r="GK107" s="342"/>
      <c r="GL107" s="342"/>
      <c r="GM107" s="342"/>
      <c r="GN107" s="342"/>
      <c r="GO107" s="342"/>
      <c r="GP107" s="342"/>
      <c r="GQ107" s="342"/>
      <c r="GR107" s="342"/>
      <c r="GS107" s="342"/>
      <c r="GT107" s="342"/>
      <c r="GU107" s="342"/>
      <c r="GV107" s="342"/>
      <c r="GW107" s="342"/>
      <c r="GX107" s="342"/>
      <c r="GY107" s="342"/>
      <c r="GZ107" s="342"/>
      <c r="HA107" s="342"/>
      <c r="HB107" s="342"/>
      <c r="HC107" s="342"/>
      <c r="HD107" s="342"/>
      <c r="HE107" s="342"/>
      <c r="HF107" s="342"/>
      <c r="HG107" s="342"/>
      <c r="HH107" s="342"/>
      <c r="HI107" s="342"/>
      <c r="HJ107" s="342"/>
      <c r="HK107" s="342"/>
      <c r="HL107" s="342"/>
      <c r="HM107" s="342"/>
      <c r="HN107" s="342"/>
      <c r="HO107" s="342"/>
      <c r="HP107" s="342"/>
      <c r="HQ107" s="342"/>
      <c r="HR107" s="342"/>
      <c r="HS107" s="342"/>
      <c r="HT107" s="342"/>
      <c r="HU107" s="342"/>
      <c r="HV107" s="342"/>
      <c r="HW107" s="342"/>
      <c r="HX107" s="342"/>
      <c r="HY107" s="342"/>
      <c r="HZ107" s="342"/>
      <c r="IA107" s="342"/>
      <c r="IB107" s="342"/>
      <c r="IC107" s="342"/>
      <c r="ID107" s="342"/>
      <c r="IE107" s="342"/>
      <c r="IF107" s="342"/>
      <c r="IG107" s="342"/>
      <c r="IH107" s="342"/>
      <c r="II107" s="342"/>
      <c r="IJ107" s="342"/>
      <c r="IK107" s="342"/>
      <c r="IL107" s="342"/>
      <c r="IM107" s="342"/>
      <c r="IN107" s="342"/>
      <c r="IO107" s="342"/>
      <c r="IP107" s="342"/>
      <c r="IQ107" s="342"/>
      <c r="IR107" s="342"/>
      <c r="IS107" s="342"/>
      <c r="IT107" s="342"/>
      <c r="IU107" s="342"/>
      <c r="IV107" s="342"/>
      <c r="IW107" s="342"/>
      <c r="IX107" s="342"/>
      <c r="IY107" s="342"/>
      <c r="IZ107" s="342"/>
      <c r="JA107" s="342"/>
      <c r="JB107" s="342"/>
      <c r="JC107" s="342"/>
      <c r="JD107" s="342"/>
      <c r="JE107" s="342"/>
      <c r="JF107" s="342"/>
      <c r="JG107" s="342"/>
      <c r="JH107" s="342"/>
      <c r="JI107" s="342"/>
      <c r="JJ107" s="342"/>
      <c r="JK107" s="342"/>
      <c r="JL107" s="342"/>
      <c r="JM107" s="342"/>
      <c r="JN107" s="342"/>
      <c r="JO107" s="342"/>
      <c r="JP107" s="342"/>
      <c r="JQ107" s="342"/>
      <c r="JR107" s="342"/>
      <c r="JS107" s="342"/>
      <c r="JT107" s="342"/>
      <c r="JU107" s="342"/>
      <c r="JV107" s="342"/>
      <c r="JW107" s="342"/>
      <c r="JX107" s="342"/>
      <c r="JY107" s="342"/>
      <c r="JZ107" s="342"/>
      <c r="KA107" s="342"/>
      <c r="KB107" s="342"/>
      <c r="KC107" s="342"/>
      <c r="KD107" s="342"/>
      <c r="KE107" s="342"/>
      <c r="KF107" s="342"/>
      <c r="KG107" s="342"/>
      <c r="KH107" s="342"/>
      <c r="KI107" s="342"/>
      <c r="KJ107" s="342"/>
      <c r="KK107" s="342"/>
      <c r="KL107" s="342"/>
      <c r="KM107" s="342"/>
      <c r="KN107" s="342"/>
      <c r="KO107" s="342"/>
      <c r="KP107" s="342"/>
      <c r="KQ107" s="342"/>
      <c r="KR107" s="342"/>
      <c r="KS107" s="342"/>
      <c r="KT107" s="342"/>
      <c r="KU107" s="342"/>
      <c r="KV107" s="342"/>
      <c r="KW107" s="342"/>
      <c r="KX107" s="342"/>
      <c r="KY107" s="342"/>
      <c r="KZ107" s="342"/>
      <c r="LA107" s="342"/>
      <c r="LB107" s="342"/>
      <c r="LC107" s="342"/>
      <c r="LD107" s="342"/>
      <c r="LE107" s="342"/>
      <c r="LF107" s="342"/>
      <c r="LG107" s="342"/>
      <c r="LH107" s="342"/>
      <c r="LI107" s="342"/>
      <c r="LJ107" s="342"/>
      <c r="LK107" s="342"/>
      <c r="LL107" s="342"/>
      <c r="LM107" s="342"/>
      <c r="LN107" s="342"/>
      <c r="LO107" s="342"/>
      <c r="LP107" s="342"/>
      <c r="LQ107" s="342"/>
      <c r="LR107" s="342"/>
      <c r="LS107" s="342"/>
      <c r="LT107" s="342"/>
      <c r="LU107" s="342"/>
      <c r="LV107" s="342"/>
      <c r="LW107" s="342"/>
      <c r="LX107" s="342"/>
      <c r="LY107" s="342"/>
      <c r="LZ107" s="342"/>
      <c r="MA107" s="342"/>
      <c r="MB107" s="342"/>
      <c r="MC107" s="342"/>
      <c r="MD107" s="342"/>
      <c r="ME107" s="342"/>
      <c r="MF107" s="342"/>
      <c r="MG107" s="342"/>
      <c r="MH107" s="342"/>
      <c r="MI107" s="342"/>
      <c r="MJ107" s="342"/>
      <c r="MK107" s="342"/>
      <c r="ML107" s="342"/>
      <c r="MM107" s="342"/>
      <c r="MN107" s="342"/>
      <c r="MO107" s="342"/>
      <c r="MP107" s="342"/>
      <c r="MQ107" s="342"/>
      <c r="MR107" s="342"/>
      <c r="MS107" s="342"/>
      <c r="MT107" s="342"/>
      <c r="MU107" s="342"/>
      <c r="MV107" s="342"/>
      <c r="MW107" s="342"/>
      <c r="MX107" s="342"/>
      <c r="MY107" s="342"/>
      <c r="MZ107" s="342"/>
      <c r="NA107" s="342"/>
      <c r="NB107" s="342"/>
      <c r="NC107" s="342"/>
      <c r="ND107" s="342"/>
      <c r="NE107" s="342"/>
      <c r="NF107" s="342"/>
      <c r="NG107" s="342"/>
      <c r="NH107" s="342"/>
      <c r="NI107" s="342"/>
      <c r="NJ107" s="342"/>
      <c r="NK107" s="342"/>
      <c r="NL107" s="342"/>
      <c r="NM107" s="342"/>
      <c r="NN107" s="342"/>
      <c r="NO107" s="342"/>
      <c r="NP107" s="342"/>
      <c r="NQ107" s="342"/>
      <c r="NR107" s="342"/>
      <c r="NS107" s="342"/>
      <c r="NT107" s="342"/>
      <c r="NU107" s="342"/>
      <c r="NV107" s="342"/>
      <c r="NW107" s="342"/>
      <c r="NX107" s="342"/>
      <c r="NY107" s="342"/>
      <c r="NZ107" s="342"/>
      <c r="OA107" s="342"/>
      <c r="OB107" s="342"/>
      <c r="OC107" s="342"/>
      <c r="OD107" s="342"/>
      <c r="OE107" s="342"/>
      <c r="OF107" s="342"/>
      <c r="OG107" s="342"/>
      <c r="OH107" s="342"/>
      <c r="OI107" s="342"/>
      <c r="OJ107" s="342"/>
      <c r="OK107" s="342"/>
      <c r="OL107" s="342"/>
      <c r="OM107" s="342"/>
      <c r="ON107" s="342"/>
      <c r="OO107" s="342"/>
      <c r="OP107" s="342"/>
      <c r="OQ107" s="342"/>
      <c r="OR107" s="342"/>
      <c r="OS107" s="342"/>
      <c r="OT107" s="342"/>
      <c r="OU107" s="342"/>
      <c r="OV107" s="342"/>
      <c r="OW107" s="342"/>
      <c r="OX107" s="342"/>
      <c r="OY107" s="342"/>
      <c r="OZ107" s="342"/>
      <c r="PA107" s="342"/>
      <c r="PB107" s="342"/>
      <c r="PC107" s="342"/>
      <c r="PD107" s="342"/>
      <c r="PE107" s="342"/>
      <c r="PF107" s="342"/>
      <c r="PG107" s="342"/>
      <c r="PH107" s="342"/>
      <c r="PI107" s="342"/>
      <c r="PJ107" s="342"/>
      <c r="PK107" s="342"/>
      <c r="PL107" s="342"/>
      <c r="PM107" s="342"/>
      <c r="PN107" s="342"/>
      <c r="PO107" s="342"/>
      <c r="PP107" s="342"/>
      <c r="PQ107" s="342"/>
      <c r="PR107" s="342"/>
      <c r="PS107" s="342"/>
      <c r="PT107" s="342"/>
      <c r="PU107" s="342"/>
      <c r="PV107" s="342"/>
      <c r="PW107" s="342"/>
      <c r="PX107" s="342"/>
      <c r="PY107" s="342"/>
      <c r="PZ107" s="342"/>
      <c r="QA107" s="342"/>
      <c r="QB107" s="342"/>
      <c r="QC107" s="342"/>
      <c r="QD107" s="342"/>
      <c r="QE107" s="342"/>
      <c r="QF107" s="342"/>
      <c r="QG107" s="342"/>
      <c r="QH107" s="342"/>
      <c r="QI107" s="342"/>
      <c r="QJ107" s="342"/>
      <c r="QK107" s="342"/>
      <c r="QL107" s="342"/>
      <c r="QM107" s="342"/>
      <c r="QN107" s="342"/>
      <c r="QO107" s="342"/>
      <c r="QP107" s="342"/>
      <c r="QQ107" s="342"/>
      <c r="QR107" s="342"/>
      <c r="QS107" s="342"/>
      <c r="QT107" s="342"/>
      <c r="QU107" s="342"/>
      <c r="QV107" s="342"/>
      <c r="QW107" s="342"/>
      <c r="QX107" s="342"/>
      <c r="QY107" s="342"/>
      <c r="QZ107" s="342"/>
      <c r="RA107" s="342"/>
      <c r="RB107" s="342"/>
      <c r="RC107" s="342"/>
      <c r="RD107" s="342"/>
      <c r="RE107" s="342"/>
      <c r="RF107" s="342"/>
      <c r="RG107" s="342"/>
      <c r="RH107" s="342"/>
      <c r="RI107" s="342"/>
      <c r="RJ107" s="342"/>
      <c r="RK107" s="342"/>
      <c r="RL107" s="342"/>
      <c r="RM107" s="342"/>
      <c r="RN107" s="342"/>
      <c r="RO107" s="342"/>
      <c r="RP107" s="342"/>
      <c r="RQ107" s="342"/>
      <c r="RR107" s="342"/>
      <c r="RS107" s="342"/>
      <c r="RT107" s="342"/>
      <c r="RU107" s="342"/>
      <c r="RV107" s="342"/>
      <c r="RW107" s="342"/>
      <c r="RX107" s="342"/>
      <c r="RY107" s="342"/>
      <c r="RZ107" s="342"/>
      <c r="SA107" s="342"/>
      <c r="SB107" s="342"/>
      <c r="SC107" s="342"/>
      <c r="SD107" s="342"/>
      <c r="SE107" s="342"/>
      <c r="SF107" s="342"/>
      <c r="SG107" s="342"/>
      <c r="SH107" s="342"/>
      <c r="SI107" s="342"/>
      <c r="SJ107" s="342"/>
      <c r="SK107" s="342"/>
      <c r="SL107" s="342"/>
      <c r="SM107" s="342"/>
      <c r="SN107" s="342"/>
      <c r="SO107" s="342"/>
      <c r="SP107" s="342"/>
      <c r="SQ107" s="342"/>
      <c r="SR107" s="342"/>
      <c r="SS107" s="342"/>
      <c r="ST107" s="342"/>
      <c r="SU107" s="342"/>
      <c r="SV107" s="342"/>
      <c r="SW107" s="342"/>
      <c r="SX107" s="342"/>
      <c r="SY107" s="342"/>
      <c r="SZ107" s="342"/>
      <c r="TA107" s="342"/>
      <c r="TB107" s="342"/>
      <c r="TC107" s="342"/>
      <c r="TD107" s="342"/>
      <c r="TE107" s="342"/>
      <c r="TF107" s="342"/>
      <c r="TG107" s="342"/>
      <c r="TH107" s="342"/>
      <c r="TI107" s="342"/>
      <c r="TJ107" s="342"/>
      <c r="TK107" s="342"/>
      <c r="TL107" s="342"/>
      <c r="TM107" s="342"/>
      <c r="TN107" s="342"/>
      <c r="TO107" s="342"/>
      <c r="TP107" s="342"/>
      <c r="TQ107" s="342"/>
      <c r="TR107" s="342"/>
      <c r="TS107" s="342"/>
      <c r="TT107" s="342"/>
      <c r="TU107" s="342"/>
      <c r="TV107" s="342"/>
      <c r="TW107" s="342"/>
      <c r="TX107" s="342"/>
      <c r="TY107" s="342"/>
      <c r="TZ107" s="342"/>
      <c r="UA107" s="342"/>
      <c r="UB107" s="342"/>
      <c r="UC107" s="342"/>
      <c r="UD107" s="342"/>
      <c r="UE107" s="342"/>
      <c r="UF107" s="342"/>
      <c r="UG107" s="342"/>
      <c r="UH107" s="342"/>
      <c r="UI107" s="342"/>
      <c r="UJ107" s="342"/>
      <c r="UK107" s="342"/>
      <c r="UL107" s="342"/>
      <c r="UM107" s="342"/>
      <c r="UN107" s="342"/>
      <c r="UO107" s="342"/>
      <c r="UP107" s="342"/>
      <c r="UQ107" s="342"/>
      <c r="UR107" s="342"/>
      <c r="US107" s="342"/>
      <c r="UT107" s="342"/>
      <c r="UU107" s="342"/>
      <c r="UV107" s="342"/>
      <c r="UW107" s="342"/>
      <c r="UX107" s="342"/>
      <c r="UY107" s="342"/>
      <c r="UZ107" s="342"/>
      <c r="VA107" s="342"/>
      <c r="VB107" s="342"/>
      <c r="VC107" s="342"/>
      <c r="VD107" s="342"/>
      <c r="VE107" s="342"/>
      <c r="VF107" s="342"/>
      <c r="VG107" s="342"/>
      <c r="VH107" s="342"/>
      <c r="VI107" s="342"/>
      <c r="VJ107" s="342"/>
      <c r="VK107" s="342"/>
      <c r="VL107" s="342"/>
      <c r="VM107" s="342"/>
      <c r="VN107" s="342"/>
      <c r="VO107" s="342"/>
      <c r="VP107" s="342"/>
      <c r="VQ107" s="342"/>
      <c r="VR107" s="342"/>
      <c r="VS107" s="342"/>
      <c r="VT107" s="342"/>
      <c r="VU107" s="342"/>
      <c r="VV107" s="342"/>
      <c r="VW107" s="342"/>
      <c r="VX107" s="342"/>
      <c r="VY107" s="342"/>
      <c r="VZ107" s="342"/>
      <c r="WA107" s="342"/>
      <c r="WB107" s="342"/>
      <c r="WC107" s="342"/>
      <c r="WD107" s="342"/>
      <c r="WE107" s="342"/>
      <c r="WF107" s="342"/>
      <c r="WG107" s="342"/>
      <c r="WH107" s="342"/>
      <c r="WI107" s="342"/>
      <c r="WJ107" s="342"/>
      <c r="WK107" s="342"/>
      <c r="WL107" s="342"/>
      <c r="WM107" s="342"/>
      <c r="WN107" s="342"/>
      <c r="WO107" s="342"/>
      <c r="WP107" s="342"/>
      <c r="WQ107" s="342"/>
      <c r="WR107" s="342"/>
      <c r="WS107" s="342"/>
      <c r="WT107" s="342"/>
      <c r="WU107" s="342"/>
      <c r="WV107" s="342"/>
      <c r="WW107" s="342"/>
      <c r="WX107" s="342"/>
      <c r="WY107" s="342"/>
      <c r="WZ107" s="342"/>
      <c r="XA107" s="342"/>
      <c r="XB107" s="342"/>
      <c r="XC107" s="342"/>
      <c r="XD107" s="342"/>
      <c r="XE107" s="342"/>
      <c r="XF107" s="342"/>
      <c r="XG107" s="342"/>
      <c r="XH107" s="342"/>
      <c r="XI107" s="342"/>
      <c r="XJ107" s="342"/>
      <c r="XK107" s="342"/>
      <c r="XL107" s="342"/>
      <c r="XM107" s="342"/>
      <c r="XN107" s="342"/>
      <c r="XO107" s="342"/>
      <c r="XP107" s="342"/>
      <c r="XQ107" s="342"/>
      <c r="XR107" s="342"/>
      <c r="XS107" s="342"/>
      <c r="XT107" s="342"/>
      <c r="XU107" s="342"/>
      <c r="XV107" s="342"/>
      <c r="XW107" s="342"/>
      <c r="XX107" s="342"/>
      <c r="XY107" s="342"/>
      <c r="XZ107" s="342"/>
      <c r="YA107" s="342"/>
      <c r="YB107" s="342"/>
      <c r="YC107" s="342"/>
      <c r="YD107" s="342"/>
      <c r="YE107" s="342"/>
      <c r="YF107" s="342"/>
      <c r="YG107" s="342"/>
      <c r="YH107" s="342"/>
      <c r="YI107" s="342"/>
      <c r="YJ107" s="342"/>
      <c r="YK107" s="342"/>
      <c r="YL107" s="342"/>
      <c r="YM107" s="342"/>
      <c r="YN107" s="342"/>
      <c r="YO107" s="342"/>
      <c r="YP107" s="342"/>
      <c r="YQ107" s="342"/>
      <c r="YR107" s="342"/>
      <c r="YS107" s="342"/>
      <c r="YT107" s="342"/>
      <c r="YU107" s="342"/>
      <c r="YV107" s="342"/>
      <c r="YW107" s="342"/>
      <c r="YX107" s="342"/>
      <c r="YY107" s="342"/>
      <c r="YZ107" s="342"/>
      <c r="ZA107" s="342"/>
      <c r="ZB107" s="342"/>
      <c r="ZC107" s="342"/>
      <c r="ZD107" s="342"/>
      <c r="ZE107" s="342"/>
      <c r="ZF107" s="342"/>
      <c r="ZG107" s="342"/>
      <c r="ZH107" s="342"/>
      <c r="ZI107" s="342"/>
      <c r="ZJ107" s="342"/>
      <c r="ZK107" s="342"/>
      <c r="ZL107" s="342"/>
      <c r="ZM107" s="342"/>
      <c r="ZN107" s="342"/>
      <c r="ZO107" s="342"/>
      <c r="ZP107" s="342"/>
      <c r="ZQ107" s="342"/>
      <c r="ZR107" s="342"/>
      <c r="ZS107" s="342"/>
      <c r="ZT107" s="342"/>
      <c r="ZU107" s="342"/>
      <c r="ZV107" s="342"/>
      <c r="ZW107" s="342"/>
      <c r="ZX107" s="342"/>
      <c r="ZY107" s="342"/>
      <c r="ZZ107" s="342"/>
      <c r="AAA107" s="342"/>
      <c r="AAB107" s="342"/>
      <c r="AAC107" s="342"/>
      <c r="AAD107" s="342"/>
      <c r="AAE107" s="342"/>
      <c r="AAF107" s="342"/>
      <c r="AAG107" s="342"/>
      <c r="AAH107" s="342"/>
      <c r="AAI107" s="342"/>
      <c r="AAJ107" s="342"/>
      <c r="AAK107" s="342"/>
      <c r="AAL107" s="342"/>
      <c r="AAM107" s="342"/>
      <c r="AAN107" s="342"/>
      <c r="AAO107" s="342"/>
      <c r="AAP107" s="342"/>
      <c r="AAQ107" s="342"/>
      <c r="AAR107" s="342"/>
      <c r="AAS107" s="342"/>
      <c r="AAT107" s="342"/>
      <c r="AAU107" s="342"/>
      <c r="AAV107" s="342"/>
      <c r="AAW107" s="342"/>
      <c r="AAX107" s="342"/>
      <c r="AAY107" s="342"/>
      <c r="AAZ107" s="342"/>
      <c r="ABA107" s="342"/>
      <c r="ABB107" s="342"/>
      <c r="ABC107" s="342"/>
      <c r="ABD107" s="342"/>
      <c r="ABE107" s="342"/>
      <c r="ABF107" s="342"/>
      <c r="ABG107" s="342"/>
      <c r="ABH107" s="342"/>
      <c r="ABI107" s="342"/>
      <c r="ABJ107" s="342"/>
      <c r="ABK107" s="342"/>
      <c r="ABL107" s="342"/>
      <c r="ABM107" s="342"/>
      <c r="ABN107" s="342"/>
      <c r="ABO107" s="342"/>
      <c r="ABP107" s="342"/>
      <c r="ABQ107" s="342"/>
      <c r="ABR107" s="342"/>
      <c r="ABS107" s="342"/>
      <c r="ABT107" s="342"/>
      <c r="ABU107" s="342"/>
      <c r="ABV107" s="342"/>
      <c r="ABW107" s="342"/>
      <c r="ABX107" s="342"/>
      <c r="ABY107" s="342"/>
      <c r="ABZ107" s="342"/>
      <c r="ACA107" s="342"/>
      <c r="ACB107" s="342"/>
      <c r="ACC107" s="342"/>
      <c r="ACD107" s="342"/>
      <c r="ACE107" s="342"/>
      <c r="ACF107" s="342"/>
      <c r="ACG107" s="342"/>
      <c r="ACH107" s="342"/>
      <c r="ACI107" s="342"/>
      <c r="ACJ107" s="342"/>
      <c r="ACK107" s="342"/>
      <c r="ACL107" s="342"/>
      <c r="ACM107" s="342"/>
      <c r="ACN107" s="342"/>
      <c r="ACO107" s="342"/>
      <c r="ACP107" s="342"/>
      <c r="ACQ107" s="342"/>
      <c r="ACR107" s="342"/>
      <c r="ACS107" s="342"/>
      <c r="ACT107" s="342"/>
      <c r="ACU107" s="342"/>
      <c r="ACV107" s="342"/>
      <c r="ACW107" s="342"/>
      <c r="ACX107" s="342"/>
      <c r="ACY107" s="342"/>
      <c r="ACZ107" s="342"/>
      <c r="ADA107" s="342"/>
      <c r="ADB107" s="342"/>
      <c r="ADC107" s="342"/>
      <c r="ADD107" s="342"/>
      <c r="ADE107" s="342"/>
      <c r="ADF107" s="342"/>
      <c r="ADG107" s="342"/>
      <c r="ADH107" s="342"/>
      <c r="ADI107" s="342"/>
      <c r="ADJ107" s="342"/>
      <c r="ADK107" s="342"/>
      <c r="ADL107" s="342"/>
      <c r="ADM107" s="342"/>
      <c r="ADN107" s="342"/>
      <c r="ADO107" s="342"/>
      <c r="ADP107" s="342"/>
      <c r="ADQ107" s="342"/>
      <c r="ADR107" s="342"/>
      <c r="ADS107" s="342"/>
      <c r="ADT107" s="342"/>
      <c r="ADU107" s="342"/>
      <c r="ADV107" s="342"/>
      <c r="ADW107" s="342"/>
      <c r="ADX107" s="342"/>
      <c r="ADY107" s="342"/>
      <c r="ADZ107" s="342"/>
      <c r="AEA107" s="342"/>
      <c r="AEB107" s="342"/>
      <c r="AEC107" s="342"/>
      <c r="AED107" s="342"/>
      <c r="AEE107" s="342"/>
      <c r="AEF107" s="342"/>
      <c r="AEG107" s="342"/>
      <c r="AEH107" s="342"/>
      <c r="AEI107" s="342"/>
      <c r="AEJ107" s="342"/>
      <c r="AEK107" s="342"/>
      <c r="AEL107" s="342"/>
      <c r="AEM107" s="342"/>
      <c r="AEN107" s="342"/>
      <c r="AEO107" s="342"/>
      <c r="AEP107" s="342"/>
      <c r="AEQ107" s="342"/>
      <c r="AER107" s="342"/>
      <c r="AES107" s="342"/>
      <c r="AET107" s="342"/>
      <c r="AEU107" s="342"/>
      <c r="AEV107" s="342"/>
      <c r="AEW107" s="342"/>
      <c r="AEX107" s="342"/>
      <c r="AEY107" s="342"/>
      <c r="AEZ107" s="342"/>
      <c r="AFA107" s="342"/>
      <c r="AFB107" s="342"/>
      <c r="AFC107" s="342"/>
      <c r="AFD107" s="342"/>
      <c r="AFE107" s="342"/>
      <c r="AFF107" s="342"/>
      <c r="AFG107" s="342"/>
      <c r="AFH107" s="342"/>
      <c r="AFI107" s="342"/>
      <c r="AFJ107" s="342"/>
      <c r="AFK107" s="342"/>
      <c r="AFL107" s="342"/>
      <c r="AFM107" s="342"/>
      <c r="AFN107" s="342"/>
      <c r="AFO107" s="342"/>
      <c r="AFP107" s="342"/>
      <c r="AFQ107" s="342"/>
      <c r="AFR107" s="342"/>
      <c r="AFS107" s="342"/>
      <c r="AFT107" s="342"/>
      <c r="AFU107" s="342"/>
      <c r="AFV107" s="342"/>
      <c r="AFW107" s="342"/>
      <c r="AFX107" s="342"/>
      <c r="AFY107" s="342"/>
      <c r="AFZ107" s="342"/>
      <c r="AGA107" s="342"/>
      <c r="AGB107" s="342"/>
      <c r="AGC107" s="342"/>
      <c r="AGD107" s="342"/>
      <c r="AGE107" s="342"/>
      <c r="AGF107" s="342"/>
      <c r="AGG107" s="342"/>
      <c r="AGH107" s="342"/>
      <c r="AGI107" s="342"/>
      <c r="AGJ107" s="342"/>
      <c r="AGK107" s="342"/>
      <c r="AGL107" s="342"/>
      <c r="AGM107" s="342"/>
      <c r="AGN107" s="342"/>
      <c r="AGO107" s="342"/>
      <c r="AGP107" s="342"/>
      <c r="AGQ107" s="342"/>
      <c r="AGR107" s="342"/>
      <c r="AGS107" s="342"/>
      <c r="AGT107" s="342"/>
      <c r="AGU107" s="342"/>
      <c r="AGV107" s="342"/>
      <c r="AGW107" s="342"/>
      <c r="AGX107" s="342"/>
      <c r="AGY107" s="342"/>
      <c r="AGZ107" s="342"/>
      <c r="AHA107" s="342"/>
      <c r="AHB107" s="342"/>
      <c r="AHC107" s="342"/>
      <c r="AHD107" s="342"/>
      <c r="AHE107" s="342"/>
      <c r="AHF107" s="342"/>
      <c r="AHG107" s="342"/>
      <c r="AHH107" s="342"/>
      <c r="AHI107" s="342"/>
      <c r="AHJ107" s="342"/>
      <c r="AHK107" s="342"/>
      <c r="AHL107" s="342"/>
      <c r="AHM107" s="342"/>
      <c r="AHN107" s="342"/>
      <c r="AHO107" s="342"/>
      <c r="AHP107" s="342"/>
      <c r="AHQ107" s="342"/>
      <c r="AHR107" s="342"/>
      <c r="AHS107" s="342"/>
      <c r="AHT107" s="342"/>
      <c r="AHU107" s="342"/>
      <c r="AHV107" s="342"/>
      <c r="AHW107" s="342"/>
      <c r="AHX107" s="342"/>
      <c r="AHY107" s="342"/>
      <c r="AHZ107" s="342"/>
      <c r="AIA107" s="342"/>
      <c r="AIB107" s="342"/>
      <c r="AIC107" s="342"/>
      <c r="AID107" s="342"/>
      <c r="AIE107" s="342"/>
      <c r="AIF107" s="342"/>
      <c r="AIG107" s="342"/>
      <c r="AIH107" s="342"/>
      <c r="AII107" s="342"/>
      <c r="AIJ107" s="342"/>
      <c r="AIK107" s="342"/>
      <c r="AIL107" s="342"/>
      <c r="AIM107" s="342"/>
      <c r="AIN107" s="342"/>
      <c r="AIO107" s="342"/>
      <c r="AIP107" s="342"/>
      <c r="AIQ107" s="342"/>
      <c r="AIR107" s="342"/>
      <c r="AIS107" s="342"/>
      <c r="AIT107" s="342"/>
      <c r="AIU107" s="342"/>
      <c r="AIV107" s="342"/>
      <c r="AIW107" s="342"/>
      <c r="AIX107" s="342"/>
      <c r="AIY107" s="342"/>
      <c r="AIZ107" s="342"/>
      <c r="AJA107" s="342"/>
      <c r="AJB107" s="342"/>
      <c r="AJC107" s="342"/>
      <c r="AJD107" s="342"/>
      <c r="AJE107" s="342"/>
      <c r="AJF107" s="342"/>
      <c r="AJG107" s="342"/>
      <c r="AJH107" s="342"/>
      <c r="AJI107" s="342"/>
      <c r="AJJ107" s="342"/>
      <c r="AJK107" s="342"/>
      <c r="AJL107" s="342"/>
      <c r="AJM107" s="342"/>
      <c r="AJN107" s="342"/>
      <c r="AJO107" s="342"/>
      <c r="AJP107" s="342"/>
      <c r="AJQ107" s="342"/>
      <c r="AJR107" s="342"/>
      <c r="AJS107" s="342"/>
      <c r="AJT107" s="342"/>
      <c r="AJU107" s="342"/>
      <c r="AJV107" s="342"/>
      <c r="AJW107" s="342"/>
      <c r="AJX107" s="342"/>
      <c r="AJY107" s="342"/>
      <c r="AJZ107" s="342"/>
      <c r="AKA107" s="342"/>
      <c r="AKB107" s="342"/>
      <c r="AKC107" s="342"/>
      <c r="AKD107" s="342"/>
      <c r="AKE107" s="342"/>
      <c r="AKF107" s="342"/>
      <c r="AKG107" s="342"/>
      <c r="AKH107" s="342"/>
      <c r="AKI107" s="342"/>
      <c r="AKJ107" s="342"/>
      <c r="AKK107" s="342"/>
      <c r="AKL107" s="342"/>
      <c r="AKM107" s="342"/>
      <c r="AKN107" s="342"/>
      <c r="AKO107" s="342"/>
      <c r="AKP107" s="342"/>
      <c r="AKQ107" s="342"/>
      <c r="AKR107" s="342"/>
      <c r="AKS107" s="342"/>
      <c r="AKT107" s="342"/>
      <c r="AKU107" s="342"/>
      <c r="AKV107" s="342"/>
      <c r="AKW107" s="342"/>
      <c r="AKX107" s="342"/>
      <c r="AKY107" s="342"/>
      <c r="AKZ107" s="342"/>
      <c r="ALA107" s="342"/>
      <c r="ALB107" s="342"/>
      <c r="ALC107" s="342"/>
      <c r="ALD107" s="342"/>
      <c r="ALE107" s="342"/>
      <c r="ALF107" s="342"/>
      <c r="ALG107" s="342"/>
      <c r="ALH107" s="342"/>
      <c r="ALI107" s="342"/>
      <c r="ALJ107" s="342"/>
      <c r="ALK107" s="342"/>
      <c r="ALL107" s="342"/>
      <c r="ALM107" s="342"/>
      <c r="ALN107" s="342"/>
      <c r="ALO107" s="342"/>
      <c r="ALP107" s="342"/>
      <c r="ALQ107" s="342"/>
      <c r="ALR107" s="342"/>
      <c r="ALS107" s="342"/>
      <c r="ALT107" s="342"/>
      <c r="ALU107" s="342"/>
      <c r="ALV107" s="342"/>
      <c r="ALW107" s="342"/>
      <c r="ALX107" s="342"/>
      <c r="ALY107" s="342"/>
      <c r="ALZ107" s="342"/>
      <c r="AMA107" s="342"/>
      <c r="AMB107" s="342"/>
      <c r="AMC107" s="342"/>
      <c r="AMD107" s="342"/>
      <c r="AME107" s="342"/>
      <c r="AMF107" s="342"/>
      <c r="AMG107" s="342"/>
      <c r="AMH107" s="342"/>
      <c r="AMI107" s="342"/>
      <c r="AMJ107" s="342"/>
      <c r="AMK107" s="342"/>
      <c r="AML107" s="342"/>
      <c r="AMM107" s="342"/>
      <c r="AMN107" s="342"/>
      <c r="AMO107" s="342"/>
      <c r="AMP107" s="342"/>
      <c r="AMQ107" s="342"/>
      <c r="AMR107" s="342"/>
      <c r="AMS107" s="342"/>
      <c r="AMT107" s="342"/>
      <c r="AMU107" s="342"/>
      <c r="AMV107" s="342"/>
      <c r="AMW107" s="342"/>
      <c r="AMX107" s="342"/>
      <c r="AMY107" s="342"/>
      <c r="AMZ107" s="342"/>
      <c r="ANA107" s="342"/>
      <c r="ANB107" s="342"/>
      <c r="ANC107" s="342"/>
      <c r="AND107" s="342"/>
      <c r="ANE107" s="342"/>
      <c r="ANF107" s="342"/>
      <c r="ANG107" s="342"/>
      <c r="ANH107" s="342"/>
      <c r="ANI107" s="342"/>
      <c r="ANJ107" s="342"/>
      <c r="ANK107" s="342"/>
      <c r="ANL107" s="342"/>
      <c r="ANM107" s="342"/>
      <c r="ANN107" s="342"/>
      <c r="ANO107" s="342"/>
      <c r="ANP107" s="342"/>
      <c r="ANQ107" s="342"/>
      <c r="ANR107" s="342"/>
      <c r="ANS107" s="342"/>
      <c r="ANT107" s="342"/>
      <c r="ANU107" s="342"/>
      <c r="ANV107" s="342"/>
      <c r="ANW107" s="342"/>
      <c r="ANX107" s="342"/>
      <c r="ANY107" s="342"/>
      <c r="ANZ107" s="342"/>
      <c r="AOA107" s="342"/>
      <c r="AOB107" s="342"/>
      <c r="AOC107" s="342"/>
      <c r="AOD107" s="342"/>
      <c r="AOE107" s="342"/>
      <c r="AOF107" s="342"/>
      <c r="AOG107" s="342"/>
      <c r="AOH107" s="342"/>
      <c r="AOI107" s="342"/>
      <c r="AOJ107" s="342"/>
      <c r="AOK107" s="342"/>
      <c r="AOL107" s="342"/>
      <c r="AOM107" s="342"/>
      <c r="AON107" s="342"/>
      <c r="AOO107" s="342"/>
      <c r="AOP107" s="342"/>
      <c r="AOQ107" s="342"/>
      <c r="AOR107" s="342"/>
      <c r="AOS107" s="342"/>
      <c r="AOT107" s="342"/>
      <c r="AOU107" s="342"/>
      <c r="AOV107" s="342"/>
      <c r="AOW107" s="342"/>
      <c r="AOX107" s="342"/>
      <c r="AOY107" s="342"/>
      <c r="AOZ107" s="342"/>
      <c r="APA107" s="342"/>
      <c r="APB107" s="342"/>
      <c r="APC107" s="342"/>
      <c r="APD107" s="342"/>
      <c r="APE107" s="342"/>
      <c r="APF107" s="342"/>
      <c r="APG107" s="342"/>
      <c r="APH107" s="342"/>
      <c r="API107" s="342"/>
      <c r="APJ107" s="342"/>
      <c r="APK107" s="342"/>
      <c r="APL107" s="342"/>
      <c r="APM107" s="342"/>
      <c r="APN107" s="342"/>
      <c r="APO107" s="342"/>
      <c r="APP107" s="342"/>
      <c r="APQ107" s="342"/>
      <c r="APR107" s="342"/>
      <c r="APS107" s="342"/>
      <c r="APT107" s="342"/>
      <c r="APU107" s="342"/>
      <c r="APV107" s="342"/>
      <c r="APW107" s="342"/>
      <c r="APX107" s="342"/>
      <c r="APY107" s="342"/>
      <c r="APZ107" s="342"/>
      <c r="AQA107" s="342"/>
      <c r="AQB107" s="342"/>
      <c r="AQC107" s="342"/>
      <c r="AQD107" s="342"/>
      <c r="AQE107" s="342"/>
      <c r="AQF107" s="342"/>
      <c r="AQG107" s="342"/>
      <c r="AQH107" s="342"/>
      <c r="AQI107" s="342"/>
      <c r="AQJ107" s="342"/>
      <c r="AQK107" s="342"/>
      <c r="AQL107" s="342"/>
      <c r="AQM107" s="342"/>
      <c r="AQN107" s="342"/>
      <c r="AQO107" s="342"/>
      <c r="AQP107" s="342"/>
      <c r="AQQ107" s="342"/>
      <c r="AQR107" s="342"/>
      <c r="AQS107" s="342"/>
      <c r="AQT107" s="342"/>
      <c r="AQU107" s="342"/>
      <c r="AQV107" s="342"/>
      <c r="AQW107" s="342"/>
      <c r="AQX107" s="342"/>
      <c r="AQY107" s="342"/>
      <c r="AQZ107" s="342"/>
      <c r="ARA107" s="342"/>
      <c r="ARB107" s="342"/>
      <c r="ARC107" s="342"/>
      <c r="ARD107" s="342"/>
      <c r="ARE107" s="342"/>
      <c r="ARF107" s="342"/>
      <c r="ARG107" s="342"/>
      <c r="ARH107" s="342"/>
      <c r="ARI107" s="342"/>
      <c r="ARJ107" s="342"/>
      <c r="ARK107" s="342"/>
      <c r="ARL107" s="342"/>
      <c r="ARM107" s="342"/>
      <c r="ARN107" s="342"/>
      <c r="ARO107" s="342"/>
      <c r="ARP107" s="342"/>
      <c r="ARQ107" s="342"/>
      <c r="ARR107" s="342"/>
      <c r="ARS107" s="342"/>
      <c r="ART107" s="342"/>
      <c r="ARU107" s="342"/>
      <c r="ARV107" s="342"/>
      <c r="ARW107" s="342"/>
      <c r="ARX107" s="342"/>
      <c r="ARY107" s="342"/>
      <c r="ARZ107" s="342"/>
      <c r="ASA107" s="342"/>
      <c r="ASB107" s="342"/>
      <c r="ASC107" s="342"/>
      <c r="ASD107" s="342"/>
      <c r="ASE107" s="342"/>
      <c r="ASF107" s="342"/>
      <c r="ASG107" s="342"/>
      <c r="ASH107" s="342"/>
      <c r="ASI107" s="342"/>
      <c r="ASJ107" s="342"/>
      <c r="ASK107" s="342"/>
      <c r="ASL107" s="342"/>
      <c r="ASM107" s="342"/>
      <c r="ASN107" s="342"/>
      <c r="ASO107" s="342"/>
      <c r="ASP107" s="342"/>
      <c r="ASQ107" s="342"/>
      <c r="ASR107" s="342"/>
      <c r="ASS107" s="342"/>
      <c r="AST107" s="342"/>
      <c r="ASU107" s="342"/>
      <c r="ASV107" s="342"/>
      <c r="ASW107" s="342"/>
      <c r="ASX107" s="342"/>
      <c r="ASY107" s="342"/>
      <c r="ASZ107" s="342"/>
      <c r="ATA107" s="342"/>
      <c r="ATB107" s="342"/>
      <c r="ATC107" s="342"/>
      <c r="ATD107" s="342"/>
      <c r="ATE107" s="342"/>
      <c r="ATF107" s="342"/>
      <c r="ATG107" s="342"/>
      <c r="ATH107" s="342"/>
      <c r="ATI107" s="342"/>
      <c r="ATJ107" s="342"/>
      <c r="ATK107" s="342"/>
      <c r="ATL107" s="342"/>
      <c r="ATM107" s="342"/>
      <c r="ATN107" s="342"/>
      <c r="ATO107" s="342"/>
      <c r="ATP107" s="342"/>
      <c r="ATQ107" s="342"/>
      <c r="ATR107" s="342"/>
      <c r="ATS107" s="342"/>
      <c r="ATT107" s="342"/>
      <c r="ATU107" s="342"/>
      <c r="ATV107" s="342"/>
      <c r="ATW107" s="342"/>
      <c r="ATX107" s="342"/>
      <c r="ATY107" s="342"/>
      <c r="ATZ107" s="342"/>
      <c r="AUA107" s="342"/>
      <c r="AUB107" s="342"/>
      <c r="AUC107" s="342"/>
      <c r="AUD107" s="342"/>
      <c r="AUE107" s="342"/>
      <c r="AUF107" s="342"/>
      <c r="AUG107" s="342"/>
      <c r="AUH107" s="342"/>
      <c r="AUI107" s="342"/>
      <c r="AUJ107" s="342"/>
      <c r="AUK107" s="342"/>
      <c r="AUL107" s="342"/>
      <c r="AUM107" s="342"/>
      <c r="AUN107" s="342"/>
      <c r="AUO107" s="342"/>
      <c r="AUP107" s="342"/>
      <c r="AUQ107" s="342"/>
      <c r="AUR107" s="342"/>
      <c r="AUS107" s="342"/>
      <c r="AUT107" s="342"/>
      <c r="AUU107" s="342"/>
      <c r="AUV107" s="342"/>
      <c r="AUW107" s="342"/>
      <c r="AUX107" s="342"/>
      <c r="AUY107" s="342"/>
      <c r="AUZ107" s="342"/>
      <c r="AVA107" s="342"/>
      <c r="AVB107" s="342"/>
      <c r="AVC107" s="342"/>
      <c r="AVD107" s="342"/>
      <c r="AVE107" s="342"/>
      <c r="AVF107" s="342"/>
      <c r="AVG107" s="342"/>
      <c r="AVH107" s="342"/>
      <c r="AVI107" s="342"/>
      <c r="AVJ107" s="342"/>
      <c r="AVK107" s="342"/>
      <c r="AVL107" s="342"/>
      <c r="AVM107" s="342"/>
      <c r="AVN107" s="342"/>
      <c r="AVO107" s="342"/>
      <c r="AVP107" s="342"/>
      <c r="AVQ107" s="342"/>
      <c r="AVR107" s="342"/>
      <c r="AVS107" s="342"/>
      <c r="AVT107" s="342"/>
      <c r="AVU107" s="342"/>
      <c r="AVV107" s="342"/>
      <c r="AVW107" s="342"/>
      <c r="AVX107" s="342"/>
      <c r="AVY107" s="342"/>
      <c r="AVZ107" s="342"/>
      <c r="AWA107" s="342"/>
      <c r="AWB107" s="342"/>
      <c r="AWC107" s="342"/>
      <c r="AWD107" s="342"/>
      <c r="AWE107" s="342"/>
      <c r="AWF107" s="342"/>
      <c r="AWG107" s="342"/>
      <c r="AWH107" s="342"/>
      <c r="AWI107" s="342"/>
      <c r="AWJ107" s="342"/>
      <c r="AWK107" s="342"/>
      <c r="AWL107" s="342"/>
      <c r="AWM107" s="342"/>
      <c r="AWN107" s="342"/>
      <c r="AWO107" s="342"/>
      <c r="AWP107" s="342"/>
      <c r="AWQ107" s="342"/>
      <c r="AWR107" s="342"/>
      <c r="AWS107" s="342"/>
      <c r="AWT107" s="342"/>
      <c r="AWU107" s="342"/>
      <c r="AWV107" s="342"/>
      <c r="AWW107" s="342"/>
      <c r="AWX107" s="342"/>
      <c r="AWY107" s="342"/>
      <c r="AWZ107" s="342"/>
      <c r="AXA107" s="342"/>
      <c r="AXB107" s="342"/>
      <c r="AXC107" s="342"/>
      <c r="AXD107" s="342"/>
      <c r="AXE107" s="342"/>
      <c r="AXF107" s="342"/>
      <c r="AXG107" s="342"/>
      <c r="AXH107" s="342"/>
      <c r="AXI107" s="342"/>
      <c r="AXJ107" s="342"/>
      <c r="AXK107" s="342"/>
      <c r="AXL107" s="342"/>
      <c r="AXM107" s="342"/>
      <c r="AXN107" s="342"/>
      <c r="AXO107" s="342"/>
      <c r="AXP107" s="342"/>
      <c r="AXQ107" s="342"/>
      <c r="AXR107" s="342"/>
      <c r="AXS107" s="342"/>
      <c r="AXT107" s="342"/>
      <c r="AXU107" s="342"/>
      <c r="AXV107" s="342"/>
      <c r="AXW107" s="342"/>
      <c r="AXX107" s="342"/>
      <c r="AXY107" s="342"/>
      <c r="AXZ107" s="342"/>
      <c r="AYA107" s="342"/>
      <c r="AYB107" s="342"/>
      <c r="AYC107" s="342"/>
      <c r="AYD107" s="342"/>
      <c r="AYE107" s="342"/>
      <c r="AYF107" s="342"/>
      <c r="AYG107" s="342"/>
      <c r="AYH107" s="342"/>
      <c r="AYI107" s="342"/>
      <c r="AYJ107" s="342"/>
      <c r="AYK107" s="342"/>
      <c r="AYL107" s="342"/>
      <c r="AYM107" s="342"/>
      <c r="AYN107" s="342"/>
      <c r="AYO107" s="342"/>
      <c r="AYP107" s="342"/>
      <c r="AYQ107" s="342"/>
      <c r="AYR107" s="342"/>
      <c r="AYS107" s="342"/>
      <c r="AYT107" s="342"/>
      <c r="AYU107" s="342"/>
      <c r="AYV107" s="342"/>
      <c r="AYW107" s="342"/>
      <c r="AYX107" s="342"/>
      <c r="AYY107" s="342"/>
      <c r="AYZ107" s="342"/>
      <c r="AZA107" s="342"/>
      <c r="AZB107" s="342"/>
      <c r="AZC107" s="342"/>
      <c r="AZD107" s="342"/>
      <c r="AZE107" s="342"/>
      <c r="AZF107" s="342"/>
      <c r="AZG107" s="342"/>
      <c r="AZH107" s="342"/>
      <c r="AZI107" s="342"/>
      <c r="AZJ107" s="342"/>
      <c r="AZK107" s="342"/>
      <c r="AZL107" s="342"/>
      <c r="AZM107" s="342"/>
      <c r="AZN107" s="342"/>
      <c r="AZO107" s="342"/>
      <c r="AZP107" s="342"/>
      <c r="AZQ107" s="342"/>
      <c r="AZR107" s="342"/>
      <c r="AZS107" s="342"/>
      <c r="AZT107" s="342"/>
      <c r="AZU107" s="342"/>
      <c r="AZV107" s="342"/>
      <c r="AZW107" s="342"/>
      <c r="AZX107" s="342"/>
      <c r="AZY107" s="342"/>
      <c r="AZZ107" s="342"/>
      <c r="BAA107" s="342"/>
      <c r="BAB107" s="342"/>
      <c r="BAC107" s="342"/>
      <c r="BAD107" s="342"/>
      <c r="BAE107" s="342"/>
      <c r="BAF107" s="342"/>
      <c r="BAG107" s="342"/>
      <c r="BAH107" s="342"/>
      <c r="BAI107" s="342"/>
      <c r="BAJ107" s="342"/>
      <c r="BAK107" s="342"/>
      <c r="BAL107" s="342"/>
      <c r="BAM107" s="342"/>
      <c r="BAN107" s="342"/>
      <c r="BAO107" s="342"/>
      <c r="BAP107" s="342"/>
      <c r="BAQ107" s="342"/>
      <c r="BAR107" s="342"/>
      <c r="BAS107" s="342"/>
      <c r="BAT107" s="342"/>
      <c r="BAU107" s="342"/>
      <c r="BAV107" s="342"/>
      <c r="BAW107" s="342"/>
      <c r="BAX107" s="342"/>
      <c r="BAY107" s="342"/>
      <c r="BAZ107" s="342"/>
      <c r="BBA107" s="342"/>
      <c r="BBB107" s="342"/>
      <c r="BBC107" s="342"/>
      <c r="BBD107" s="342"/>
      <c r="BBE107" s="342"/>
      <c r="BBF107" s="342"/>
      <c r="BBG107" s="342"/>
      <c r="BBH107" s="342"/>
      <c r="BBI107" s="342"/>
      <c r="BBJ107" s="342"/>
      <c r="BBK107" s="342"/>
      <c r="BBL107" s="342"/>
      <c r="BBM107" s="342"/>
      <c r="BBN107" s="342"/>
      <c r="BBO107" s="342"/>
      <c r="BBP107" s="342"/>
      <c r="BBQ107" s="342"/>
      <c r="BBR107" s="342"/>
      <c r="BBS107" s="342"/>
      <c r="BBT107" s="342"/>
      <c r="BBU107" s="342"/>
      <c r="BBV107" s="342"/>
      <c r="BBW107" s="342"/>
      <c r="BBX107" s="342"/>
      <c r="BBY107" s="342"/>
      <c r="BBZ107" s="342"/>
      <c r="BCA107" s="342"/>
      <c r="BCB107" s="342"/>
      <c r="BCC107" s="342"/>
      <c r="BCD107" s="342"/>
      <c r="BCE107" s="342"/>
      <c r="BCF107" s="342"/>
      <c r="BCG107" s="342"/>
      <c r="BCH107" s="342"/>
      <c r="BCI107" s="342"/>
      <c r="BCJ107" s="342"/>
      <c r="BCK107" s="342"/>
      <c r="BCL107" s="342"/>
      <c r="BCM107" s="342"/>
      <c r="BCN107" s="342"/>
      <c r="BCO107" s="342"/>
      <c r="BCP107" s="342"/>
      <c r="BCQ107" s="342"/>
      <c r="BCR107" s="342"/>
      <c r="BCS107" s="342"/>
      <c r="BCT107" s="342"/>
      <c r="BCU107" s="342"/>
      <c r="BCV107" s="342"/>
      <c r="BCW107" s="342"/>
      <c r="BCX107" s="342"/>
      <c r="BCY107" s="342"/>
      <c r="BCZ107" s="342"/>
      <c r="BDA107" s="342"/>
      <c r="BDB107" s="342"/>
      <c r="BDC107" s="342"/>
      <c r="BDD107" s="342"/>
      <c r="BDE107" s="342"/>
      <c r="BDF107" s="342"/>
      <c r="BDG107" s="342"/>
      <c r="BDH107" s="342"/>
      <c r="BDI107" s="342"/>
      <c r="BDJ107" s="342"/>
      <c r="BDK107" s="342"/>
      <c r="BDL107" s="342"/>
      <c r="BDM107" s="342"/>
      <c r="BDN107" s="342"/>
      <c r="BDO107" s="342"/>
      <c r="BDP107" s="342"/>
      <c r="BDQ107" s="342"/>
      <c r="BDR107" s="342"/>
      <c r="BDS107" s="342"/>
      <c r="BDT107" s="342"/>
      <c r="BDU107" s="342"/>
      <c r="BDV107" s="342"/>
      <c r="BDW107" s="342"/>
      <c r="BDX107" s="342"/>
      <c r="BDY107" s="342"/>
      <c r="BDZ107" s="342"/>
      <c r="BEA107" s="342"/>
      <c r="BEB107" s="342"/>
      <c r="BEC107" s="342"/>
      <c r="BED107" s="342"/>
      <c r="BEE107" s="342"/>
      <c r="BEF107" s="342"/>
      <c r="BEG107" s="342"/>
      <c r="BEH107" s="342"/>
      <c r="BEI107" s="342"/>
      <c r="BEJ107" s="342"/>
      <c r="BEK107" s="342"/>
      <c r="BEL107" s="342"/>
      <c r="BEM107" s="342"/>
      <c r="BEN107" s="342"/>
      <c r="BEO107" s="342"/>
      <c r="BEP107" s="342"/>
      <c r="BEQ107" s="342"/>
      <c r="BER107" s="342"/>
      <c r="BES107" s="342"/>
      <c r="BET107" s="342"/>
      <c r="BEU107" s="342"/>
      <c r="BEV107" s="342"/>
      <c r="BEW107" s="342"/>
      <c r="BEX107" s="342"/>
      <c r="BEY107" s="342"/>
      <c r="BEZ107" s="342"/>
      <c r="BFA107" s="342"/>
      <c r="BFB107" s="342"/>
      <c r="BFC107" s="342"/>
      <c r="BFD107" s="342"/>
      <c r="BFE107" s="342"/>
      <c r="BFF107" s="342"/>
      <c r="BFG107" s="342"/>
      <c r="BFH107" s="342"/>
      <c r="BFI107" s="342"/>
      <c r="BFJ107" s="342"/>
      <c r="BFK107" s="342"/>
      <c r="BFL107" s="342"/>
      <c r="BFM107" s="342"/>
      <c r="BFN107" s="342"/>
      <c r="BFO107" s="342"/>
      <c r="BFP107" s="342"/>
      <c r="BFQ107" s="342"/>
      <c r="BFR107" s="342"/>
      <c r="BFS107" s="342"/>
      <c r="BFT107" s="342"/>
      <c r="BFU107" s="342"/>
      <c r="BFV107" s="342"/>
      <c r="BFW107" s="342"/>
      <c r="BFX107" s="342"/>
      <c r="BFY107" s="342"/>
      <c r="BFZ107" s="342"/>
      <c r="BGA107" s="342"/>
      <c r="BGB107" s="342"/>
      <c r="BGC107" s="342"/>
      <c r="BGD107" s="342"/>
      <c r="BGE107" s="342"/>
      <c r="BGF107" s="342"/>
      <c r="BGG107" s="342"/>
      <c r="BGH107" s="342"/>
      <c r="BGI107" s="342"/>
      <c r="BGJ107" s="342"/>
      <c r="BGK107" s="342"/>
      <c r="BGL107" s="342"/>
      <c r="BGM107" s="342"/>
      <c r="BGN107" s="342"/>
      <c r="BGO107" s="342"/>
      <c r="BGP107" s="342"/>
      <c r="BGQ107" s="342"/>
      <c r="BGR107" s="342"/>
      <c r="BGS107" s="342"/>
      <c r="BGT107" s="342"/>
      <c r="BGU107" s="342"/>
      <c r="BGV107" s="342"/>
      <c r="BGW107" s="342"/>
      <c r="BGX107" s="342"/>
      <c r="BGY107" s="342"/>
      <c r="BGZ107" s="342"/>
      <c r="BHA107" s="342"/>
      <c r="BHB107" s="342"/>
      <c r="BHC107" s="342"/>
      <c r="BHD107" s="342"/>
      <c r="BHE107" s="342"/>
      <c r="BHF107" s="342"/>
      <c r="BHG107" s="342"/>
      <c r="BHH107" s="342"/>
      <c r="BHI107" s="342"/>
      <c r="BHJ107" s="342"/>
      <c r="BHK107" s="342"/>
      <c r="BHL107" s="342"/>
      <c r="BHM107" s="342"/>
      <c r="BHN107" s="342"/>
      <c r="BHO107" s="342"/>
      <c r="BHP107" s="342"/>
      <c r="BHQ107" s="342"/>
      <c r="BHR107" s="342"/>
      <c r="BHS107" s="342"/>
      <c r="BHT107" s="342"/>
      <c r="BHU107" s="342"/>
      <c r="BHV107" s="342"/>
      <c r="BHW107" s="342"/>
      <c r="BHX107" s="342"/>
      <c r="BHY107" s="342"/>
      <c r="BHZ107" s="342"/>
      <c r="BIA107" s="342"/>
      <c r="BIB107" s="342"/>
      <c r="BIC107" s="342"/>
      <c r="BID107" s="342"/>
      <c r="BIE107" s="342"/>
      <c r="BIF107" s="342"/>
      <c r="BIG107" s="342"/>
      <c r="BIH107" s="342"/>
      <c r="BII107" s="342"/>
      <c r="BIJ107" s="342"/>
      <c r="BIK107" s="342"/>
      <c r="BIL107" s="342"/>
      <c r="BIM107" s="342"/>
      <c r="BIN107" s="342"/>
      <c r="BIO107" s="342"/>
      <c r="BIP107" s="342"/>
      <c r="BIQ107" s="342"/>
      <c r="BIR107" s="342"/>
      <c r="BIS107" s="342"/>
      <c r="BIT107" s="342"/>
      <c r="BIU107" s="342"/>
      <c r="BIV107" s="342"/>
      <c r="BIW107" s="342"/>
      <c r="BIX107" s="342"/>
      <c r="BIY107" s="342"/>
      <c r="BIZ107" s="342"/>
      <c r="BJA107" s="342"/>
      <c r="BJB107" s="342"/>
      <c r="BJC107" s="342"/>
      <c r="BJD107" s="342"/>
      <c r="BJE107" s="342"/>
      <c r="BJF107" s="342"/>
      <c r="BJG107" s="342"/>
      <c r="BJH107" s="342"/>
      <c r="BJI107" s="342"/>
      <c r="BJJ107" s="342"/>
      <c r="BJK107" s="342"/>
      <c r="BJL107" s="342"/>
      <c r="BJM107" s="342"/>
      <c r="BJN107" s="342"/>
      <c r="BJO107" s="342"/>
      <c r="BJP107" s="342"/>
      <c r="BJQ107" s="342"/>
      <c r="BJR107" s="342"/>
      <c r="BJS107" s="342"/>
      <c r="BJT107" s="342"/>
      <c r="BJU107" s="342"/>
      <c r="BJV107" s="342"/>
      <c r="BJW107" s="342"/>
      <c r="BJX107" s="342"/>
      <c r="BJY107" s="342"/>
      <c r="BJZ107" s="342"/>
      <c r="BKA107" s="342"/>
      <c r="BKB107" s="342"/>
      <c r="BKC107" s="342"/>
      <c r="BKD107" s="342"/>
      <c r="BKE107" s="342"/>
      <c r="BKF107" s="342"/>
      <c r="BKG107" s="342"/>
      <c r="BKH107" s="342"/>
      <c r="BKI107" s="342"/>
      <c r="BKJ107" s="342"/>
      <c r="BKK107" s="342"/>
      <c r="BKL107" s="342"/>
      <c r="BKM107" s="342"/>
      <c r="BKN107" s="342"/>
      <c r="BKO107" s="342"/>
      <c r="BKP107" s="342"/>
      <c r="BKQ107" s="342"/>
      <c r="BKR107" s="342"/>
      <c r="BKS107" s="342"/>
      <c r="BKT107" s="342"/>
      <c r="BKU107" s="342"/>
      <c r="BKV107" s="342"/>
      <c r="BKW107" s="342"/>
      <c r="BKX107" s="342"/>
      <c r="BKY107" s="342"/>
      <c r="BKZ107" s="342"/>
      <c r="BLA107" s="342"/>
      <c r="BLB107" s="342"/>
      <c r="BLC107" s="342"/>
      <c r="BLD107" s="342"/>
      <c r="BLE107" s="342"/>
      <c r="BLF107" s="342"/>
      <c r="BLG107" s="342"/>
      <c r="BLH107" s="342"/>
      <c r="BLI107" s="342"/>
      <c r="BLJ107" s="342"/>
      <c r="BLK107" s="342"/>
      <c r="BLL107" s="342"/>
      <c r="BLM107" s="342"/>
      <c r="BLN107" s="342"/>
      <c r="BLO107" s="342"/>
      <c r="BLP107" s="342"/>
      <c r="BLQ107" s="342"/>
      <c r="BLR107" s="342"/>
      <c r="BLS107" s="342"/>
      <c r="BLT107" s="342"/>
      <c r="BLU107" s="342"/>
      <c r="BLV107" s="342"/>
      <c r="BLW107" s="342"/>
      <c r="BLX107" s="342"/>
      <c r="BLY107" s="342"/>
      <c r="BLZ107" s="342"/>
      <c r="BMA107" s="342"/>
      <c r="BMB107" s="342"/>
      <c r="BMC107" s="342"/>
      <c r="BMD107" s="342"/>
      <c r="BME107" s="342"/>
      <c r="BMF107" s="342"/>
      <c r="BMG107" s="342"/>
      <c r="BMH107" s="342"/>
      <c r="BMI107" s="342"/>
      <c r="BMJ107" s="342"/>
      <c r="BMK107" s="342"/>
      <c r="BML107" s="342"/>
      <c r="BMM107" s="342"/>
      <c r="BMN107" s="342"/>
      <c r="BMO107" s="342"/>
      <c r="BMP107" s="342"/>
      <c r="BMQ107" s="342"/>
      <c r="BMR107" s="342"/>
      <c r="BMS107" s="342"/>
      <c r="BMT107" s="342"/>
      <c r="BMU107" s="342"/>
      <c r="BMV107" s="342"/>
      <c r="BMW107" s="342"/>
      <c r="BMX107" s="342"/>
      <c r="BMY107" s="342"/>
      <c r="BMZ107" s="342"/>
      <c r="BNA107" s="342"/>
      <c r="BNB107" s="342"/>
      <c r="BNC107" s="342"/>
      <c r="BND107" s="342"/>
      <c r="BNE107" s="342"/>
      <c r="BNF107" s="342"/>
      <c r="BNG107" s="342"/>
      <c r="BNH107" s="342"/>
      <c r="BNI107" s="342"/>
      <c r="BNJ107" s="342"/>
      <c r="BNK107" s="342"/>
      <c r="BNL107" s="342"/>
      <c r="BNM107" s="342"/>
      <c r="BNN107" s="342"/>
      <c r="BNO107" s="342"/>
      <c r="BNP107" s="342"/>
      <c r="BNQ107" s="342"/>
      <c r="BNR107" s="342"/>
      <c r="BNS107" s="342"/>
      <c r="BNT107" s="342"/>
      <c r="BNU107" s="342"/>
      <c r="BNV107" s="342"/>
      <c r="BNW107" s="342"/>
      <c r="BNX107" s="342"/>
      <c r="BNY107" s="342"/>
      <c r="BNZ107" s="342"/>
      <c r="BOA107" s="342"/>
      <c r="BOB107" s="342"/>
      <c r="BOC107" s="342"/>
      <c r="BOD107" s="342"/>
      <c r="BOE107" s="342"/>
      <c r="BOF107" s="342"/>
      <c r="BOG107" s="342"/>
      <c r="BOH107" s="342"/>
      <c r="BOI107" s="342"/>
      <c r="BOJ107" s="342"/>
      <c r="BOK107" s="342"/>
      <c r="BOL107" s="342"/>
      <c r="BOM107" s="342"/>
      <c r="BON107" s="342"/>
      <c r="BOO107" s="342"/>
      <c r="BOP107" s="342"/>
      <c r="BOQ107" s="342"/>
      <c r="BOR107" s="342"/>
      <c r="BOS107" s="342"/>
      <c r="BOT107" s="342"/>
      <c r="BOU107" s="342"/>
      <c r="BOV107" s="342"/>
      <c r="BOW107" s="342"/>
      <c r="BOX107" s="342"/>
      <c r="BOY107" s="342"/>
      <c r="BOZ107" s="342"/>
      <c r="BPA107" s="342"/>
      <c r="BPB107" s="342"/>
      <c r="BPC107" s="342"/>
      <c r="BPD107" s="342"/>
      <c r="BPE107" s="342"/>
      <c r="BPF107" s="342"/>
      <c r="BPG107" s="342"/>
      <c r="BPH107" s="342"/>
      <c r="BPI107" s="342"/>
      <c r="BPJ107" s="342"/>
      <c r="BPK107" s="342"/>
      <c r="BPL107" s="342"/>
      <c r="BPM107" s="342"/>
      <c r="BPN107" s="342"/>
      <c r="BPO107" s="342"/>
      <c r="BPP107" s="342"/>
      <c r="BPQ107" s="342"/>
      <c r="BPR107" s="342"/>
      <c r="BPS107" s="342"/>
      <c r="BPT107" s="342"/>
      <c r="BPU107" s="342"/>
      <c r="BPV107" s="342"/>
      <c r="BPW107" s="342"/>
      <c r="BPX107" s="342"/>
      <c r="BPY107" s="342"/>
      <c r="BPZ107" s="342"/>
      <c r="BQA107" s="342"/>
      <c r="BQB107" s="342"/>
      <c r="BQC107" s="342"/>
      <c r="BQD107" s="342"/>
      <c r="BQE107" s="342"/>
      <c r="BQF107" s="342"/>
      <c r="BQG107" s="342"/>
      <c r="BQH107" s="342"/>
      <c r="BQI107" s="342"/>
      <c r="BQJ107" s="342"/>
      <c r="BQK107" s="342"/>
      <c r="BQL107" s="342"/>
      <c r="BQM107" s="342"/>
      <c r="BQN107" s="342"/>
      <c r="BQO107" s="342"/>
      <c r="BQP107" s="342"/>
      <c r="BQQ107" s="342"/>
      <c r="BQR107" s="342"/>
      <c r="BQS107" s="342"/>
      <c r="BQT107" s="342"/>
      <c r="BQU107" s="342"/>
      <c r="BQV107" s="342"/>
      <c r="BQW107" s="342"/>
      <c r="BQX107" s="342"/>
      <c r="BQY107" s="342"/>
      <c r="BQZ107" s="342"/>
      <c r="BRA107" s="342"/>
      <c r="BRB107" s="342"/>
      <c r="BRC107" s="342"/>
      <c r="BRD107" s="342"/>
      <c r="BRE107" s="342"/>
      <c r="BRF107" s="342"/>
      <c r="BRG107" s="342"/>
      <c r="BRH107" s="342"/>
      <c r="BRI107" s="342"/>
      <c r="BRJ107" s="342"/>
      <c r="BRK107" s="342"/>
      <c r="BRL107" s="342"/>
      <c r="BRM107" s="342"/>
      <c r="BRN107" s="342"/>
      <c r="BRO107" s="342"/>
      <c r="BRP107" s="342"/>
      <c r="BRQ107" s="342"/>
      <c r="BRR107" s="342"/>
      <c r="BRS107" s="342"/>
      <c r="BRT107" s="342"/>
      <c r="BRU107" s="342"/>
      <c r="BRV107" s="342"/>
      <c r="BRW107" s="342"/>
      <c r="BRX107" s="342"/>
      <c r="BRY107" s="342"/>
      <c r="BRZ107" s="342"/>
      <c r="BSA107" s="342"/>
      <c r="BSB107" s="342"/>
      <c r="BSC107" s="342"/>
      <c r="BSD107" s="342"/>
      <c r="BSE107" s="342"/>
      <c r="BSF107" s="342"/>
      <c r="BSG107" s="342"/>
      <c r="BSH107" s="342"/>
      <c r="BSI107" s="342"/>
      <c r="BSJ107" s="342"/>
      <c r="BSK107" s="342"/>
      <c r="BSL107" s="342"/>
      <c r="BSM107" s="342"/>
      <c r="BSN107" s="342"/>
      <c r="BSO107" s="342"/>
      <c r="BSP107" s="342"/>
      <c r="BSQ107" s="342"/>
      <c r="BSR107" s="342"/>
      <c r="BSS107" s="342"/>
      <c r="BST107" s="342"/>
      <c r="BSU107" s="342"/>
      <c r="BSV107" s="342"/>
      <c r="BSW107" s="342"/>
      <c r="BSX107" s="342"/>
      <c r="BSY107" s="342"/>
      <c r="BSZ107" s="342"/>
      <c r="BTA107" s="342"/>
      <c r="BTB107" s="342"/>
      <c r="BTC107" s="342"/>
      <c r="BTD107" s="342"/>
      <c r="BTE107" s="342"/>
      <c r="BTF107" s="342"/>
      <c r="BTG107" s="342"/>
      <c r="BTH107" s="342"/>
      <c r="BTI107" s="342"/>
      <c r="BTJ107" s="342"/>
      <c r="BTK107" s="342"/>
      <c r="BTL107" s="342"/>
      <c r="BTM107" s="342"/>
      <c r="BTN107" s="342"/>
      <c r="BTO107" s="342"/>
      <c r="BTP107" s="342"/>
      <c r="BTQ107" s="342"/>
      <c r="BTR107" s="342"/>
      <c r="BTS107" s="342"/>
      <c r="BTT107" s="342"/>
      <c r="BTU107" s="342"/>
      <c r="BTV107" s="342"/>
      <c r="BTW107" s="342"/>
      <c r="BTX107" s="342"/>
      <c r="BTY107" s="342"/>
      <c r="BTZ107" s="342"/>
      <c r="BUA107" s="342"/>
      <c r="BUB107" s="342"/>
      <c r="BUC107" s="342"/>
      <c r="BUD107" s="342"/>
      <c r="BUE107" s="342"/>
      <c r="BUF107" s="342"/>
      <c r="BUG107" s="342"/>
      <c r="BUH107" s="342"/>
      <c r="BUI107" s="342"/>
      <c r="BUJ107" s="342"/>
      <c r="BUK107" s="342"/>
      <c r="BUL107" s="342"/>
      <c r="BUM107" s="342"/>
      <c r="BUN107" s="342"/>
      <c r="BUO107" s="342"/>
      <c r="BUP107" s="342"/>
      <c r="BUQ107" s="342"/>
      <c r="BUR107" s="342"/>
      <c r="BUS107" s="342"/>
      <c r="BUT107" s="342"/>
      <c r="BUU107" s="342"/>
      <c r="BUV107" s="342"/>
      <c r="BUW107" s="342"/>
      <c r="BUX107" s="342"/>
      <c r="BUY107" s="342"/>
      <c r="BUZ107" s="342"/>
      <c r="BVA107" s="342"/>
      <c r="BVB107" s="342"/>
      <c r="BVC107" s="342"/>
      <c r="BVD107" s="342"/>
      <c r="BVE107" s="342"/>
      <c r="BVF107" s="342"/>
      <c r="BVG107" s="342"/>
      <c r="BVH107" s="342"/>
      <c r="BVI107" s="342"/>
      <c r="BVJ107" s="342"/>
      <c r="BVK107" s="342"/>
      <c r="BVL107" s="342"/>
      <c r="BVM107" s="342"/>
      <c r="BVN107" s="342"/>
      <c r="BVO107" s="342"/>
      <c r="BVP107" s="342"/>
      <c r="BVQ107" s="342"/>
      <c r="BVR107" s="342"/>
      <c r="BVS107" s="342"/>
      <c r="BVT107" s="342"/>
      <c r="BVU107" s="342"/>
      <c r="BVV107" s="342"/>
      <c r="BVW107" s="342"/>
      <c r="BVX107" s="342"/>
      <c r="BVY107" s="342"/>
      <c r="BVZ107" s="342"/>
      <c r="BWA107" s="342"/>
      <c r="BWB107" s="342"/>
      <c r="BWC107" s="342"/>
      <c r="BWD107" s="342"/>
      <c r="BWE107" s="342"/>
      <c r="BWF107" s="342"/>
      <c r="BWG107" s="342"/>
      <c r="BWH107" s="342"/>
      <c r="BWI107" s="342"/>
      <c r="BWJ107" s="342"/>
      <c r="BWK107" s="342"/>
      <c r="BWL107" s="342"/>
      <c r="BWM107" s="342"/>
      <c r="BWN107" s="342"/>
      <c r="BWO107" s="342"/>
      <c r="BWP107" s="342"/>
      <c r="BWQ107" s="342"/>
      <c r="BWR107" s="342"/>
      <c r="BWS107" s="342"/>
      <c r="BWT107" s="342"/>
      <c r="BWU107" s="342"/>
      <c r="BWV107" s="342"/>
      <c r="BWW107" s="342"/>
      <c r="BWX107" s="342"/>
      <c r="BWY107" s="342"/>
      <c r="BWZ107" s="342"/>
      <c r="BXA107" s="342"/>
      <c r="BXB107" s="342"/>
      <c r="BXC107" s="342"/>
      <c r="BXD107" s="342"/>
      <c r="BXE107" s="342"/>
      <c r="BXF107" s="342"/>
      <c r="BXG107" s="342"/>
      <c r="BXH107" s="342"/>
      <c r="BXI107" s="342"/>
      <c r="BXJ107" s="342"/>
      <c r="BXK107" s="342"/>
      <c r="BXL107" s="342"/>
      <c r="BXM107" s="342"/>
      <c r="BXN107" s="342"/>
      <c r="BXO107" s="342"/>
      <c r="BXP107" s="342"/>
      <c r="BXQ107" s="342"/>
      <c r="BXR107" s="342"/>
      <c r="BXS107" s="342"/>
      <c r="BXT107" s="342"/>
      <c r="BXU107" s="342"/>
      <c r="BXV107" s="342"/>
      <c r="BXW107" s="342"/>
      <c r="BXX107" s="342"/>
      <c r="BXY107" s="342"/>
      <c r="BXZ107" s="342"/>
      <c r="BYA107" s="342"/>
      <c r="BYB107" s="342"/>
      <c r="BYC107" s="342"/>
      <c r="BYD107" s="342"/>
      <c r="BYE107" s="342"/>
      <c r="BYF107" s="342"/>
      <c r="BYG107" s="342"/>
      <c r="BYH107" s="342"/>
      <c r="BYI107" s="342"/>
      <c r="BYJ107" s="342"/>
      <c r="BYK107" s="342"/>
      <c r="BYL107" s="342"/>
      <c r="BYM107" s="342"/>
      <c r="BYN107" s="342"/>
      <c r="BYO107" s="342"/>
      <c r="BYP107" s="342"/>
      <c r="BYQ107" s="342"/>
      <c r="BYR107" s="342"/>
      <c r="BYS107" s="342"/>
      <c r="BYT107" s="342"/>
      <c r="BYU107" s="342"/>
      <c r="BYV107" s="342"/>
      <c r="BYW107" s="342"/>
      <c r="BYX107" s="342"/>
      <c r="BYY107" s="342"/>
      <c r="BYZ107" s="342"/>
      <c r="BZA107" s="342"/>
      <c r="BZB107" s="342"/>
      <c r="BZC107" s="342"/>
      <c r="BZD107" s="342"/>
      <c r="BZE107" s="342"/>
      <c r="BZF107" s="342"/>
      <c r="BZG107" s="342"/>
      <c r="BZH107" s="342"/>
      <c r="BZI107" s="342"/>
      <c r="BZJ107" s="342"/>
      <c r="BZK107" s="342"/>
      <c r="BZL107" s="342"/>
      <c r="BZM107" s="342"/>
      <c r="BZN107" s="342"/>
      <c r="BZO107" s="342"/>
      <c r="BZP107" s="342"/>
      <c r="BZQ107" s="342"/>
      <c r="BZR107" s="342"/>
      <c r="BZS107" s="342"/>
      <c r="BZT107" s="342"/>
      <c r="BZU107" s="342"/>
      <c r="BZV107" s="342"/>
      <c r="BZW107" s="342"/>
      <c r="BZX107" s="342"/>
      <c r="BZY107" s="342"/>
      <c r="BZZ107" s="342"/>
      <c r="CAA107" s="342"/>
      <c r="CAB107" s="342"/>
      <c r="CAC107" s="342"/>
      <c r="CAD107" s="342"/>
      <c r="CAE107" s="342"/>
      <c r="CAF107" s="342"/>
      <c r="CAG107" s="342"/>
      <c r="CAH107" s="342"/>
      <c r="CAI107" s="342"/>
      <c r="CAJ107" s="342"/>
      <c r="CAK107" s="342"/>
      <c r="CAL107" s="342"/>
      <c r="CAM107" s="342"/>
      <c r="CAN107" s="342"/>
      <c r="CAO107" s="342"/>
      <c r="CAP107" s="342"/>
      <c r="CAQ107" s="342"/>
      <c r="CAR107" s="342"/>
      <c r="CAS107" s="342"/>
      <c r="CAT107" s="342"/>
      <c r="CAU107" s="342"/>
      <c r="CAV107" s="342"/>
      <c r="CAW107" s="342"/>
      <c r="CAX107" s="342"/>
      <c r="CAY107" s="342"/>
      <c r="CAZ107" s="342"/>
      <c r="CBA107" s="342"/>
      <c r="CBB107" s="342"/>
      <c r="CBC107" s="342"/>
      <c r="CBD107" s="342"/>
      <c r="CBE107" s="342"/>
      <c r="CBF107" s="342"/>
      <c r="CBG107" s="342"/>
      <c r="CBH107" s="342"/>
      <c r="CBI107" s="342"/>
      <c r="CBJ107" s="342"/>
      <c r="CBK107" s="342"/>
      <c r="CBL107" s="342"/>
      <c r="CBM107" s="342"/>
      <c r="CBN107" s="342"/>
      <c r="CBO107" s="342"/>
      <c r="CBP107" s="342"/>
      <c r="CBQ107" s="342"/>
      <c r="CBR107" s="342"/>
      <c r="CBS107" s="342"/>
      <c r="CBT107" s="342"/>
      <c r="CBU107" s="342"/>
      <c r="CBV107" s="342"/>
      <c r="CBW107" s="342"/>
      <c r="CBX107" s="342"/>
      <c r="CBY107" s="342"/>
      <c r="CBZ107" s="342"/>
      <c r="CCA107" s="342"/>
      <c r="CCB107" s="342"/>
      <c r="CCC107" s="342"/>
      <c r="CCD107" s="342"/>
      <c r="CCE107" s="342"/>
      <c r="CCF107" s="342"/>
      <c r="CCG107" s="342"/>
      <c r="CCH107" s="342"/>
      <c r="CCI107" s="342"/>
      <c r="CCJ107" s="342"/>
      <c r="CCK107" s="342"/>
      <c r="CCL107" s="342"/>
      <c r="CCM107" s="342"/>
      <c r="CCN107" s="342"/>
      <c r="CCO107" s="342"/>
      <c r="CCP107" s="342"/>
      <c r="CCQ107" s="342"/>
      <c r="CCR107" s="342"/>
      <c r="CCS107" s="342"/>
      <c r="CCT107" s="342"/>
      <c r="CCU107" s="342"/>
      <c r="CCV107" s="342"/>
      <c r="CCW107" s="342"/>
      <c r="CCX107" s="342"/>
      <c r="CCY107" s="342"/>
      <c r="CCZ107" s="342"/>
      <c r="CDA107" s="342"/>
      <c r="CDB107" s="342"/>
      <c r="CDC107" s="342"/>
      <c r="CDD107" s="342"/>
      <c r="CDE107" s="342"/>
      <c r="CDF107" s="342"/>
      <c r="CDG107" s="342"/>
      <c r="CDH107" s="342"/>
      <c r="CDI107" s="342"/>
      <c r="CDJ107" s="342"/>
      <c r="CDK107" s="342"/>
      <c r="CDL107" s="342"/>
      <c r="CDM107" s="342"/>
      <c r="CDN107" s="342"/>
      <c r="CDO107" s="342"/>
      <c r="CDP107" s="342"/>
      <c r="CDQ107" s="342"/>
      <c r="CDR107" s="342"/>
      <c r="CDS107" s="342"/>
      <c r="CDT107" s="342"/>
      <c r="CDU107" s="342"/>
      <c r="CDV107" s="342"/>
      <c r="CDW107" s="342"/>
      <c r="CDX107" s="342"/>
      <c r="CDY107" s="342"/>
      <c r="CDZ107" s="342"/>
      <c r="CEA107" s="342"/>
      <c r="CEB107" s="342"/>
      <c r="CEC107" s="342"/>
      <c r="CED107" s="342"/>
      <c r="CEE107" s="342"/>
      <c r="CEF107" s="342"/>
      <c r="CEG107" s="342"/>
      <c r="CEH107" s="342"/>
      <c r="CEI107" s="342"/>
      <c r="CEJ107" s="342"/>
      <c r="CEK107" s="342"/>
      <c r="CEL107" s="342"/>
      <c r="CEM107" s="342"/>
      <c r="CEN107" s="342"/>
      <c r="CEO107" s="342"/>
      <c r="CEP107" s="342"/>
      <c r="CEQ107" s="342"/>
      <c r="CER107" s="342"/>
      <c r="CES107" s="342"/>
      <c r="CET107" s="342"/>
      <c r="CEU107" s="342"/>
      <c r="CEV107" s="342"/>
      <c r="CEW107" s="342"/>
      <c r="CEX107" s="342"/>
      <c r="CEY107" s="342"/>
      <c r="CEZ107" s="342"/>
      <c r="CFA107" s="342"/>
      <c r="CFB107" s="342"/>
      <c r="CFC107" s="342"/>
      <c r="CFD107" s="342"/>
      <c r="CFE107" s="342"/>
      <c r="CFF107" s="342"/>
      <c r="CFG107" s="342"/>
      <c r="CFH107" s="342"/>
      <c r="CFI107" s="342"/>
      <c r="CFJ107" s="342"/>
      <c r="CFK107" s="342"/>
      <c r="CFL107" s="342"/>
      <c r="CFM107" s="342"/>
      <c r="CFN107" s="342"/>
      <c r="CFO107" s="342"/>
      <c r="CFP107" s="342"/>
      <c r="CFQ107" s="342"/>
      <c r="CFR107" s="342"/>
      <c r="CFS107" s="342"/>
      <c r="CFT107" s="342"/>
      <c r="CFU107" s="342"/>
      <c r="CFV107" s="342"/>
      <c r="CFW107" s="342"/>
      <c r="CFX107" s="342"/>
      <c r="CFY107" s="342"/>
      <c r="CFZ107" s="342"/>
      <c r="CGA107" s="342"/>
      <c r="CGB107" s="342"/>
      <c r="CGC107" s="342"/>
      <c r="CGD107" s="342"/>
      <c r="CGE107" s="342"/>
      <c r="CGF107" s="342"/>
      <c r="CGG107" s="342"/>
      <c r="CGH107" s="342"/>
      <c r="CGI107" s="342"/>
      <c r="CGJ107" s="342"/>
      <c r="CGK107" s="342"/>
      <c r="CGL107" s="342"/>
      <c r="CGM107" s="342"/>
      <c r="CGN107" s="342"/>
      <c r="CGO107" s="342"/>
      <c r="CGP107" s="342"/>
      <c r="CGQ107" s="342"/>
      <c r="CGR107" s="342"/>
      <c r="CGS107" s="342"/>
      <c r="CGT107" s="342"/>
      <c r="CGU107" s="342"/>
      <c r="CGV107" s="342"/>
      <c r="CGW107" s="342"/>
      <c r="CGX107" s="342"/>
      <c r="CGY107" s="342"/>
      <c r="CGZ107" s="342"/>
      <c r="CHA107" s="342"/>
      <c r="CHB107" s="342"/>
      <c r="CHC107" s="342"/>
      <c r="CHD107" s="342"/>
      <c r="CHE107" s="342"/>
      <c r="CHF107" s="342"/>
      <c r="CHG107" s="342"/>
      <c r="CHH107" s="342"/>
      <c r="CHI107" s="342"/>
      <c r="CHJ107" s="342"/>
      <c r="CHK107" s="342"/>
      <c r="CHL107" s="342"/>
      <c r="CHM107" s="342"/>
      <c r="CHN107" s="342"/>
      <c r="CHO107" s="342"/>
      <c r="CHP107" s="342"/>
      <c r="CHQ107" s="342"/>
      <c r="CHR107" s="342"/>
      <c r="CHS107" s="342"/>
      <c r="CHT107" s="342"/>
      <c r="CHU107" s="342"/>
      <c r="CHV107" s="342"/>
      <c r="CHW107" s="342"/>
      <c r="CHX107" s="342"/>
      <c r="CHY107" s="342"/>
      <c r="CHZ107" s="342"/>
      <c r="CIA107" s="342"/>
      <c r="CIB107" s="342"/>
      <c r="CIC107" s="342"/>
      <c r="CID107" s="342"/>
      <c r="CIE107" s="342"/>
      <c r="CIF107" s="342"/>
      <c r="CIG107" s="342"/>
      <c r="CIH107" s="342"/>
      <c r="CII107" s="342"/>
      <c r="CIJ107" s="342"/>
      <c r="CIK107" s="342"/>
      <c r="CIL107" s="342"/>
      <c r="CIM107" s="342"/>
      <c r="CIN107" s="342"/>
      <c r="CIO107" s="342"/>
      <c r="CIP107" s="342"/>
      <c r="CIQ107" s="342"/>
      <c r="CIR107" s="342"/>
      <c r="CIS107" s="342"/>
      <c r="CIT107" s="342"/>
      <c r="CIU107" s="342"/>
      <c r="CIV107" s="342"/>
      <c r="CIW107" s="342"/>
      <c r="CIX107" s="342"/>
      <c r="CIY107" s="342"/>
      <c r="CIZ107" s="342"/>
      <c r="CJA107" s="342"/>
      <c r="CJB107" s="342"/>
      <c r="CJC107" s="342"/>
      <c r="CJD107" s="342"/>
      <c r="CJE107" s="342"/>
      <c r="CJF107" s="342"/>
      <c r="CJG107" s="342"/>
      <c r="CJH107" s="342"/>
      <c r="CJI107" s="342"/>
      <c r="CJJ107" s="342"/>
      <c r="CJK107" s="342"/>
      <c r="CJL107" s="342"/>
      <c r="CJM107" s="342"/>
      <c r="CJN107" s="342"/>
      <c r="CJO107" s="342"/>
      <c r="CJP107" s="342"/>
      <c r="CJQ107" s="342"/>
      <c r="CJR107" s="342"/>
      <c r="CJS107" s="342"/>
      <c r="CJT107" s="342"/>
      <c r="CJU107" s="342"/>
      <c r="CJV107" s="342"/>
      <c r="CJW107" s="342"/>
      <c r="CJX107" s="342"/>
      <c r="CJY107" s="342"/>
      <c r="CJZ107" s="342"/>
      <c r="CKA107" s="342"/>
      <c r="CKB107" s="342"/>
      <c r="CKC107" s="342"/>
      <c r="CKD107" s="342"/>
      <c r="CKE107" s="342"/>
      <c r="CKF107" s="342"/>
      <c r="CKG107" s="342"/>
      <c r="CKH107" s="342"/>
      <c r="CKI107" s="342"/>
      <c r="CKJ107" s="342"/>
      <c r="CKK107" s="342"/>
      <c r="CKL107" s="342"/>
      <c r="CKM107" s="342"/>
      <c r="CKN107" s="342"/>
      <c r="CKO107" s="342"/>
      <c r="CKP107" s="342"/>
      <c r="CKQ107" s="342"/>
      <c r="CKR107" s="342"/>
      <c r="CKS107" s="342"/>
      <c r="CKT107" s="342"/>
      <c r="CKU107" s="342"/>
      <c r="CKV107" s="342"/>
      <c r="CKW107" s="342"/>
      <c r="CKX107" s="342"/>
      <c r="CKY107" s="342"/>
      <c r="CKZ107" s="342"/>
      <c r="CLA107" s="342"/>
      <c r="CLB107" s="342"/>
      <c r="CLC107" s="342"/>
      <c r="CLD107" s="342"/>
      <c r="CLE107" s="342"/>
      <c r="CLF107" s="342"/>
      <c r="CLG107" s="342"/>
      <c r="CLH107" s="342"/>
      <c r="CLI107" s="342"/>
      <c r="CLJ107" s="342"/>
      <c r="CLK107" s="342"/>
      <c r="CLL107" s="342"/>
      <c r="CLM107" s="342"/>
      <c r="CLN107" s="342"/>
      <c r="CLO107" s="342"/>
      <c r="CLP107" s="342"/>
      <c r="CLQ107" s="342"/>
      <c r="CLR107" s="342"/>
      <c r="CLS107" s="342"/>
      <c r="CLT107" s="342"/>
      <c r="CLU107" s="342"/>
      <c r="CLV107" s="342"/>
      <c r="CLW107" s="342"/>
      <c r="CLX107" s="342"/>
      <c r="CLY107" s="342"/>
      <c r="CLZ107" s="342"/>
      <c r="CMA107" s="342"/>
      <c r="CMB107" s="342"/>
      <c r="CMC107" s="342"/>
      <c r="CMD107" s="342"/>
      <c r="CME107" s="342"/>
      <c r="CMF107" s="342"/>
      <c r="CMG107" s="342"/>
      <c r="CMH107" s="342"/>
      <c r="CMI107" s="342"/>
      <c r="CMJ107" s="342"/>
      <c r="CMK107" s="342"/>
      <c r="CML107" s="342"/>
      <c r="CMM107" s="342"/>
      <c r="CMN107" s="342"/>
      <c r="CMO107" s="342"/>
      <c r="CMP107" s="342"/>
      <c r="CMQ107" s="342"/>
      <c r="CMR107" s="342"/>
      <c r="CMS107" s="342"/>
      <c r="CMT107" s="342"/>
      <c r="CMU107" s="342"/>
      <c r="CMV107" s="342"/>
      <c r="CMW107" s="342"/>
      <c r="CMX107" s="342"/>
      <c r="CMY107" s="342"/>
      <c r="CMZ107" s="342"/>
      <c r="CNA107" s="342"/>
      <c r="CNB107" s="342"/>
      <c r="CNC107" s="342"/>
      <c r="CND107" s="342"/>
      <c r="CNE107" s="342"/>
      <c r="CNF107" s="342"/>
      <c r="CNG107" s="342"/>
      <c r="CNH107" s="342"/>
      <c r="CNI107" s="342"/>
      <c r="CNJ107" s="342"/>
      <c r="CNK107" s="342"/>
      <c r="CNL107" s="342"/>
      <c r="CNM107" s="342"/>
      <c r="CNN107" s="342"/>
      <c r="CNO107" s="342"/>
      <c r="CNP107" s="342"/>
      <c r="CNQ107" s="342"/>
      <c r="CNR107" s="342"/>
      <c r="CNS107" s="342"/>
      <c r="CNT107" s="342"/>
      <c r="CNU107" s="342"/>
      <c r="CNV107" s="342"/>
      <c r="CNW107" s="342"/>
      <c r="CNX107" s="342"/>
      <c r="CNY107" s="342"/>
      <c r="CNZ107" s="342"/>
      <c r="COA107" s="342"/>
      <c r="COB107" s="342"/>
      <c r="COC107" s="342"/>
      <c r="COD107" s="342"/>
      <c r="COE107" s="342"/>
      <c r="COF107" s="342"/>
      <c r="COG107" s="342"/>
      <c r="COH107" s="342"/>
      <c r="COI107" s="342"/>
      <c r="COJ107" s="342"/>
      <c r="COK107" s="342"/>
      <c r="COL107" s="342"/>
      <c r="COM107" s="342"/>
      <c r="CON107" s="342"/>
      <c r="COO107" s="342"/>
      <c r="COP107" s="342"/>
      <c r="COQ107" s="342"/>
      <c r="COR107" s="342"/>
      <c r="COS107" s="342"/>
      <c r="COT107" s="342"/>
      <c r="COU107" s="342"/>
      <c r="COV107" s="342"/>
      <c r="COW107" s="342"/>
      <c r="COX107" s="342"/>
      <c r="COY107" s="342"/>
      <c r="COZ107" s="342"/>
      <c r="CPA107" s="342"/>
      <c r="CPB107" s="342"/>
      <c r="CPC107" s="342"/>
      <c r="CPD107" s="342"/>
      <c r="CPE107" s="342"/>
      <c r="CPF107" s="342"/>
      <c r="CPG107" s="342"/>
      <c r="CPH107" s="342"/>
      <c r="CPI107" s="342"/>
      <c r="CPJ107" s="342"/>
      <c r="CPK107" s="342"/>
      <c r="CPL107" s="342"/>
      <c r="CPM107" s="342"/>
      <c r="CPN107" s="342"/>
      <c r="CPO107" s="342"/>
      <c r="CPP107" s="342"/>
      <c r="CPQ107" s="342"/>
      <c r="CPR107" s="342"/>
      <c r="CPS107" s="342"/>
      <c r="CPT107" s="342"/>
      <c r="CPU107" s="342"/>
      <c r="CPV107" s="342"/>
      <c r="CPW107" s="342"/>
      <c r="CPX107" s="342"/>
      <c r="CPY107" s="342"/>
      <c r="CPZ107" s="342"/>
      <c r="CQA107" s="342"/>
      <c r="CQB107" s="342"/>
      <c r="CQC107" s="342"/>
      <c r="CQD107" s="342"/>
      <c r="CQE107" s="342"/>
      <c r="CQF107" s="342"/>
      <c r="CQG107" s="342"/>
      <c r="CQH107" s="342"/>
      <c r="CQI107" s="342"/>
      <c r="CQJ107" s="342"/>
      <c r="CQK107" s="342"/>
      <c r="CQL107" s="342"/>
      <c r="CQM107" s="342"/>
      <c r="CQN107" s="342"/>
      <c r="CQO107" s="342"/>
      <c r="CQP107" s="342"/>
      <c r="CQQ107" s="342"/>
      <c r="CQR107" s="342"/>
      <c r="CQS107" s="342"/>
      <c r="CQT107" s="342"/>
      <c r="CQU107" s="342"/>
      <c r="CQV107" s="342"/>
      <c r="CQW107" s="342"/>
      <c r="CQX107" s="342"/>
      <c r="CQY107" s="342"/>
      <c r="CQZ107" s="342"/>
      <c r="CRA107" s="342"/>
      <c r="CRB107" s="342"/>
      <c r="CRC107" s="342"/>
      <c r="CRD107" s="342"/>
      <c r="CRE107" s="342"/>
      <c r="CRF107" s="342"/>
      <c r="CRG107" s="342"/>
      <c r="CRH107" s="342"/>
      <c r="CRI107" s="342"/>
      <c r="CRJ107" s="342"/>
      <c r="CRK107" s="342"/>
      <c r="CRL107" s="342"/>
      <c r="CRM107" s="342"/>
      <c r="CRN107" s="342"/>
      <c r="CRO107" s="342"/>
      <c r="CRP107" s="342"/>
      <c r="CRQ107" s="342"/>
      <c r="CRR107" s="342"/>
      <c r="CRS107" s="342"/>
      <c r="CRT107" s="342"/>
      <c r="CRU107" s="342"/>
      <c r="CRV107" s="342"/>
      <c r="CRW107" s="342"/>
      <c r="CRX107" s="342"/>
      <c r="CRY107" s="342"/>
      <c r="CRZ107" s="342"/>
      <c r="CSA107" s="342"/>
      <c r="CSB107" s="342"/>
      <c r="CSC107" s="342"/>
      <c r="CSD107" s="342"/>
      <c r="CSE107" s="342"/>
      <c r="CSF107" s="342"/>
      <c r="CSG107" s="342"/>
      <c r="CSH107" s="342"/>
      <c r="CSI107" s="342"/>
      <c r="CSJ107" s="342"/>
      <c r="CSK107" s="342"/>
      <c r="CSL107" s="342"/>
      <c r="CSM107" s="342"/>
      <c r="CSN107" s="342"/>
      <c r="CSO107" s="342"/>
      <c r="CSP107" s="342"/>
      <c r="CSQ107" s="342"/>
      <c r="CSR107" s="342"/>
      <c r="CSS107" s="342"/>
      <c r="CST107" s="342"/>
      <c r="CSU107" s="342"/>
      <c r="CSV107" s="342"/>
      <c r="CSW107" s="342"/>
      <c r="CSX107" s="342"/>
      <c r="CSY107" s="342"/>
      <c r="CSZ107" s="342"/>
      <c r="CTA107" s="342"/>
      <c r="CTB107" s="342"/>
      <c r="CTC107" s="342"/>
      <c r="CTD107" s="342"/>
      <c r="CTE107" s="342"/>
      <c r="CTF107" s="342"/>
      <c r="CTG107" s="342"/>
      <c r="CTH107" s="342"/>
      <c r="CTI107" s="342"/>
      <c r="CTJ107" s="342"/>
      <c r="CTK107" s="342"/>
      <c r="CTL107" s="342"/>
      <c r="CTM107" s="342"/>
      <c r="CTN107" s="342"/>
      <c r="CTO107" s="342"/>
      <c r="CTP107" s="342"/>
      <c r="CTQ107" s="342"/>
      <c r="CTR107" s="342"/>
      <c r="CTS107" s="342"/>
      <c r="CTT107" s="342"/>
      <c r="CTU107" s="342"/>
      <c r="CTV107" s="342"/>
      <c r="CTW107" s="342"/>
      <c r="CTX107" s="342"/>
      <c r="CTY107" s="342"/>
      <c r="CTZ107" s="342"/>
      <c r="CUA107" s="342"/>
      <c r="CUB107" s="342"/>
      <c r="CUC107" s="342"/>
      <c r="CUD107" s="342"/>
      <c r="CUE107" s="342"/>
      <c r="CUF107" s="342"/>
      <c r="CUG107" s="342"/>
      <c r="CUH107" s="342"/>
      <c r="CUI107" s="342"/>
      <c r="CUJ107" s="342"/>
      <c r="CUK107" s="342"/>
      <c r="CUL107" s="342"/>
      <c r="CUM107" s="342"/>
      <c r="CUN107" s="342"/>
      <c r="CUO107" s="342"/>
      <c r="CUP107" s="342"/>
      <c r="CUQ107" s="342"/>
      <c r="CUR107" s="342"/>
      <c r="CUS107" s="342"/>
      <c r="CUT107" s="342"/>
      <c r="CUU107" s="342"/>
      <c r="CUV107" s="342"/>
      <c r="CUW107" s="342"/>
      <c r="CUX107" s="342"/>
      <c r="CUY107" s="342"/>
      <c r="CUZ107" s="342"/>
      <c r="CVA107" s="342"/>
      <c r="CVB107" s="342"/>
      <c r="CVC107" s="342"/>
      <c r="CVD107" s="342"/>
      <c r="CVE107" s="342"/>
      <c r="CVF107" s="342"/>
      <c r="CVG107" s="342"/>
      <c r="CVH107" s="342"/>
      <c r="CVI107" s="342"/>
      <c r="CVJ107" s="342"/>
      <c r="CVK107" s="342"/>
      <c r="CVL107" s="342"/>
      <c r="CVM107" s="342"/>
      <c r="CVN107" s="342"/>
      <c r="CVO107" s="342"/>
      <c r="CVP107" s="342"/>
      <c r="CVQ107" s="342"/>
      <c r="CVR107" s="342"/>
      <c r="CVS107" s="342"/>
      <c r="CVT107" s="342"/>
      <c r="CVU107" s="342"/>
      <c r="CVV107" s="342"/>
      <c r="CVW107" s="342"/>
      <c r="CVX107" s="342"/>
      <c r="CVY107" s="342"/>
      <c r="CVZ107" s="342"/>
      <c r="CWA107" s="342"/>
      <c r="CWB107" s="342"/>
      <c r="CWC107" s="342"/>
      <c r="CWD107" s="342"/>
      <c r="CWE107" s="342"/>
      <c r="CWF107" s="342"/>
      <c r="CWG107" s="342"/>
      <c r="CWH107" s="342"/>
      <c r="CWI107" s="342"/>
      <c r="CWJ107" s="342"/>
      <c r="CWK107" s="342"/>
      <c r="CWL107" s="342"/>
      <c r="CWM107" s="342"/>
      <c r="CWN107" s="342"/>
      <c r="CWO107" s="342"/>
      <c r="CWP107" s="342"/>
      <c r="CWQ107" s="342"/>
      <c r="CWR107" s="342"/>
      <c r="CWS107" s="342"/>
      <c r="CWT107" s="342"/>
      <c r="CWU107" s="342"/>
      <c r="CWV107" s="342"/>
      <c r="CWW107" s="342"/>
      <c r="CWX107" s="342"/>
      <c r="CWY107" s="342"/>
      <c r="CWZ107" s="342"/>
      <c r="CXA107" s="342"/>
      <c r="CXB107" s="342"/>
      <c r="CXC107" s="342"/>
      <c r="CXD107" s="342"/>
      <c r="CXE107" s="342"/>
      <c r="CXF107" s="342"/>
      <c r="CXG107" s="342"/>
      <c r="CXH107" s="342"/>
      <c r="CXI107" s="342"/>
      <c r="CXJ107" s="342"/>
      <c r="CXK107" s="342"/>
      <c r="CXL107" s="342"/>
      <c r="CXM107" s="342"/>
      <c r="CXN107" s="342"/>
      <c r="CXO107" s="342"/>
      <c r="CXP107" s="342"/>
      <c r="CXQ107" s="342"/>
      <c r="CXR107" s="342"/>
      <c r="CXS107" s="342"/>
      <c r="CXT107" s="342"/>
      <c r="CXU107" s="342"/>
      <c r="CXV107" s="342"/>
      <c r="CXW107" s="342"/>
      <c r="CXX107" s="342"/>
      <c r="CXY107" s="342"/>
      <c r="CXZ107" s="342"/>
      <c r="CYA107" s="342"/>
      <c r="CYB107" s="342"/>
      <c r="CYC107" s="342"/>
      <c r="CYD107" s="342"/>
      <c r="CYE107" s="342"/>
      <c r="CYF107" s="342"/>
      <c r="CYG107" s="342"/>
      <c r="CYH107" s="342"/>
      <c r="CYI107" s="342"/>
      <c r="CYJ107" s="342"/>
      <c r="CYK107" s="342"/>
      <c r="CYL107" s="342"/>
      <c r="CYM107" s="342"/>
      <c r="CYN107" s="342"/>
      <c r="CYO107" s="342"/>
      <c r="CYP107" s="342"/>
      <c r="CYQ107" s="342"/>
      <c r="CYR107" s="342"/>
      <c r="CYS107" s="342"/>
      <c r="CYT107" s="342"/>
      <c r="CYU107" s="342"/>
      <c r="CYV107" s="342"/>
      <c r="CYW107" s="342"/>
      <c r="CYX107" s="342"/>
      <c r="CYY107" s="342"/>
      <c r="CYZ107" s="342"/>
      <c r="CZA107" s="342"/>
      <c r="CZB107" s="342"/>
      <c r="CZC107" s="342"/>
      <c r="CZD107" s="342"/>
      <c r="CZE107" s="342"/>
      <c r="CZF107" s="342"/>
      <c r="CZG107" s="342"/>
      <c r="CZH107" s="342"/>
      <c r="CZI107" s="342"/>
      <c r="CZJ107" s="342"/>
      <c r="CZK107" s="342"/>
      <c r="CZL107" s="342"/>
      <c r="CZM107" s="342"/>
      <c r="CZN107" s="342"/>
      <c r="CZO107" s="342"/>
      <c r="CZP107" s="342"/>
      <c r="CZQ107" s="342"/>
      <c r="CZR107" s="342"/>
      <c r="CZS107" s="342"/>
      <c r="CZT107" s="342"/>
      <c r="CZU107" s="342"/>
      <c r="CZV107" s="342"/>
      <c r="CZW107" s="342"/>
      <c r="CZX107" s="342"/>
      <c r="CZY107" s="342"/>
      <c r="CZZ107" s="342"/>
      <c r="DAA107" s="342"/>
      <c r="DAB107" s="342"/>
      <c r="DAC107" s="342"/>
      <c r="DAD107" s="342"/>
      <c r="DAE107" s="342"/>
      <c r="DAF107" s="342"/>
      <c r="DAG107" s="342"/>
      <c r="DAH107" s="342"/>
      <c r="DAI107" s="342"/>
      <c r="DAJ107" s="342"/>
      <c r="DAK107" s="342"/>
      <c r="DAL107" s="342"/>
      <c r="DAM107" s="342"/>
      <c r="DAN107" s="342"/>
      <c r="DAO107" s="342"/>
      <c r="DAP107" s="342"/>
      <c r="DAQ107" s="342"/>
      <c r="DAR107" s="342"/>
      <c r="DAS107" s="342"/>
      <c r="DAT107" s="342"/>
      <c r="DAU107" s="342"/>
      <c r="DAV107" s="342"/>
      <c r="DAW107" s="342"/>
      <c r="DAX107" s="342"/>
      <c r="DAY107" s="342"/>
      <c r="DAZ107" s="342"/>
      <c r="DBA107" s="342"/>
      <c r="DBB107" s="342"/>
      <c r="DBC107" s="342"/>
      <c r="DBD107" s="342"/>
      <c r="DBE107" s="342"/>
      <c r="DBF107" s="342"/>
      <c r="DBG107" s="342"/>
      <c r="DBH107" s="342"/>
      <c r="DBI107" s="342"/>
      <c r="DBJ107" s="342"/>
      <c r="DBK107" s="342"/>
      <c r="DBL107" s="342"/>
      <c r="DBM107" s="342"/>
      <c r="DBN107" s="342"/>
      <c r="DBO107" s="342"/>
      <c r="DBP107" s="342"/>
      <c r="DBQ107" s="342"/>
      <c r="DBR107" s="342"/>
      <c r="DBS107" s="342"/>
      <c r="DBT107" s="342"/>
      <c r="DBU107" s="342"/>
      <c r="DBV107" s="342"/>
      <c r="DBW107" s="342"/>
      <c r="DBX107" s="342"/>
      <c r="DBY107" s="342"/>
      <c r="DBZ107" s="342"/>
      <c r="DCA107" s="342"/>
      <c r="DCB107" s="342"/>
      <c r="DCC107" s="342"/>
      <c r="DCD107" s="342"/>
      <c r="DCE107" s="342"/>
      <c r="DCF107" s="342"/>
      <c r="DCG107" s="342"/>
      <c r="DCH107" s="342"/>
      <c r="DCI107" s="342"/>
      <c r="DCJ107" s="342"/>
      <c r="DCK107" s="342"/>
      <c r="DCL107" s="342"/>
      <c r="DCM107" s="342"/>
      <c r="DCN107" s="342"/>
      <c r="DCO107" s="342"/>
      <c r="DCP107" s="342"/>
      <c r="DCQ107" s="342"/>
      <c r="DCR107" s="342"/>
      <c r="DCS107" s="342"/>
      <c r="DCT107" s="342"/>
      <c r="DCU107" s="342"/>
      <c r="DCV107" s="342"/>
      <c r="DCW107" s="342"/>
      <c r="DCX107" s="342"/>
      <c r="DCY107" s="342"/>
      <c r="DCZ107" s="342"/>
      <c r="DDA107" s="342"/>
      <c r="DDB107" s="342"/>
      <c r="DDC107" s="342"/>
      <c r="DDD107" s="342"/>
      <c r="DDE107" s="342"/>
      <c r="DDF107" s="342"/>
      <c r="DDG107" s="342"/>
      <c r="DDH107" s="342"/>
      <c r="DDI107" s="342"/>
      <c r="DDJ107" s="342"/>
      <c r="DDK107" s="342"/>
      <c r="DDL107" s="342"/>
      <c r="DDM107" s="342"/>
      <c r="DDN107" s="342"/>
      <c r="DDO107" s="342"/>
      <c r="DDP107" s="342"/>
      <c r="DDQ107" s="342"/>
      <c r="DDR107" s="342"/>
      <c r="DDS107" s="342"/>
      <c r="DDT107" s="342"/>
      <c r="DDU107" s="342"/>
      <c r="DDV107" s="342"/>
      <c r="DDW107" s="342"/>
      <c r="DDX107" s="342"/>
      <c r="DDY107" s="342"/>
      <c r="DDZ107" s="342"/>
      <c r="DEA107" s="342"/>
      <c r="DEB107" s="342"/>
      <c r="DEC107" s="342"/>
      <c r="DED107" s="342"/>
      <c r="DEE107" s="342"/>
      <c r="DEF107" s="342"/>
      <c r="DEG107" s="342"/>
      <c r="DEH107" s="342"/>
      <c r="DEI107" s="342"/>
      <c r="DEJ107" s="342"/>
      <c r="DEK107" s="342"/>
      <c r="DEL107" s="342"/>
      <c r="DEM107" s="342"/>
      <c r="DEN107" s="342"/>
      <c r="DEO107" s="342"/>
      <c r="DEP107" s="342"/>
      <c r="DEQ107" s="342"/>
      <c r="DER107" s="342"/>
      <c r="DES107" s="342"/>
      <c r="DET107" s="342"/>
      <c r="DEU107" s="342"/>
      <c r="DEV107" s="342"/>
      <c r="DEW107" s="342"/>
      <c r="DEX107" s="342"/>
      <c r="DEY107" s="342"/>
      <c r="DEZ107" s="342"/>
      <c r="DFA107" s="342"/>
      <c r="DFB107" s="342"/>
      <c r="DFC107" s="342"/>
      <c r="DFD107" s="342"/>
      <c r="DFE107" s="342"/>
      <c r="DFF107" s="342"/>
      <c r="DFG107" s="342"/>
      <c r="DFH107" s="342"/>
      <c r="DFI107" s="342"/>
      <c r="DFJ107" s="342"/>
      <c r="DFK107" s="342"/>
      <c r="DFL107" s="342"/>
      <c r="DFM107" s="342"/>
      <c r="DFN107" s="342"/>
      <c r="DFO107" s="342"/>
      <c r="DFP107" s="342"/>
      <c r="DFQ107" s="342"/>
      <c r="DFR107" s="342"/>
      <c r="DFS107" s="342"/>
      <c r="DFT107" s="342"/>
      <c r="DFU107" s="342"/>
      <c r="DFV107" s="342"/>
      <c r="DFW107" s="342"/>
      <c r="DFX107" s="342"/>
      <c r="DFY107" s="342"/>
      <c r="DFZ107" s="342"/>
      <c r="DGA107" s="342"/>
      <c r="DGB107" s="342"/>
      <c r="DGC107" s="342"/>
      <c r="DGD107" s="342"/>
      <c r="DGE107" s="342"/>
      <c r="DGF107" s="342"/>
      <c r="DGG107" s="342"/>
      <c r="DGH107" s="342"/>
      <c r="DGI107" s="342"/>
      <c r="DGJ107" s="342"/>
      <c r="DGK107" s="342"/>
      <c r="DGL107" s="342"/>
      <c r="DGM107" s="342"/>
      <c r="DGN107" s="342"/>
      <c r="DGO107" s="342"/>
      <c r="DGP107" s="342"/>
      <c r="DGQ107" s="342"/>
      <c r="DGR107" s="342"/>
      <c r="DGS107" s="342"/>
      <c r="DGT107" s="342"/>
      <c r="DGU107" s="342"/>
      <c r="DGV107" s="342"/>
      <c r="DGW107" s="342"/>
      <c r="DGX107" s="342"/>
      <c r="DGY107" s="342"/>
      <c r="DGZ107" s="342"/>
      <c r="DHA107" s="342"/>
      <c r="DHB107" s="342"/>
      <c r="DHC107" s="342"/>
      <c r="DHD107" s="342"/>
      <c r="DHE107" s="342"/>
      <c r="DHF107" s="342"/>
      <c r="DHG107" s="342"/>
      <c r="DHH107" s="342"/>
      <c r="DHI107" s="342"/>
      <c r="DHJ107" s="342"/>
      <c r="DHK107" s="342"/>
      <c r="DHL107" s="342"/>
      <c r="DHM107" s="342"/>
      <c r="DHN107" s="342"/>
      <c r="DHO107" s="342"/>
      <c r="DHP107" s="342"/>
      <c r="DHQ107" s="342"/>
      <c r="DHR107" s="342"/>
      <c r="DHS107" s="342"/>
      <c r="DHT107" s="342"/>
      <c r="DHU107" s="342"/>
      <c r="DHV107" s="342"/>
      <c r="DHW107" s="342"/>
      <c r="DHX107" s="342"/>
      <c r="DHY107" s="342"/>
      <c r="DHZ107" s="342"/>
      <c r="DIA107" s="342"/>
      <c r="DIB107" s="342"/>
      <c r="DIC107" s="342"/>
      <c r="DID107" s="342"/>
      <c r="DIE107" s="342"/>
      <c r="DIF107" s="342"/>
      <c r="DIG107" s="342"/>
      <c r="DIH107" s="342"/>
      <c r="DII107" s="342"/>
      <c r="DIJ107" s="342"/>
      <c r="DIK107" s="342"/>
      <c r="DIL107" s="342"/>
      <c r="DIM107" s="342"/>
      <c r="DIN107" s="342"/>
      <c r="DIO107" s="342"/>
      <c r="DIP107" s="342"/>
      <c r="DIQ107" s="342"/>
      <c r="DIR107" s="342"/>
      <c r="DIS107" s="342"/>
      <c r="DIT107" s="342"/>
      <c r="DIU107" s="342"/>
      <c r="DIV107" s="342"/>
      <c r="DIW107" s="342"/>
      <c r="DIX107" s="342"/>
      <c r="DIY107" s="342"/>
      <c r="DIZ107" s="342"/>
      <c r="DJA107" s="342"/>
      <c r="DJB107" s="342"/>
      <c r="DJC107" s="342"/>
      <c r="DJD107" s="342"/>
      <c r="DJE107" s="342"/>
      <c r="DJF107" s="342"/>
      <c r="DJG107" s="342"/>
      <c r="DJH107" s="342"/>
      <c r="DJI107" s="342"/>
      <c r="DJJ107" s="342"/>
      <c r="DJK107" s="342"/>
      <c r="DJL107" s="342"/>
      <c r="DJM107" s="342"/>
      <c r="DJN107" s="342"/>
      <c r="DJO107" s="342"/>
      <c r="DJP107" s="342"/>
      <c r="DJQ107" s="342"/>
      <c r="DJR107" s="342"/>
      <c r="DJS107" s="342"/>
      <c r="DJT107" s="342"/>
      <c r="DJU107" s="342"/>
      <c r="DJV107" s="342"/>
      <c r="DJW107" s="342"/>
      <c r="DJX107" s="342"/>
      <c r="DJY107" s="342"/>
      <c r="DJZ107" s="342"/>
      <c r="DKA107" s="342"/>
      <c r="DKB107" s="342"/>
      <c r="DKC107" s="342"/>
      <c r="DKD107" s="342"/>
      <c r="DKE107" s="342"/>
      <c r="DKF107" s="342"/>
      <c r="DKG107" s="342"/>
      <c r="DKH107" s="342"/>
      <c r="DKI107" s="342"/>
      <c r="DKJ107" s="342"/>
      <c r="DKK107" s="342"/>
      <c r="DKL107" s="342"/>
      <c r="DKM107" s="342"/>
      <c r="DKN107" s="342"/>
      <c r="DKO107" s="342"/>
      <c r="DKP107" s="342"/>
      <c r="DKQ107" s="342"/>
      <c r="DKR107" s="342"/>
      <c r="DKS107" s="342"/>
      <c r="DKT107" s="342"/>
      <c r="DKU107" s="342"/>
      <c r="DKV107" s="342"/>
      <c r="DKW107" s="342"/>
      <c r="DKX107" s="342"/>
      <c r="DKY107" s="342"/>
      <c r="DKZ107" s="342"/>
      <c r="DLA107" s="342"/>
      <c r="DLB107" s="342"/>
      <c r="DLC107" s="342"/>
      <c r="DLD107" s="342"/>
      <c r="DLE107" s="342"/>
      <c r="DLF107" s="342"/>
      <c r="DLG107" s="342"/>
      <c r="DLH107" s="342"/>
      <c r="DLI107" s="342"/>
      <c r="DLJ107" s="342"/>
      <c r="DLK107" s="342"/>
      <c r="DLL107" s="342"/>
      <c r="DLM107" s="342"/>
      <c r="DLN107" s="342"/>
      <c r="DLO107" s="342"/>
      <c r="DLP107" s="342"/>
      <c r="DLQ107" s="342"/>
      <c r="DLR107" s="342"/>
      <c r="DLS107" s="342"/>
      <c r="DLT107" s="342"/>
      <c r="DLU107" s="342"/>
      <c r="DLV107" s="342"/>
      <c r="DLW107" s="342"/>
      <c r="DLX107" s="342"/>
      <c r="DLY107" s="342"/>
      <c r="DLZ107" s="342"/>
      <c r="DMA107" s="342"/>
      <c r="DMB107" s="342"/>
      <c r="DMC107" s="342"/>
      <c r="DMD107" s="342"/>
      <c r="DME107" s="342"/>
      <c r="DMF107" s="342"/>
      <c r="DMG107" s="342"/>
      <c r="DMH107" s="342"/>
      <c r="DMI107" s="342"/>
      <c r="DMJ107" s="342"/>
      <c r="DMK107" s="342"/>
      <c r="DML107" s="342"/>
      <c r="DMM107" s="342"/>
      <c r="DMN107" s="342"/>
      <c r="DMO107" s="342"/>
      <c r="DMP107" s="342"/>
      <c r="DMQ107" s="342"/>
      <c r="DMR107" s="342"/>
      <c r="DMS107" s="342"/>
      <c r="DMT107" s="342"/>
      <c r="DMU107" s="342"/>
      <c r="DMV107" s="342"/>
      <c r="DMW107" s="342"/>
      <c r="DMX107" s="342"/>
      <c r="DMY107" s="342"/>
      <c r="DMZ107" s="342"/>
      <c r="DNA107" s="342"/>
      <c r="DNB107" s="342"/>
      <c r="DNC107" s="342"/>
      <c r="DND107" s="342"/>
      <c r="DNE107" s="342"/>
      <c r="DNF107" s="342"/>
      <c r="DNG107" s="342"/>
      <c r="DNH107" s="342"/>
      <c r="DNI107" s="342"/>
      <c r="DNJ107" s="342"/>
      <c r="DNK107" s="342"/>
      <c r="DNL107" s="342"/>
      <c r="DNM107" s="342"/>
      <c r="DNN107" s="342"/>
      <c r="DNO107" s="342"/>
      <c r="DNP107" s="342"/>
      <c r="DNQ107" s="342"/>
      <c r="DNR107" s="342"/>
      <c r="DNS107" s="342"/>
      <c r="DNT107" s="342"/>
      <c r="DNU107" s="342"/>
      <c r="DNV107" s="342"/>
      <c r="DNW107" s="342"/>
      <c r="DNX107" s="342"/>
      <c r="DNY107" s="342"/>
      <c r="DNZ107" s="342"/>
      <c r="DOA107" s="342"/>
      <c r="DOB107" s="342"/>
      <c r="DOC107" s="342"/>
      <c r="DOD107" s="342"/>
      <c r="DOE107" s="342"/>
      <c r="DOF107" s="342"/>
      <c r="DOG107" s="342"/>
      <c r="DOH107" s="342"/>
      <c r="DOI107" s="342"/>
      <c r="DOJ107" s="342"/>
      <c r="DOK107" s="342"/>
      <c r="DOL107" s="342"/>
      <c r="DOM107" s="342"/>
      <c r="DON107" s="342"/>
      <c r="DOO107" s="342"/>
      <c r="DOP107" s="342"/>
      <c r="DOQ107" s="342"/>
      <c r="DOR107" s="342"/>
      <c r="DOS107" s="342"/>
      <c r="DOT107" s="342"/>
      <c r="DOU107" s="342"/>
      <c r="DOV107" s="342"/>
      <c r="DOW107" s="342"/>
      <c r="DOX107" s="342"/>
      <c r="DOY107" s="342"/>
      <c r="DOZ107" s="342"/>
      <c r="DPA107" s="342"/>
      <c r="DPB107" s="342"/>
      <c r="DPC107" s="342"/>
      <c r="DPD107" s="342"/>
      <c r="DPE107" s="342"/>
      <c r="DPF107" s="342"/>
      <c r="DPG107" s="342"/>
      <c r="DPH107" s="342"/>
      <c r="DPI107" s="342"/>
      <c r="DPJ107" s="342"/>
      <c r="DPK107" s="342"/>
      <c r="DPL107" s="342"/>
      <c r="DPM107" s="342"/>
      <c r="DPN107" s="342"/>
      <c r="DPO107" s="342"/>
      <c r="DPP107" s="342"/>
      <c r="DPQ107" s="342"/>
      <c r="DPR107" s="342"/>
      <c r="DPS107" s="342"/>
      <c r="DPT107" s="342"/>
      <c r="DPU107" s="342"/>
      <c r="DPV107" s="342"/>
      <c r="DPW107" s="342"/>
      <c r="DPX107" s="342"/>
      <c r="DPY107" s="342"/>
      <c r="DPZ107" s="342"/>
      <c r="DQA107" s="342"/>
      <c r="DQB107" s="342"/>
      <c r="DQC107" s="342"/>
      <c r="DQD107" s="342"/>
      <c r="DQE107" s="342"/>
      <c r="DQF107" s="342"/>
      <c r="DQG107" s="342"/>
      <c r="DQH107" s="342"/>
      <c r="DQI107" s="342"/>
      <c r="DQJ107" s="342"/>
      <c r="DQK107" s="342"/>
      <c r="DQL107" s="342"/>
      <c r="DQM107" s="342"/>
      <c r="DQN107" s="342"/>
      <c r="DQO107" s="342"/>
      <c r="DQP107" s="342"/>
      <c r="DQQ107" s="342"/>
      <c r="DQR107" s="342"/>
      <c r="DQS107" s="342"/>
      <c r="DQT107" s="342"/>
      <c r="DQU107" s="342"/>
      <c r="DQV107" s="342"/>
      <c r="DQW107" s="342"/>
      <c r="DQX107" s="342"/>
      <c r="DQY107" s="342"/>
      <c r="DQZ107" s="342"/>
      <c r="DRA107" s="342"/>
      <c r="DRB107" s="342"/>
      <c r="DRC107" s="342"/>
      <c r="DRD107" s="342"/>
      <c r="DRE107" s="342"/>
      <c r="DRF107" s="342"/>
      <c r="DRG107" s="342"/>
      <c r="DRH107" s="342"/>
      <c r="DRI107" s="342"/>
      <c r="DRJ107" s="342"/>
      <c r="DRK107" s="342"/>
      <c r="DRL107" s="342"/>
      <c r="DRM107" s="342"/>
      <c r="DRN107" s="342"/>
      <c r="DRO107" s="342"/>
      <c r="DRP107" s="342"/>
      <c r="DRQ107" s="342"/>
      <c r="DRR107" s="342"/>
      <c r="DRS107" s="342"/>
      <c r="DRT107" s="342"/>
      <c r="DRU107" s="342"/>
      <c r="DRV107" s="342"/>
      <c r="DRW107" s="342"/>
      <c r="DRX107" s="342"/>
      <c r="DRY107" s="342"/>
      <c r="DRZ107" s="342"/>
      <c r="DSA107" s="342"/>
      <c r="DSB107" s="342"/>
      <c r="DSC107" s="342"/>
      <c r="DSD107" s="342"/>
      <c r="DSE107" s="342"/>
      <c r="DSF107" s="342"/>
      <c r="DSG107" s="342"/>
      <c r="DSH107" s="342"/>
      <c r="DSI107" s="342"/>
      <c r="DSJ107" s="342"/>
      <c r="DSK107" s="342"/>
      <c r="DSL107" s="342"/>
      <c r="DSM107" s="342"/>
      <c r="DSN107" s="342"/>
      <c r="DSO107" s="342"/>
      <c r="DSP107" s="342"/>
      <c r="DSQ107" s="342"/>
      <c r="DSR107" s="342"/>
      <c r="DSS107" s="342"/>
      <c r="DST107" s="342"/>
      <c r="DSU107" s="342"/>
      <c r="DSV107" s="342"/>
      <c r="DSW107" s="342"/>
      <c r="DSX107" s="342"/>
      <c r="DSY107" s="342"/>
      <c r="DSZ107" s="342"/>
      <c r="DTA107" s="342"/>
      <c r="DTB107" s="342"/>
      <c r="DTC107" s="342"/>
      <c r="DTD107" s="342"/>
      <c r="DTE107" s="342"/>
      <c r="DTF107" s="342"/>
      <c r="DTG107" s="342"/>
      <c r="DTH107" s="342"/>
      <c r="DTI107" s="342"/>
      <c r="DTJ107" s="342"/>
      <c r="DTK107" s="342"/>
      <c r="DTL107" s="342"/>
      <c r="DTM107" s="342"/>
      <c r="DTN107" s="342"/>
      <c r="DTO107" s="342"/>
      <c r="DTP107" s="342"/>
      <c r="DTQ107" s="342"/>
      <c r="DTR107" s="342"/>
      <c r="DTS107" s="342"/>
      <c r="DTT107" s="342"/>
      <c r="DTU107" s="342"/>
      <c r="DTV107" s="342"/>
      <c r="DTW107" s="342"/>
      <c r="DTX107" s="342"/>
      <c r="DTY107" s="342"/>
      <c r="DTZ107" s="342"/>
      <c r="DUA107" s="342"/>
      <c r="DUB107" s="342"/>
      <c r="DUC107" s="342"/>
      <c r="DUD107" s="342"/>
      <c r="DUE107" s="342"/>
      <c r="DUF107" s="342"/>
      <c r="DUG107" s="342"/>
      <c r="DUH107" s="342"/>
      <c r="DUI107" s="342"/>
      <c r="DUJ107" s="342"/>
      <c r="DUK107" s="342"/>
      <c r="DUL107" s="342"/>
      <c r="DUM107" s="342"/>
      <c r="DUN107" s="342"/>
      <c r="DUO107" s="342"/>
      <c r="DUP107" s="342"/>
      <c r="DUQ107" s="342"/>
      <c r="DUR107" s="342"/>
      <c r="DUS107" s="342"/>
      <c r="DUT107" s="342"/>
      <c r="DUU107" s="342"/>
      <c r="DUV107" s="342"/>
      <c r="DUW107" s="342"/>
      <c r="DUX107" s="342"/>
      <c r="DUY107" s="342"/>
      <c r="DUZ107" s="342"/>
      <c r="DVA107" s="342"/>
      <c r="DVB107" s="342"/>
      <c r="DVC107" s="342"/>
      <c r="DVD107" s="342"/>
      <c r="DVE107" s="342"/>
      <c r="DVF107" s="342"/>
      <c r="DVG107" s="342"/>
      <c r="DVH107" s="342"/>
      <c r="DVI107" s="342"/>
      <c r="DVJ107" s="342"/>
      <c r="DVK107" s="342"/>
      <c r="DVL107" s="342"/>
      <c r="DVM107" s="342"/>
      <c r="DVN107" s="342"/>
      <c r="DVO107" s="342"/>
      <c r="DVP107" s="342"/>
      <c r="DVQ107" s="342"/>
      <c r="DVR107" s="342"/>
      <c r="DVS107" s="342"/>
      <c r="DVT107" s="342"/>
      <c r="DVU107" s="342"/>
      <c r="DVV107" s="342"/>
      <c r="DVW107" s="342"/>
      <c r="DVX107" s="342"/>
      <c r="DVY107" s="342"/>
      <c r="DVZ107" s="342"/>
      <c r="DWA107" s="342"/>
      <c r="DWB107" s="342"/>
      <c r="DWC107" s="342"/>
      <c r="DWD107" s="342"/>
      <c r="DWE107" s="342"/>
      <c r="DWF107" s="342"/>
      <c r="DWG107" s="342"/>
      <c r="DWH107" s="342"/>
      <c r="DWI107" s="342"/>
      <c r="DWJ107" s="342"/>
      <c r="DWK107" s="342"/>
      <c r="DWL107" s="342"/>
      <c r="DWM107" s="342"/>
      <c r="DWN107" s="342"/>
      <c r="DWO107" s="342"/>
      <c r="DWP107" s="342"/>
      <c r="DWQ107" s="342"/>
      <c r="DWR107" s="342"/>
      <c r="DWS107" s="342"/>
      <c r="DWT107" s="342"/>
      <c r="DWU107" s="342"/>
      <c r="DWV107" s="342"/>
      <c r="DWW107" s="342"/>
      <c r="DWX107" s="342"/>
      <c r="DWY107" s="342"/>
      <c r="DWZ107" s="342"/>
      <c r="DXA107" s="342"/>
      <c r="DXB107" s="342"/>
      <c r="DXC107" s="342"/>
      <c r="DXD107" s="342"/>
      <c r="DXE107" s="342"/>
      <c r="DXF107" s="342"/>
      <c r="DXG107" s="342"/>
      <c r="DXH107" s="342"/>
      <c r="DXI107" s="342"/>
      <c r="DXJ107" s="342"/>
      <c r="DXK107" s="342"/>
      <c r="DXL107" s="342"/>
      <c r="DXM107" s="342"/>
      <c r="DXN107" s="342"/>
      <c r="DXO107" s="342"/>
      <c r="DXP107" s="342"/>
      <c r="DXQ107" s="342"/>
      <c r="DXR107" s="342"/>
      <c r="DXS107" s="342"/>
      <c r="DXT107" s="342"/>
      <c r="DXU107" s="342"/>
      <c r="DXV107" s="342"/>
      <c r="DXW107" s="342"/>
      <c r="DXX107" s="342"/>
      <c r="DXY107" s="342"/>
      <c r="DXZ107" s="342"/>
      <c r="DYA107" s="342"/>
      <c r="DYB107" s="342"/>
      <c r="DYC107" s="342"/>
      <c r="DYD107" s="342"/>
      <c r="DYE107" s="342"/>
      <c r="DYF107" s="342"/>
      <c r="DYG107" s="342"/>
      <c r="DYH107" s="342"/>
      <c r="DYI107" s="342"/>
      <c r="DYJ107" s="342"/>
      <c r="DYK107" s="342"/>
      <c r="DYL107" s="342"/>
      <c r="DYM107" s="342"/>
      <c r="DYN107" s="342"/>
      <c r="DYO107" s="342"/>
      <c r="DYP107" s="342"/>
      <c r="DYQ107" s="342"/>
      <c r="DYR107" s="342"/>
      <c r="DYS107" s="342"/>
      <c r="DYT107" s="342"/>
      <c r="DYU107" s="342"/>
      <c r="DYV107" s="342"/>
      <c r="DYW107" s="342"/>
      <c r="DYX107" s="342"/>
      <c r="DYY107" s="342"/>
      <c r="DYZ107" s="342"/>
      <c r="DZA107" s="342"/>
      <c r="DZB107" s="342"/>
      <c r="DZC107" s="342"/>
      <c r="DZD107" s="342"/>
      <c r="DZE107" s="342"/>
      <c r="DZF107" s="342"/>
      <c r="DZG107" s="342"/>
      <c r="DZH107" s="342"/>
      <c r="DZI107" s="342"/>
      <c r="DZJ107" s="342"/>
      <c r="DZK107" s="342"/>
      <c r="DZL107" s="342"/>
      <c r="DZM107" s="342"/>
      <c r="DZN107" s="342"/>
      <c r="DZO107" s="342"/>
      <c r="DZP107" s="342"/>
      <c r="DZQ107" s="342"/>
      <c r="DZR107" s="342"/>
      <c r="DZS107" s="342"/>
      <c r="DZT107" s="342"/>
      <c r="DZU107" s="342"/>
      <c r="DZV107" s="342"/>
      <c r="DZW107" s="342"/>
      <c r="DZX107" s="342"/>
      <c r="DZY107" s="342"/>
      <c r="DZZ107" s="342"/>
      <c r="EAA107" s="342"/>
      <c r="EAB107" s="342"/>
      <c r="EAC107" s="342"/>
      <c r="EAD107" s="342"/>
      <c r="EAE107" s="342"/>
      <c r="EAF107" s="342"/>
      <c r="EAG107" s="342"/>
      <c r="EAH107" s="342"/>
      <c r="EAI107" s="342"/>
      <c r="EAJ107" s="342"/>
      <c r="EAK107" s="342"/>
      <c r="EAL107" s="342"/>
      <c r="EAM107" s="342"/>
      <c r="EAN107" s="342"/>
      <c r="EAO107" s="342"/>
      <c r="EAP107" s="342"/>
      <c r="EAQ107" s="342"/>
      <c r="EAR107" s="342"/>
      <c r="EAS107" s="342"/>
      <c r="EAT107" s="342"/>
      <c r="EAU107" s="342"/>
      <c r="EAV107" s="342"/>
      <c r="EAW107" s="342"/>
      <c r="EAX107" s="342"/>
      <c r="EAY107" s="342"/>
      <c r="EAZ107" s="342"/>
      <c r="EBA107" s="342"/>
      <c r="EBB107" s="342"/>
      <c r="EBC107" s="342"/>
      <c r="EBD107" s="342"/>
      <c r="EBE107" s="342"/>
      <c r="EBF107" s="342"/>
      <c r="EBG107" s="342"/>
      <c r="EBH107" s="342"/>
      <c r="EBI107" s="342"/>
      <c r="EBJ107" s="342"/>
      <c r="EBK107" s="342"/>
      <c r="EBL107" s="342"/>
      <c r="EBM107" s="342"/>
      <c r="EBN107" s="342"/>
      <c r="EBO107" s="342"/>
      <c r="EBP107" s="342"/>
      <c r="EBQ107" s="342"/>
      <c r="EBR107" s="342"/>
      <c r="EBS107" s="342"/>
      <c r="EBT107" s="342"/>
      <c r="EBU107" s="342"/>
      <c r="EBV107" s="342"/>
      <c r="EBW107" s="342"/>
      <c r="EBX107" s="342"/>
      <c r="EBY107" s="342"/>
      <c r="EBZ107" s="342"/>
      <c r="ECA107" s="342"/>
      <c r="ECB107" s="342"/>
      <c r="ECC107" s="342"/>
      <c r="ECD107" s="342"/>
      <c r="ECE107" s="342"/>
      <c r="ECF107" s="342"/>
      <c r="ECG107" s="342"/>
      <c r="ECH107" s="342"/>
      <c r="ECI107" s="342"/>
      <c r="ECJ107" s="342"/>
      <c r="ECK107" s="342"/>
      <c r="ECL107" s="342"/>
      <c r="ECM107" s="342"/>
      <c r="ECN107" s="342"/>
      <c r="ECO107" s="342"/>
      <c r="ECP107" s="342"/>
      <c r="ECQ107" s="342"/>
      <c r="ECR107" s="342"/>
      <c r="ECS107" s="342"/>
      <c r="ECT107" s="342"/>
      <c r="ECU107" s="342"/>
      <c r="ECV107" s="342"/>
      <c r="ECW107" s="342"/>
      <c r="ECX107" s="342"/>
      <c r="ECY107" s="342"/>
      <c r="ECZ107" s="342"/>
      <c r="EDA107" s="342"/>
      <c r="EDB107" s="342"/>
      <c r="EDC107" s="342"/>
      <c r="EDD107" s="342"/>
      <c r="EDE107" s="342"/>
      <c r="EDF107" s="342"/>
      <c r="EDG107" s="342"/>
      <c r="EDH107" s="342"/>
      <c r="EDI107" s="342"/>
      <c r="EDJ107" s="342"/>
      <c r="EDK107" s="342"/>
      <c r="EDL107" s="342"/>
      <c r="EDM107" s="342"/>
      <c r="EDN107" s="342"/>
      <c r="EDO107" s="342"/>
      <c r="EDP107" s="342"/>
      <c r="EDQ107" s="342"/>
      <c r="EDR107" s="342"/>
      <c r="EDS107" s="342"/>
      <c r="EDT107" s="342"/>
      <c r="EDU107" s="342"/>
      <c r="EDV107" s="342"/>
      <c r="EDW107" s="342"/>
      <c r="EDX107" s="342"/>
      <c r="EDY107" s="342"/>
      <c r="EDZ107" s="342"/>
      <c r="EEA107" s="342"/>
      <c r="EEB107" s="342"/>
      <c r="EEC107" s="342"/>
      <c r="EED107" s="342"/>
      <c r="EEE107" s="342"/>
      <c r="EEF107" s="342"/>
      <c r="EEG107" s="342"/>
      <c r="EEH107" s="342"/>
      <c r="EEI107" s="342"/>
      <c r="EEJ107" s="342"/>
      <c r="EEK107" s="342"/>
      <c r="EEL107" s="342"/>
      <c r="EEM107" s="342"/>
      <c r="EEN107" s="342"/>
      <c r="EEO107" s="342"/>
      <c r="EEP107" s="342"/>
      <c r="EEQ107" s="342"/>
      <c r="EER107" s="342"/>
      <c r="EES107" s="342"/>
      <c r="EET107" s="342"/>
      <c r="EEU107" s="342"/>
      <c r="EEV107" s="342"/>
      <c r="EEW107" s="342"/>
      <c r="EEX107" s="342"/>
      <c r="EEY107" s="342"/>
      <c r="EEZ107" s="342"/>
      <c r="EFA107" s="342"/>
      <c r="EFB107" s="342"/>
      <c r="EFC107" s="342"/>
      <c r="EFD107" s="342"/>
      <c r="EFE107" s="342"/>
      <c r="EFF107" s="342"/>
      <c r="EFG107" s="342"/>
      <c r="EFH107" s="342"/>
      <c r="EFI107" s="342"/>
      <c r="EFJ107" s="342"/>
      <c r="EFK107" s="342"/>
      <c r="EFL107" s="342"/>
      <c r="EFM107" s="342"/>
      <c r="EFN107" s="342"/>
      <c r="EFO107" s="342"/>
      <c r="EFP107" s="342"/>
      <c r="EFQ107" s="342"/>
      <c r="EFR107" s="342"/>
      <c r="EFS107" s="342"/>
      <c r="EFT107" s="342"/>
      <c r="EFU107" s="342"/>
      <c r="EFV107" s="342"/>
      <c r="EFW107" s="342"/>
      <c r="EFX107" s="342"/>
      <c r="EFY107" s="342"/>
      <c r="EFZ107" s="342"/>
      <c r="EGA107" s="342"/>
      <c r="EGB107" s="342"/>
      <c r="EGC107" s="342"/>
      <c r="EGD107" s="342"/>
      <c r="EGE107" s="342"/>
      <c r="EGF107" s="342"/>
      <c r="EGG107" s="342"/>
      <c r="EGH107" s="342"/>
      <c r="EGI107" s="342"/>
      <c r="EGJ107" s="342"/>
      <c r="EGK107" s="342"/>
      <c r="EGL107" s="342"/>
      <c r="EGM107" s="342"/>
      <c r="EGN107" s="342"/>
      <c r="EGO107" s="342"/>
      <c r="EGP107" s="342"/>
      <c r="EGQ107" s="342"/>
      <c r="EGR107" s="342"/>
      <c r="EGS107" s="342"/>
      <c r="EGT107" s="342"/>
      <c r="EGU107" s="342"/>
      <c r="EGV107" s="342"/>
      <c r="EGW107" s="342"/>
      <c r="EGX107" s="342"/>
      <c r="EGY107" s="342"/>
      <c r="EGZ107" s="342"/>
      <c r="EHA107" s="342"/>
      <c r="EHB107" s="342"/>
      <c r="EHC107" s="342"/>
      <c r="EHD107" s="342"/>
      <c r="EHE107" s="342"/>
      <c r="EHF107" s="342"/>
      <c r="EHG107" s="342"/>
      <c r="EHH107" s="342"/>
      <c r="EHI107" s="342"/>
      <c r="EHJ107" s="342"/>
      <c r="EHK107" s="342"/>
      <c r="EHL107" s="342"/>
      <c r="EHM107" s="342"/>
      <c r="EHN107" s="342"/>
      <c r="EHO107" s="342"/>
      <c r="EHP107" s="342"/>
      <c r="EHQ107" s="342"/>
      <c r="EHR107" s="342"/>
      <c r="EHS107" s="342"/>
      <c r="EHT107" s="342"/>
      <c r="EHU107" s="342"/>
      <c r="EHV107" s="342"/>
      <c r="EHW107" s="342"/>
      <c r="EHX107" s="342"/>
      <c r="EHY107" s="342"/>
      <c r="EHZ107" s="342"/>
      <c r="EIA107" s="342"/>
      <c r="EIB107" s="342"/>
      <c r="EIC107" s="342"/>
      <c r="EID107" s="342"/>
      <c r="EIE107" s="342"/>
      <c r="EIF107" s="342"/>
      <c r="EIG107" s="342"/>
      <c r="EIH107" s="342"/>
      <c r="EII107" s="342"/>
      <c r="EIJ107" s="342"/>
      <c r="EIK107" s="342"/>
      <c r="EIL107" s="342"/>
      <c r="EIM107" s="342"/>
      <c r="EIN107" s="342"/>
      <c r="EIO107" s="342"/>
      <c r="EIP107" s="342"/>
      <c r="EIQ107" s="342"/>
      <c r="EIR107" s="342"/>
      <c r="EIS107" s="342"/>
      <c r="EIT107" s="342"/>
      <c r="EIU107" s="342"/>
      <c r="EIV107" s="342"/>
      <c r="EIW107" s="342"/>
      <c r="EIX107" s="342"/>
      <c r="EIY107" s="342"/>
      <c r="EIZ107" s="342"/>
      <c r="EJA107" s="342"/>
      <c r="EJB107" s="342"/>
      <c r="EJC107" s="342"/>
      <c r="EJD107" s="342"/>
      <c r="EJE107" s="342"/>
      <c r="EJF107" s="342"/>
      <c r="EJG107" s="342"/>
      <c r="EJH107" s="342"/>
      <c r="EJI107" s="342"/>
      <c r="EJJ107" s="342"/>
      <c r="EJK107" s="342"/>
      <c r="EJL107" s="342"/>
      <c r="EJM107" s="342"/>
      <c r="EJN107" s="342"/>
      <c r="EJO107" s="342"/>
      <c r="EJP107" s="342"/>
      <c r="EJQ107" s="342"/>
      <c r="EJR107" s="342"/>
      <c r="EJS107" s="342"/>
      <c r="EJT107" s="342"/>
      <c r="EJU107" s="342"/>
      <c r="EJV107" s="342"/>
      <c r="EJW107" s="342"/>
      <c r="EJX107" s="342"/>
      <c r="EJY107" s="342"/>
      <c r="EJZ107" s="342"/>
      <c r="EKA107" s="342"/>
      <c r="EKB107" s="342"/>
      <c r="EKC107" s="342"/>
      <c r="EKD107" s="342"/>
      <c r="EKE107" s="342"/>
      <c r="EKF107" s="342"/>
      <c r="EKG107" s="342"/>
      <c r="EKH107" s="342"/>
      <c r="EKI107" s="342"/>
      <c r="EKJ107" s="342"/>
      <c r="EKK107" s="342"/>
      <c r="EKL107" s="342"/>
      <c r="EKM107" s="342"/>
      <c r="EKN107" s="342"/>
      <c r="EKO107" s="342"/>
      <c r="EKP107" s="342"/>
      <c r="EKQ107" s="342"/>
      <c r="EKR107" s="342"/>
      <c r="EKS107" s="342"/>
      <c r="EKT107" s="342"/>
      <c r="EKU107" s="342"/>
      <c r="EKV107" s="342"/>
      <c r="EKW107" s="342"/>
      <c r="EKX107" s="342"/>
      <c r="EKY107" s="342"/>
      <c r="EKZ107" s="342"/>
      <c r="ELA107" s="342"/>
      <c r="ELB107" s="342"/>
      <c r="ELC107" s="342"/>
      <c r="ELD107" s="342"/>
      <c r="ELE107" s="342"/>
      <c r="ELF107" s="342"/>
      <c r="ELG107" s="342"/>
      <c r="ELH107" s="342"/>
      <c r="ELI107" s="342"/>
      <c r="ELJ107" s="342"/>
      <c r="ELK107" s="342"/>
      <c r="ELL107" s="342"/>
      <c r="ELM107" s="342"/>
      <c r="ELN107" s="342"/>
      <c r="ELO107" s="342"/>
      <c r="ELP107" s="342"/>
      <c r="ELQ107" s="342"/>
      <c r="ELR107" s="342"/>
      <c r="ELS107" s="342"/>
      <c r="ELT107" s="342"/>
      <c r="ELU107" s="342"/>
      <c r="ELV107" s="342"/>
      <c r="ELW107" s="342"/>
      <c r="ELX107" s="342"/>
      <c r="ELY107" s="342"/>
      <c r="ELZ107" s="342"/>
      <c r="EMA107" s="342"/>
      <c r="EMB107" s="342"/>
      <c r="EMC107" s="342"/>
      <c r="EMD107" s="342"/>
      <c r="EME107" s="342"/>
      <c r="EMF107" s="342"/>
      <c r="EMG107" s="342"/>
      <c r="EMH107" s="342"/>
      <c r="EMI107" s="342"/>
      <c r="EMJ107" s="342"/>
      <c r="EMK107" s="342"/>
      <c r="EML107" s="342"/>
      <c r="EMM107" s="342"/>
      <c r="EMN107" s="342"/>
      <c r="EMO107" s="342"/>
      <c r="EMP107" s="342"/>
      <c r="EMQ107" s="342"/>
      <c r="EMR107" s="342"/>
      <c r="EMS107" s="342"/>
      <c r="EMT107" s="342"/>
      <c r="EMU107" s="342"/>
      <c r="EMV107" s="342"/>
      <c r="EMW107" s="342"/>
      <c r="EMX107" s="342"/>
      <c r="EMY107" s="342"/>
      <c r="EMZ107" s="342"/>
      <c r="ENA107" s="342"/>
      <c r="ENB107" s="342"/>
      <c r="ENC107" s="342"/>
      <c r="END107" s="342"/>
      <c r="ENE107" s="342"/>
      <c r="ENF107" s="342"/>
      <c r="ENG107" s="342"/>
      <c r="ENH107" s="342"/>
      <c r="ENI107" s="342"/>
      <c r="ENJ107" s="342"/>
      <c r="ENK107" s="342"/>
      <c r="ENL107" s="342"/>
      <c r="ENM107" s="342"/>
      <c r="ENN107" s="342"/>
      <c r="ENO107" s="342"/>
      <c r="ENP107" s="342"/>
      <c r="ENQ107" s="342"/>
      <c r="ENR107" s="342"/>
      <c r="ENS107" s="342"/>
      <c r="ENT107" s="342"/>
      <c r="ENU107" s="342"/>
      <c r="ENV107" s="342"/>
      <c r="ENW107" s="342"/>
      <c r="ENX107" s="342"/>
      <c r="ENY107" s="342"/>
      <c r="ENZ107" s="342"/>
      <c r="EOA107" s="342"/>
      <c r="EOB107" s="342"/>
      <c r="EOC107" s="342"/>
      <c r="EOD107" s="342"/>
      <c r="EOE107" s="342"/>
      <c r="EOF107" s="342"/>
      <c r="EOG107" s="342"/>
      <c r="EOH107" s="342"/>
      <c r="EOI107" s="342"/>
      <c r="EOJ107" s="342"/>
      <c r="EOK107" s="342"/>
      <c r="EOL107" s="342"/>
      <c r="EOM107" s="342"/>
      <c r="EON107" s="342"/>
      <c r="EOO107" s="342"/>
      <c r="EOP107" s="342"/>
      <c r="EOQ107" s="342"/>
      <c r="EOR107" s="342"/>
      <c r="EOS107" s="342"/>
      <c r="EOT107" s="342"/>
      <c r="EOU107" s="342"/>
      <c r="EOV107" s="342"/>
      <c r="EOW107" s="342"/>
      <c r="EOX107" s="342"/>
      <c r="EOY107" s="342"/>
      <c r="EOZ107" s="342"/>
      <c r="EPA107" s="342"/>
      <c r="EPB107" s="342"/>
      <c r="EPC107" s="342"/>
      <c r="EPD107" s="342"/>
      <c r="EPE107" s="342"/>
      <c r="EPF107" s="342"/>
      <c r="EPG107" s="342"/>
      <c r="EPH107" s="342"/>
      <c r="EPI107" s="342"/>
      <c r="EPJ107" s="342"/>
      <c r="EPK107" s="342"/>
      <c r="EPL107" s="342"/>
      <c r="EPM107" s="342"/>
      <c r="EPN107" s="342"/>
      <c r="EPO107" s="342"/>
      <c r="EPP107" s="342"/>
      <c r="EPQ107" s="342"/>
      <c r="EPR107" s="342"/>
      <c r="EPS107" s="342"/>
      <c r="EPT107" s="342"/>
      <c r="EPU107" s="342"/>
      <c r="EPV107" s="342"/>
      <c r="EPW107" s="342"/>
      <c r="EPX107" s="342"/>
      <c r="EPY107" s="342"/>
      <c r="EPZ107" s="342"/>
      <c r="EQA107" s="342"/>
      <c r="EQB107" s="342"/>
      <c r="EQC107" s="342"/>
      <c r="EQD107" s="342"/>
      <c r="EQE107" s="342"/>
      <c r="EQF107" s="342"/>
      <c r="EQG107" s="342"/>
      <c r="EQH107" s="342"/>
      <c r="EQI107" s="342"/>
      <c r="EQJ107" s="342"/>
      <c r="EQK107" s="342"/>
      <c r="EQL107" s="342"/>
      <c r="EQM107" s="342"/>
      <c r="EQN107" s="342"/>
      <c r="EQO107" s="342"/>
      <c r="EQP107" s="342"/>
      <c r="EQQ107" s="342"/>
      <c r="EQR107" s="342"/>
      <c r="EQS107" s="342"/>
      <c r="EQT107" s="342"/>
      <c r="EQU107" s="342"/>
      <c r="EQV107" s="342"/>
      <c r="EQW107" s="342"/>
      <c r="EQX107" s="342"/>
      <c r="EQY107" s="342"/>
      <c r="EQZ107" s="342"/>
      <c r="ERA107" s="342"/>
      <c r="ERB107" s="342"/>
      <c r="ERC107" s="342"/>
      <c r="ERD107" s="342"/>
      <c r="ERE107" s="342"/>
      <c r="ERF107" s="342"/>
      <c r="ERG107" s="342"/>
      <c r="ERH107" s="342"/>
      <c r="ERI107" s="342"/>
      <c r="ERJ107" s="342"/>
      <c r="ERK107" s="342"/>
      <c r="ERL107" s="342"/>
      <c r="ERM107" s="342"/>
      <c r="ERN107" s="342"/>
      <c r="ERO107" s="342"/>
      <c r="ERP107" s="342"/>
      <c r="ERQ107" s="342"/>
      <c r="ERR107" s="342"/>
      <c r="ERS107" s="342"/>
      <c r="ERT107" s="342"/>
      <c r="ERU107" s="342"/>
      <c r="ERV107" s="342"/>
      <c r="ERW107" s="342"/>
      <c r="ERX107" s="342"/>
      <c r="ERY107" s="342"/>
      <c r="ERZ107" s="342"/>
      <c r="ESA107" s="342"/>
      <c r="ESB107" s="342"/>
      <c r="ESC107" s="342"/>
      <c r="ESD107" s="342"/>
      <c r="ESE107" s="342"/>
      <c r="ESF107" s="342"/>
      <c r="ESG107" s="342"/>
      <c r="ESH107" s="342"/>
      <c r="ESI107" s="342"/>
      <c r="ESJ107" s="342"/>
      <c r="ESK107" s="342"/>
      <c r="ESL107" s="342"/>
      <c r="ESM107" s="342"/>
      <c r="ESN107" s="342"/>
      <c r="ESO107" s="342"/>
      <c r="ESP107" s="342"/>
      <c r="ESQ107" s="342"/>
      <c r="ESR107" s="342"/>
      <c r="ESS107" s="342"/>
      <c r="EST107" s="342"/>
      <c r="ESU107" s="342"/>
      <c r="ESV107" s="342"/>
      <c r="ESW107" s="342"/>
      <c r="ESX107" s="342"/>
      <c r="ESY107" s="342"/>
      <c r="ESZ107" s="342"/>
      <c r="ETA107" s="342"/>
      <c r="ETB107" s="342"/>
      <c r="ETC107" s="342"/>
      <c r="ETD107" s="342"/>
      <c r="ETE107" s="342"/>
      <c r="ETF107" s="342"/>
      <c r="ETG107" s="342"/>
      <c r="ETH107" s="342"/>
      <c r="ETI107" s="342"/>
      <c r="ETJ107" s="342"/>
      <c r="ETK107" s="342"/>
      <c r="ETL107" s="342"/>
      <c r="ETM107" s="342"/>
      <c r="ETN107" s="342"/>
      <c r="ETO107" s="342"/>
      <c r="ETP107" s="342"/>
      <c r="ETQ107" s="342"/>
      <c r="ETR107" s="342"/>
      <c r="ETS107" s="342"/>
      <c r="ETT107" s="342"/>
      <c r="ETU107" s="342"/>
      <c r="ETV107" s="342"/>
      <c r="ETW107" s="342"/>
      <c r="ETX107" s="342"/>
      <c r="ETY107" s="342"/>
      <c r="ETZ107" s="342"/>
      <c r="EUA107" s="342"/>
      <c r="EUB107" s="342"/>
      <c r="EUC107" s="342"/>
      <c r="EUD107" s="342"/>
      <c r="EUE107" s="342"/>
      <c r="EUF107" s="342"/>
      <c r="EUG107" s="342"/>
      <c r="EUH107" s="342"/>
      <c r="EUI107" s="342"/>
      <c r="EUJ107" s="342"/>
      <c r="EUK107" s="342"/>
      <c r="EUL107" s="342"/>
      <c r="EUM107" s="342"/>
      <c r="EUN107" s="342"/>
      <c r="EUO107" s="342"/>
      <c r="EUP107" s="342"/>
      <c r="EUQ107" s="342"/>
      <c r="EUR107" s="342"/>
      <c r="EUS107" s="342"/>
      <c r="EUT107" s="342"/>
      <c r="EUU107" s="342"/>
      <c r="EUV107" s="342"/>
      <c r="EUW107" s="342"/>
      <c r="EUX107" s="342"/>
      <c r="EUY107" s="342"/>
      <c r="EUZ107" s="342"/>
      <c r="EVA107" s="342"/>
      <c r="EVB107" s="342"/>
      <c r="EVC107" s="342"/>
      <c r="EVD107" s="342"/>
      <c r="EVE107" s="342"/>
      <c r="EVF107" s="342"/>
      <c r="EVG107" s="342"/>
      <c r="EVH107" s="342"/>
      <c r="EVI107" s="342"/>
      <c r="EVJ107" s="342"/>
      <c r="EVK107" s="342"/>
      <c r="EVL107" s="342"/>
      <c r="EVM107" s="342"/>
      <c r="EVN107" s="342"/>
      <c r="EVO107" s="342"/>
      <c r="EVP107" s="342"/>
      <c r="EVQ107" s="342"/>
      <c r="EVR107" s="342"/>
      <c r="EVS107" s="342"/>
      <c r="EVT107" s="342"/>
      <c r="EVU107" s="342"/>
      <c r="EVV107" s="342"/>
      <c r="EVW107" s="342"/>
      <c r="EVX107" s="342"/>
      <c r="EVY107" s="342"/>
      <c r="EVZ107" s="342"/>
      <c r="EWA107" s="342"/>
      <c r="EWB107" s="342"/>
      <c r="EWC107" s="342"/>
      <c r="EWD107" s="342"/>
      <c r="EWE107" s="342"/>
      <c r="EWF107" s="342"/>
      <c r="EWG107" s="342"/>
      <c r="EWH107" s="342"/>
      <c r="EWI107" s="342"/>
      <c r="EWJ107" s="342"/>
      <c r="EWK107" s="342"/>
      <c r="EWL107" s="342"/>
      <c r="EWM107" s="342"/>
      <c r="EWN107" s="342"/>
      <c r="EWO107" s="342"/>
      <c r="EWP107" s="342"/>
      <c r="EWQ107" s="342"/>
      <c r="EWR107" s="342"/>
      <c r="EWS107" s="342"/>
      <c r="EWT107" s="342"/>
      <c r="EWU107" s="342"/>
      <c r="EWV107" s="342"/>
      <c r="EWW107" s="342"/>
      <c r="EWX107" s="342"/>
      <c r="EWY107" s="342"/>
      <c r="EWZ107" s="342"/>
      <c r="EXA107" s="342"/>
      <c r="EXB107" s="342"/>
      <c r="EXC107" s="342"/>
      <c r="EXD107" s="342"/>
      <c r="EXE107" s="342"/>
      <c r="EXF107" s="342"/>
      <c r="EXG107" s="342"/>
      <c r="EXH107" s="342"/>
      <c r="EXI107" s="342"/>
      <c r="EXJ107" s="342"/>
      <c r="EXK107" s="342"/>
      <c r="EXL107" s="342"/>
      <c r="EXM107" s="342"/>
      <c r="EXN107" s="342"/>
      <c r="EXO107" s="342"/>
      <c r="EXP107" s="342"/>
      <c r="EXQ107" s="342"/>
      <c r="EXR107" s="342"/>
      <c r="EXS107" s="342"/>
      <c r="EXT107" s="342"/>
      <c r="EXU107" s="342"/>
      <c r="EXV107" s="342"/>
      <c r="EXW107" s="342"/>
      <c r="EXX107" s="342"/>
      <c r="EXY107" s="342"/>
      <c r="EXZ107" s="342"/>
      <c r="EYA107" s="342"/>
      <c r="EYB107" s="342"/>
      <c r="EYC107" s="342"/>
      <c r="EYD107" s="342"/>
      <c r="EYE107" s="342"/>
      <c r="EYF107" s="342"/>
      <c r="EYG107" s="342"/>
      <c r="EYH107" s="342"/>
      <c r="EYI107" s="342"/>
      <c r="EYJ107" s="342"/>
      <c r="EYK107" s="342"/>
      <c r="EYL107" s="342"/>
      <c r="EYM107" s="342"/>
      <c r="EYN107" s="342"/>
      <c r="EYO107" s="342"/>
      <c r="EYP107" s="342"/>
      <c r="EYQ107" s="342"/>
      <c r="EYR107" s="342"/>
      <c r="EYS107" s="342"/>
      <c r="EYT107" s="342"/>
      <c r="EYU107" s="342"/>
      <c r="EYV107" s="342"/>
      <c r="EYW107" s="342"/>
      <c r="EYX107" s="342"/>
      <c r="EYY107" s="342"/>
      <c r="EYZ107" s="342"/>
      <c r="EZA107" s="342"/>
      <c r="EZB107" s="342"/>
      <c r="EZC107" s="342"/>
      <c r="EZD107" s="342"/>
      <c r="EZE107" s="342"/>
      <c r="EZF107" s="342"/>
      <c r="EZG107" s="342"/>
      <c r="EZH107" s="342"/>
      <c r="EZI107" s="342"/>
      <c r="EZJ107" s="342"/>
      <c r="EZK107" s="342"/>
      <c r="EZL107" s="342"/>
      <c r="EZM107" s="342"/>
      <c r="EZN107" s="342"/>
      <c r="EZO107" s="342"/>
      <c r="EZP107" s="342"/>
      <c r="EZQ107" s="342"/>
      <c r="EZR107" s="342"/>
      <c r="EZS107" s="342"/>
      <c r="EZT107" s="342"/>
      <c r="EZU107" s="342"/>
      <c r="EZV107" s="342"/>
      <c r="EZW107" s="342"/>
      <c r="EZX107" s="342"/>
      <c r="EZY107" s="342"/>
      <c r="EZZ107" s="342"/>
      <c r="FAA107" s="342"/>
      <c r="FAB107" s="342"/>
      <c r="FAC107" s="342"/>
      <c r="FAD107" s="342"/>
      <c r="FAE107" s="342"/>
      <c r="FAF107" s="342"/>
      <c r="FAG107" s="342"/>
      <c r="FAH107" s="342"/>
      <c r="FAI107" s="342"/>
      <c r="FAJ107" s="342"/>
      <c r="FAK107" s="342"/>
      <c r="FAL107" s="342"/>
      <c r="FAM107" s="342"/>
      <c r="FAN107" s="342"/>
      <c r="FAO107" s="342"/>
      <c r="FAP107" s="342"/>
      <c r="FAQ107" s="342"/>
      <c r="FAR107" s="342"/>
      <c r="FAS107" s="342"/>
      <c r="FAT107" s="342"/>
      <c r="FAU107" s="342"/>
      <c r="FAV107" s="342"/>
      <c r="FAW107" s="342"/>
      <c r="FAX107" s="342"/>
      <c r="FAY107" s="342"/>
      <c r="FAZ107" s="342"/>
      <c r="FBA107" s="342"/>
      <c r="FBB107" s="342"/>
      <c r="FBC107" s="342"/>
      <c r="FBD107" s="342"/>
      <c r="FBE107" s="342"/>
      <c r="FBF107" s="342"/>
      <c r="FBG107" s="342"/>
      <c r="FBH107" s="342"/>
      <c r="FBI107" s="342"/>
      <c r="FBJ107" s="342"/>
      <c r="FBK107" s="342"/>
      <c r="FBL107" s="342"/>
      <c r="FBM107" s="342"/>
      <c r="FBN107" s="342"/>
      <c r="FBO107" s="342"/>
      <c r="FBP107" s="342"/>
      <c r="FBQ107" s="342"/>
      <c r="FBR107" s="342"/>
      <c r="FBS107" s="342"/>
      <c r="FBT107" s="342"/>
      <c r="FBU107" s="342"/>
      <c r="FBV107" s="342"/>
      <c r="FBW107" s="342"/>
      <c r="FBX107" s="342"/>
      <c r="FBY107" s="342"/>
      <c r="FBZ107" s="342"/>
      <c r="FCA107" s="342"/>
      <c r="FCB107" s="342"/>
      <c r="FCC107" s="342"/>
      <c r="FCD107" s="342"/>
      <c r="FCE107" s="342"/>
      <c r="FCF107" s="342"/>
      <c r="FCG107" s="342"/>
      <c r="FCH107" s="342"/>
      <c r="FCI107" s="342"/>
      <c r="FCJ107" s="342"/>
      <c r="FCK107" s="342"/>
      <c r="FCL107" s="342"/>
      <c r="FCM107" s="342"/>
      <c r="FCN107" s="342"/>
      <c r="FCO107" s="342"/>
      <c r="FCP107" s="342"/>
      <c r="FCQ107" s="342"/>
      <c r="FCR107" s="342"/>
      <c r="FCS107" s="342"/>
      <c r="FCT107" s="342"/>
      <c r="FCU107" s="342"/>
      <c r="FCV107" s="342"/>
      <c r="FCW107" s="342"/>
      <c r="FCX107" s="342"/>
      <c r="FCY107" s="342"/>
      <c r="FCZ107" s="342"/>
      <c r="FDA107" s="342"/>
      <c r="FDB107" s="342"/>
      <c r="FDC107" s="342"/>
      <c r="FDD107" s="342"/>
      <c r="FDE107" s="342"/>
      <c r="FDF107" s="342"/>
      <c r="FDG107" s="342"/>
      <c r="FDH107" s="342"/>
      <c r="FDI107" s="342"/>
      <c r="FDJ107" s="342"/>
      <c r="FDK107" s="342"/>
      <c r="FDL107" s="342"/>
      <c r="FDM107" s="342"/>
      <c r="FDN107" s="342"/>
      <c r="FDO107" s="342"/>
      <c r="FDP107" s="342"/>
      <c r="FDQ107" s="342"/>
      <c r="FDR107" s="342"/>
      <c r="FDS107" s="342"/>
      <c r="FDT107" s="342"/>
      <c r="FDU107" s="342"/>
      <c r="FDV107" s="342"/>
      <c r="FDW107" s="342"/>
      <c r="FDX107" s="342"/>
      <c r="FDY107" s="342"/>
      <c r="FDZ107" s="342"/>
      <c r="FEA107" s="342"/>
      <c r="FEB107" s="342"/>
      <c r="FEC107" s="342"/>
      <c r="FED107" s="342"/>
      <c r="FEE107" s="342"/>
      <c r="FEF107" s="342"/>
      <c r="FEG107" s="342"/>
      <c r="FEH107" s="342"/>
      <c r="FEI107" s="342"/>
      <c r="FEJ107" s="342"/>
      <c r="FEK107" s="342"/>
      <c r="FEL107" s="342"/>
      <c r="FEM107" s="342"/>
      <c r="FEN107" s="342"/>
      <c r="FEO107" s="342"/>
      <c r="FEP107" s="342"/>
      <c r="FEQ107" s="342"/>
      <c r="FER107" s="342"/>
      <c r="FES107" s="342"/>
      <c r="FET107" s="342"/>
      <c r="FEU107" s="342"/>
      <c r="FEV107" s="342"/>
      <c r="FEW107" s="342"/>
      <c r="FEX107" s="342"/>
      <c r="FEY107" s="342"/>
      <c r="FEZ107" s="342"/>
      <c r="FFA107" s="342"/>
      <c r="FFB107" s="342"/>
      <c r="FFC107" s="342"/>
      <c r="FFD107" s="342"/>
      <c r="FFE107" s="342"/>
      <c r="FFF107" s="342"/>
      <c r="FFG107" s="342"/>
      <c r="FFH107" s="342"/>
      <c r="FFI107" s="342"/>
      <c r="FFJ107" s="342"/>
      <c r="FFK107" s="342"/>
      <c r="FFL107" s="342"/>
      <c r="FFM107" s="342"/>
      <c r="FFN107" s="342"/>
      <c r="FFO107" s="342"/>
      <c r="FFP107" s="342"/>
      <c r="FFQ107" s="342"/>
      <c r="FFR107" s="342"/>
      <c r="FFS107" s="342"/>
      <c r="FFT107" s="342"/>
      <c r="FFU107" s="342"/>
      <c r="FFV107" s="342"/>
      <c r="FFW107" s="342"/>
      <c r="FFX107" s="342"/>
      <c r="FFY107" s="342"/>
      <c r="FFZ107" s="342"/>
      <c r="FGA107" s="342"/>
      <c r="FGB107" s="342"/>
      <c r="FGC107" s="342"/>
      <c r="FGD107" s="342"/>
      <c r="FGE107" s="342"/>
      <c r="FGF107" s="342"/>
      <c r="FGG107" s="342"/>
      <c r="FGH107" s="342"/>
      <c r="FGI107" s="342"/>
      <c r="FGJ107" s="342"/>
      <c r="FGK107" s="342"/>
      <c r="FGL107" s="342"/>
      <c r="FGM107" s="342"/>
      <c r="FGN107" s="342"/>
      <c r="FGO107" s="342"/>
      <c r="FGP107" s="342"/>
      <c r="FGQ107" s="342"/>
      <c r="FGR107" s="342"/>
      <c r="FGS107" s="342"/>
      <c r="FGT107" s="342"/>
      <c r="FGU107" s="342"/>
      <c r="FGV107" s="342"/>
      <c r="FGW107" s="342"/>
      <c r="FGX107" s="342"/>
      <c r="FGY107" s="342"/>
      <c r="FGZ107" s="342"/>
      <c r="FHA107" s="342"/>
      <c r="FHB107" s="342"/>
      <c r="FHC107" s="342"/>
      <c r="FHD107" s="342"/>
      <c r="FHE107" s="342"/>
      <c r="FHF107" s="342"/>
      <c r="FHG107" s="342"/>
      <c r="FHH107" s="342"/>
      <c r="FHI107" s="342"/>
      <c r="FHJ107" s="342"/>
      <c r="FHK107" s="342"/>
      <c r="FHL107" s="342"/>
      <c r="FHM107" s="342"/>
      <c r="FHN107" s="342"/>
      <c r="FHO107" s="342"/>
      <c r="FHP107" s="342"/>
      <c r="FHQ107" s="342"/>
      <c r="FHR107" s="342"/>
      <c r="FHS107" s="342"/>
      <c r="FHT107" s="342"/>
      <c r="FHU107" s="342"/>
      <c r="FHV107" s="342"/>
      <c r="FHW107" s="342"/>
      <c r="FHX107" s="342"/>
      <c r="FHY107" s="342"/>
      <c r="FHZ107" s="342"/>
      <c r="FIA107" s="342"/>
      <c r="FIB107" s="342"/>
      <c r="FIC107" s="342"/>
      <c r="FID107" s="342"/>
      <c r="FIE107" s="342"/>
      <c r="FIF107" s="342"/>
      <c r="FIG107" s="342"/>
      <c r="FIH107" s="342"/>
      <c r="FII107" s="342"/>
      <c r="FIJ107" s="342"/>
      <c r="FIK107" s="342"/>
      <c r="FIL107" s="342"/>
      <c r="FIM107" s="342"/>
      <c r="FIN107" s="342"/>
      <c r="FIO107" s="342"/>
      <c r="FIP107" s="342"/>
      <c r="FIQ107" s="342"/>
      <c r="FIR107" s="342"/>
      <c r="FIS107" s="342"/>
      <c r="FIT107" s="342"/>
      <c r="FIU107" s="342"/>
      <c r="FIV107" s="342"/>
      <c r="FIW107" s="342"/>
      <c r="FIX107" s="342"/>
      <c r="FIY107" s="342"/>
      <c r="FIZ107" s="342"/>
      <c r="FJA107" s="342"/>
      <c r="FJB107" s="342"/>
      <c r="FJC107" s="342"/>
      <c r="FJD107" s="342"/>
      <c r="FJE107" s="342"/>
      <c r="FJF107" s="342"/>
      <c r="FJG107" s="342"/>
      <c r="FJH107" s="342"/>
      <c r="FJI107" s="342"/>
      <c r="FJJ107" s="342"/>
      <c r="FJK107" s="342"/>
      <c r="FJL107" s="342"/>
      <c r="FJM107" s="342"/>
      <c r="FJN107" s="342"/>
      <c r="FJO107" s="342"/>
      <c r="FJP107" s="342"/>
      <c r="FJQ107" s="342"/>
      <c r="FJR107" s="342"/>
      <c r="FJS107" s="342"/>
      <c r="FJT107" s="342"/>
      <c r="FJU107" s="342"/>
      <c r="FJV107" s="342"/>
      <c r="FJW107" s="342"/>
      <c r="FJX107" s="342"/>
      <c r="FJY107" s="342"/>
      <c r="FJZ107" s="342"/>
      <c r="FKA107" s="342"/>
      <c r="FKB107" s="342"/>
      <c r="FKC107" s="342"/>
      <c r="FKD107" s="342"/>
      <c r="FKE107" s="342"/>
      <c r="FKF107" s="342"/>
      <c r="FKG107" s="342"/>
      <c r="FKH107" s="342"/>
      <c r="FKI107" s="342"/>
      <c r="FKJ107" s="342"/>
      <c r="FKK107" s="342"/>
      <c r="FKL107" s="342"/>
      <c r="FKM107" s="342"/>
      <c r="FKN107" s="342"/>
      <c r="FKO107" s="342"/>
      <c r="FKP107" s="342"/>
      <c r="FKQ107" s="342"/>
      <c r="FKR107" s="342"/>
      <c r="FKS107" s="342"/>
      <c r="FKT107" s="342"/>
      <c r="FKU107" s="342"/>
      <c r="FKV107" s="342"/>
      <c r="FKW107" s="342"/>
      <c r="FKX107" s="342"/>
      <c r="FKY107" s="342"/>
      <c r="FKZ107" s="342"/>
      <c r="FLA107" s="342"/>
      <c r="FLB107" s="342"/>
      <c r="FLC107" s="342"/>
      <c r="FLD107" s="342"/>
      <c r="FLE107" s="342"/>
      <c r="FLF107" s="342"/>
      <c r="FLG107" s="342"/>
      <c r="FLH107" s="342"/>
      <c r="FLI107" s="342"/>
      <c r="FLJ107" s="342"/>
      <c r="FLK107" s="342"/>
      <c r="FLL107" s="342"/>
      <c r="FLM107" s="342"/>
      <c r="FLN107" s="342"/>
      <c r="FLO107" s="342"/>
      <c r="FLP107" s="342"/>
      <c r="FLQ107" s="342"/>
      <c r="FLR107" s="342"/>
      <c r="FLS107" s="342"/>
      <c r="FLT107" s="342"/>
      <c r="FLU107" s="342"/>
      <c r="FLV107" s="342"/>
      <c r="FLW107" s="342"/>
      <c r="FLX107" s="342"/>
      <c r="FLY107" s="342"/>
      <c r="FLZ107" s="342"/>
      <c r="FMA107" s="342"/>
      <c r="FMB107" s="342"/>
      <c r="FMC107" s="342"/>
      <c r="FMD107" s="342"/>
      <c r="FME107" s="342"/>
      <c r="FMF107" s="342"/>
      <c r="FMG107" s="342"/>
      <c r="FMH107" s="342"/>
      <c r="FMI107" s="342"/>
      <c r="FMJ107" s="342"/>
      <c r="FMK107" s="342"/>
      <c r="FML107" s="342"/>
      <c r="FMM107" s="342"/>
      <c r="FMN107" s="342"/>
      <c r="FMO107" s="342"/>
      <c r="FMP107" s="342"/>
      <c r="FMQ107" s="342"/>
      <c r="FMR107" s="342"/>
      <c r="FMS107" s="342"/>
      <c r="FMT107" s="342"/>
      <c r="FMU107" s="342"/>
      <c r="FMV107" s="342"/>
      <c r="FMW107" s="342"/>
      <c r="FMX107" s="342"/>
      <c r="FMY107" s="342"/>
      <c r="FMZ107" s="342"/>
      <c r="FNA107" s="342"/>
      <c r="FNB107" s="342"/>
      <c r="FNC107" s="342"/>
      <c r="FND107" s="342"/>
      <c r="FNE107" s="342"/>
      <c r="FNF107" s="342"/>
      <c r="FNG107" s="342"/>
      <c r="FNH107" s="342"/>
      <c r="FNI107" s="342"/>
      <c r="FNJ107" s="342"/>
      <c r="FNK107" s="342"/>
      <c r="FNL107" s="342"/>
      <c r="FNM107" s="342"/>
      <c r="FNN107" s="342"/>
      <c r="FNO107" s="342"/>
      <c r="FNP107" s="342"/>
      <c r="FNQ107" s="342"/>
      <c r="FNR107" s="342"/>
      <c r="FNS107" s="342"/>
      <c r="FNT107" s="342"/>
      <c r="FNU107" s="342"/>
      <c r="FNV107" s="342"/>
      <c r="FNW107" s="342"/>
      <c r="FNX107" s="342"/>
      <c r="FNY107" s="342"/>
      <c r="FNZ107" s="342"/>
      <c r="FOA107" s="342"/>
      <c r="FOB107" s="342"/>
      <c r="FOC107" s="342"/>
      <c r="FOD107" s="342"/>
      <c r="FOE107" s="342"/>
      <c r="FOF107" s="342"/>
      <c r="FOG107" s="342"/>
      <c r="FOH107" s="342"/>
      <c r="FOI107" s="342"/>
      <c r="FOJ107" s="342"/>
      <c r="FOK107" s="342"/>
      <c r="FOL107" s="342"/>
      <c r="FOM107" s="342"/>
      <c r="FON107" s="342"/>
      <c r="FOO107" s="342"/>
      <c r="FOP107" s="342"/>
      <c r="FOQ107" s="342"/>
      <c r="FOR107" s="342"/>
      <c r="FOS107" s="342"/>
      <c r="FOT107" s="342"/>
      <c r="FOU107" s="342"/>
      <c r="FOV107" s="342"/>
      <c r="FOW107" s="342"/>
      <c r="FOX107" s="342"/>
      <c r="FOY107" s="342"/>
      <c r="FOZ107" s="342"/>
      <c r="FPA107" s="342"/>
      <c r="FPB107" s="342"/>
      <c r="FPC107" s="342"/>
      <c r="FPD107" s="342"/>
      <c r="FPE107" s="342"/>
      <c r="FPF107" s="342"/>
      <c r="FPG107" s="342"/>
      <c r="FPH107" s="342"/>
      <c r="FPI107" s="342"/>
      <c r="FPJ107" s="342"/>
      <c r="FPK107" s="342"/>
      <c r="FPL107" s="342"/>
      <c r="FPM107" s="342"/>
      <c r="FPN107" s="342"/>
      <c r="FPO107" s="342"/>
      <c r="FPP107" s="342"/>
      <c r="FPQ107" s="342"/>
      <c r="FPR107" s="342"/>
      <c r="FPS107" s="342"/>
      <c r="FPT107" s="342"/>
      <c r="FPU107" s="342"/>
      <c r="FPV107" s="342"/>
      <c r="FPW107" s="342"/>
      <c r="FPX107" s="342"/>
      <c r="FPY107" s="342"/>
      <c r="FPZ107" s="342"/>
      <c r="FQA107" s="342"/>
      <c r="FQB107" s="342"/>
      <c r="FQC107" s="342"/>
      <c r="FQD107" s="342"/>
      <c r="FQE107" s="342"/>
      <c r="FQF107" s="342"/>
      <c r="FQG107" s="342"/>
      <c r="FQH107" s="342"/>
      <c r="FQI107" s="342"/>
      <c r="FQJ107" s="342"/>
      <c r="FQK107" s="342"/>
      <c r="FQL107" s="342"/>
      <c r="FQM107" s="342"/>
      <c r="FQN107" s="342"/>
      <c r="FQO107" s="342"/>
      <c r="FQP107" s="342"/>
      <c r="FQQ107" s="342"/>
      <c r="FQR107" s="342"/>
      <c r="FQS107" s="342"/>
      <c r="FQT107" s="342"/>
      <c r="FQU107" s="342"/>
      <c r="FQV107" s="342"/>
      <c r="FQW107" s="342"/>
      <c r="FQX107" s="342"/>
      <c r="FQY107" s="342"/>
      <c r="FQZ107" s="342"/>
      <c r="FRA107" s="342"/>
      <c r="FRB107" s="342"/>
      <c r="FRC107" s="342"/>
      <c r="FRD107" s="342"/>
      <c r="FRE107" s="342"/>
      <c r="FRF107" s="342"/>
      <c r="FRG107" s="342"/>
      <c r="FRH107" s="342"/>
      <c r="FRI107" s="342"/>
      <c r="FRJ107" s="342"/>
      <c r="FRK107" s="342"/>
      <c r="FRL107" s="342"/>
      <c r="FRM107" s="342"/>
      <c r="FRN107" s="342"/>
      <c r="FRO107" s="342"/>
      <c r="FRP107" s="342"/>
      <c r="FRQ107" s="342"/>
      <c r="FRR107" s="342"/>
      <c r="FRS107" s="342"/>
      <c r="FRT107" s="342"/>
      <c r="FRU107" s="342"/>
      <c r="FRV107" s="342"/>
      <c r="FRW107" s="342"/>
      <c r="FRX107" s="342"/>
      <c r="FRY107" s="342"/>
      <c r="FRZ107" s="342"/>
      <c r="FSA107" s="342"/>
      <c r="FSB107" s="342"/>
      <c r="FSC107" s="342"/>
      <c r="FSD107" s="342"/>
      <c r="FSE107" s="342"/>
      <c r="FSF107" s="342"/>
      <c r="FSG107" s="342"/>
      <c r="FSH107" s="342"/>
      <c r="FSI107" s="342"/>
      <c r="FSJ107" s="342"/>
      <c r="FSK107" s="342"/>
      <c r="FSL107" s="342"/>
      <c r="FSM107" s="342"/>
      <c r="FSN107" s="342"/>
      <c r="FSO107" s="342"/>
      <c r="FSP107" s="342"/>
      <c r="FSQ107" s="342"/>
      <c r="FSR107" s="342"/>
      <c r="FSS107" s="342"/>
      <c r="FST107" s="342"/>
      <c r="FSU107" s="342"/>
      <c r="FSV107" s="342"/>
      <c r="FSW107" s="342"/>
      <c r="FSX107" s="342"/>
      <c r="FSY107" s="342"/>
      <c r="FSZ107" s="342"/>
      <c r="FTA107" s="342"/>
      <c r="FTB107" s="342"/>
      <c r="FTC107" s="342"/>
      <c r="FTD107" s="342"/>
      <c r="FTE107" s="342"/>
      <c r="FTF107" s="342"/>
      <c r="FTG107" s="342"/>
      <c r="FTH107" s="342"/>
      <c r="FTI107" s="342"/>
      <c r="FTJ107" s="342"/>
      <c r="FTK107" s="342"/>
      <c r="FTL107" s="342"/>
      <c r="FTM107" s="342"/>
      <c r="FTN107" s="342"/>
      <c r="FTO107" s="342"/>
      <c r="FTP107" s="342"/>
      <c r="FTQ107" s="342"/>
      <c r="FTR107" s="342"/>
      <c r="FTS107" s="342"/>
      <c r="FTT107" s="342"/>
      <c r="FTU107" s="342"/>
      <c r="FTV107" s="342"/>
      <c r="FTW107" s="342"/>
      <c r="FTX107" s="342"/>
      <c r="FTY107" s="342"/>
      <c r="FTZ107" s="342"/>
      <c r="FUA107" s="342"/>
      <c r="FUB107" s="342"/>
      <c r="FUC107" s="342"/>
      <c r="FUD107" s="342"/>
      <c r="FUE107" s="342"/>
      <c r="FUF107" s="342"/>
      <c r="FUG107" s="342"/>
      <c r="FUH107" s="342"/>
      <c r="FUI107" s="342"/>
      <c r="FUJ107" s="342"/>
      <c r="FUK107" s="342"/>
      <c r="FUL107" s="342"/>
      <c r="FUM107" s="342"/>
      <c r="FUN107" s="342"/>
      <c r="FUO107" s="342"/>
      <c r="FUP107" s="342"/>
      <c r="FUQ107" s="342"/>
      <c r="FUR107" s="342"/>
      <c r="FUS107" s="342"/>
      <c r="FUT107" s="342"/>
      <c r="FUU107" s="342"/>
      <c r="FUV107" s="342"/>
      <c r="FUW107" s="342"/>
      <c r="FUX107" s="342"/>
      <c r="FUY107" s="342"/>
      <c r="FUZ107" s="342"/>
      <c r="FVA107" s="342"/>
      <c r="FVB107" s="342"/>
      <c r="FVC107" s="342"/>
      <c r="FVD107" s="342"/>
      <c r="FVE107" s="342"/>
      <c r="FVF107" s="342"/>
      <c r="FVG107" s="342"/>
      <c r="FVH107" s="342"/>
      <c r="FVI107" s="342"/>
      <c r="FVJ107" s="342"/>
      <c r="FVK107" s="342"/>
      <c r="FVL107" s="342"/>
      <c r="FVM107" s="342"/>
      <c r="FVN107" s="342"/>
      <c r="FVO107" s="342"/>
      <c r="FVP107" s="342"/>
      <c r="FVQ107" s="342"/>
      <c r="FVR107" s="342"/>
      <c r="FVS107" s="342"/>
      <c r="FVT107" s="342"/>
      <c r="FVU107" s="342"/>
      <c r="FVV107" s="342"/>
      <c r="FVW107" s="342"/>
      <c r="FVX107" s="342"/>
      <c r="FVY107" s="342"/>
      <c r="FVZ107" s="342"/>
      <c r="FWA107" s="342"/>
      <c r="FWB107" s="342"/>
      <c r="FWC107" s="342"/>
      <c r="FWD107" s="342"/>
      <c r="FWE107" s="342"/>
      <c r="FWF107" s="342"/>
      <c r="FWG107" s="342"/>
      <c r="FWH107" s="342"/>
      <c r="FWI107" s="342"/>
      <c r="FWJ107" s="342"/>
      <c r="FWK107" s="342"/>
      <c r="FWL107" s="342"/>
      <c r="FWM107" s="342"/>
      <c r="FWN107" s="342"/>
      <c r="FWO107" s="342"/>
      <c r="FWP107" s="342"/>
      <c r="FWQ107" s="342"/>
      <c r="FWR107" s="342"/>
      <c r="FWS107" s="342"/>
      <c r="FWT107" s="342"/>
      <c r="FWU107" s="342"/>
      <c r="FWV107" s="342"/>
      <c r="FWW107" s="342"/>
      <c r="FWX107" s="342"/>
      <c r="FWY107" s="342"/>
      <c r="FWZ107" s="342"/>
      <c r="FXA107" s="342"/>
      <c r="FXB107" s="342"/>
      <c r="FXC107" s="342"/>
      <c r="FXD107" s="342"/>
      <c r="FXE107" s="342"/>
      <c r="FXF107" s="342"/>
      <c r="FXG107" s="342"/>
      <c r="FXH107" s="342"/>
      <c r="FXI107" s="342"/>
      <c r="FXJ107" s="342"/>
      <c r="FXK107" s="342"/>
      <c r="FXL107" s="342"/>
      <c r="FXM107" s="342"/>
      <c r="FXN107" s="342"/>
      <c r="FXO107" s="342"/>
      <c r="FXP107" s="342"/>
      <c r="FXQ107" s="342"/>
      <c r="FXR107" s="342"/>
      <c r="FXS107" s="342"/>
      <c r="FXT107" s="342"/>
      <c r="FXU107" s="342"/>
      <c r="FXV107" s="342"/>
      <c r="FXW107" s="342"/>
      <c r="FXX107" s="342"/>
      <c r="FXY107" s="342"/>
      <c r="FXZ107" s="342"/>
      <c r="FYA107" s="342"/>
      <c r="FYB107" s="342"/>
      <c r="FYC107" s="342"/>
      <c r="FYD107" s="342"/>
      <c r="FYE107" s="342"/>
      <c r="FYF107" s="342"/>
      <c r="FYG107" s="342"/>
      <c r="FYH107" s="342"/>
      <c r="FYI107" s="342"/>
      <c r="FYJ107" s="342"/>
      <c r="FYK107" s="342"/>
      <c r="FYL107" s="342"/>
      <c r="FYM107" s="342"/>
      <c r="FYN107" s="342"/>
      <c r="FYO107" s="342"/>
      <c r="FYP107" s="342"/>
      <c r="FYQ107" s="342"/>
      <c r="FYR107" s="342"/>
      <c r="FYS107" s="342"/>
      <c r="FYT107" s="342"/>
      <c r="FYU107" s="342"/>
      <c r="FYV107" s="342"/>
      <c r="FYW107" s="342"/>
      <c r="FYX107" s="342"/>
      <c r="FYY107" s="342"/>
      <c r="FYZ107" s="342"/>
      <c r="FZA107" s="342"/>
      <c r="FZB107" s="342"/>
      <c r="FZC107" s="342"/>
      <c r="FZD107" s="342"/>
      <c r="FZE107" s="342"/>
      <c r="FZF107" s="342"/>
      <c r="FZG107" s="342"/>
      <c r="FZH107" s="342"/>
      <c r="FZI107" s="342"/>
      <c r="FZJ107" s="342"/>
      <c r="FZK107" s="342"/>
      <c r="FZL107" s="342"/>
      <c r="FZM107" s="342"/>
      <c r="FZN107" s="342"/>
      <c r="FZO107" s="342"/>
      <c r="FZP107" s="342"/>
      <c r="FZQ107" s="342"/>
      <c r="FZR107" s="342"/>
      <c r="FZS107" s="342"/>
      <c r="FZT107" s="342"/>
      <c r="FZU107" s="342"/>
      <c r="FZV107" s="342"/>
      <c r="FZW107" s="342"/>
      <c r="FZX107" s="342"/>
      <c r="FZY107" s="342"/>
      <c r="FZZ107" s="342"/>
      <c r="GAA107" s="342"/>
      <c r="GAB107" s="342"/>
      <c r="GAC107" s="342"/>
      <c r="GAD107" s="342"/>
      <c r="GAE107" s="342"/>
      <c r="GAF107" s="342"/>
      <c r="GAG107" s="342"/>
      <c r="GAH107" s="342"/>
      <c r="GAI107" s="342"/>
      <c r="GAJ107" s="342"/>
      <c r="GAK107" s="342"/>
      <c r="GAL107" s="342"/>
      <c r="GAM107" s="342"/>
      <c r="GAN107" s="342"/>
      <c r="GAO107" s="342"/>
      <c r="GAP107" s="342"/>
      <c r="GAQ107" s="342"/>
      <c r="GAR107" s="342"/>
      <c r="GAS107" s="342"/>
      <c r="GAT107" s="342"/>
      <c r="GAU107" s="342"/>
      <c r="GAV107" s="342"/>
      <c r="GAW107" s="342"/>
      <c r="GAX107" s="342"/>
      <c r="GAY107" s="342"/>
      <c r="GAZ107" s="342"/>
      <c r="GBA107" s="342"/>
      <c r="GBB107" s="342"/>
      <c r="GBC107" s="342"/>
      <c r="GBD107" s="342"/>
      <c r="GBE107" s="342"/>
      <c r="GBF107" s="342"/>
      <c r="GBG107" s="342"/>
      <c r="GBH107" s="342"/>
      <c r="GBI107" s="342"/>
      <c r="GBJ107" s="342"/>
      <c r="GBK107" s="342"/>
      <c r="GBL107" s="342"/>
      <c r="GBM107" s="342"/>
      <c r="GBN107" s="342"/>
      <c r="GBO107" s="342"/>
      <c r="GBP107" s="342"/>
      <c r="GBQ107" s="342"/>
      <c r="GBR107" s="342"/>
      <c r="GBS107" s="342"/>
      <c r="GBT107" s="342"/>
      <c r="GBU107" s="342"/>
      <c r="GBV107" s="342"/>
      <c r="GBW107" s="342"/>
      <c r="GBX107" s="342"/>
      <c r="GBY107" s="342"/>
      <c r="GBZ107" s="342"/>
      <c r="GCA107" s="342"/>
      <c r="GCB107" s="342"/>
      <c r="GCC107" s="342"/>
      <c r="GCD107" s="342"/>
      <c r="GCE107" s="342"/>
      <c r="GCF107" s="342"/>
      <c r="GCG107" s="342"/>
      <c r="GCH107" s="342"/>
      <c r="GCI107" s="342"/>
      <c r="GCJ107" s="342"/>
      <c r="GCK107" s="342"/>
      <c r="GCL107" s="342"/>
      <c r="GCM107" s="342"/>
      <c r="GCN107" s="342"/>
      <c r="GCO107" s="342"/>
      <c r="GCP107" s="342"/>
      <c r="GCQ107" s="342"/>
      <c r="GCR107" s="342"/>
      <c r="GCS107" s="342"/>
      <c r="GCT107" s="342"/>
      <c r="GCU107" s="342"/>
      <c r="GCV107" s="342"/>
      <c r="GCW107" s="342"/>
      <c r="GCX107" s="342"/>
      <c r="GCY107" s="342"/>
      <c r="GCZ107" s="342"/>
      <c r="GDA107" s="342"/>
      <c r="GDB107" s="342"/>
      <c r="GDC107" s="342"/>
      <c r="GDD107" s="342"/>
      <c r="GDE107" s="342"/>
      <c r="GDF107" s="342"/>
      <c r="GDG107" s="342"/>
      <c r="GDH107" s="342"/>
      <c r="GDI107" s="342"/>
      <c r="GDJ107" s="342"/>
      <c r="GDK107" s="342"/>
      <c r="GDL107" s="342"/>
      <c r="GDM107" s="342"/>
      <c r="GDN107" s="342"/>
      <c r="GDO107" s="342"/>
      <c r="GDP107" s="342"/>
      <c r="GDQ107" s="342"/>
      <c r="GDR107" s="342"/>
      <c r="GDS107" s="342"/>
      <c r="GDT107" s="342"/>
      <c r="GDU107" s="342"/>
      <c r="GDV107" s="342"/>
      <c r="GDW107" s="342"/>
      <c r="GDX107" s="342"/>
      <c r="GDY107" s="342"/>
      <c r="GDZ107" s="342"/>
      <c r="GEA107" s="342"/>
      <c r="GEB107" s="342"/>
      <c r="GEC107" s="342"/>
      <c r="GED107" s="342"/>
      <c r="GEE107" s="342"/>
      <c r="GEF107" s="342"/>
      <c r="GEG107" s="342"/>
      <c r="GEH107" s="342"/>
      <c r="GEI107" s="342"/>
      <c r="GEJ107" s="342"/>
      <c r="GEK107" s="342"/>
      <c r="GEL107" s="342"/>
      <c r="GEM107" s="342"/>
      <c r="GEN107" s="342"/>
      <c r="GEO107" s="342"/>
      <c r="GEP107" s="342"/>
      <c r="GEQ107" s="342"/>
      <c r="GER107" s="342"/>
      <c r="GES107" s="342"/>
      <c r="GET107" s="342"/>
      <c r="GEU107" s="342"/>
      <c r="GEV107" s="342"/>
      <c r="GEW107" s="342"/>
      <c r="GEX107" s="342"/>
      <c r="GEY107" s="342"/>
      <c r="GEZ107" s="342"/>
      <c r="GFA107" s="342"/>
      <c r="GFB107" s="342"/>
      <c r="GFC107" s="342"/>
      <c r="GFD107" s="342"/>
      <c r="GFE107" s="342"/>
      <c r="GFF107" s="342"/>
      <c r="GFG107" s="342"/>
      <c r="GFH107" s="342"/>
      <c r="GFI107" s="342"/>
      <c r="GFJ107" s="342"/>
      <c r="GFK107" s="342"/>
      <c r="GFL107" s="342"/>
      <c r="GFM107" s="342"/>
      <c r="GFN107" s="342"/>
      <c r="GFO107" s="342"/>
      <c r="GFP107" s="342"/>
      <c r="GFQ107" s="342"/>
      <c r="GFR107" s="342"/>
      <c r="GFS107" s="342"/>
      <c r="GFT107" s="342"/>
      <c r="GFU107" s="342"/>
      <c r="GFV107" s="342"/>
      <c r="GFW107" s="342"/>
      <c r="GFX107" s="342"/>
      <c r="GFY107" s="342"/>
      <c r="GFZ107" s="342"/>
      <c r="GGA107" s="342"/>
      <c r="GGB107" s="342"/>
      <c r="GGC107" s="342"/>
      <c r="GGD107" s="342"/>
      <c r="GGE107" s="342"/>
      <c r="GGF107" s="342"/>
      <c r="GGG107" s="342"/>
      <c r="GGH107" s="342"/>
      <c r="GGI107" s="342"/>
      <c r="GGJ107" s="342"/>
      <c r="GGK107" s="342"/>
      <c r="GGL107" s="342"/>
      <c r="GGM107" s="342"/>
      <c r="GGN107" s="342"/>
      <c r="GGO107" s="342"/>
      <c r="GGP107" s="342"/>
      <c r="GGQ107" s="342"/>
      <c r="GGR107" s="342"/>
      <c r="GGS107" s="342"/>
      <c r="GGT107" s="342"/>
      <c r="GGU107" s="342"/>
      <c r="GGV107" s="342"/>
      <c r="GGW107" s="342"/>
      <c r="GGX107" s="342"/>
      <c r="GGY107" s="342"/>
      <c r="GGZ107" s="342"/>
      <c r="GHA107" s="342"/>
      <c r="GHB107" s="342"/>
      <c r="GHC107" s="342"/>
      <c r="GHD107" s="342"/>
      <c r="GHE107" s="342"/>
      <c r="GHF107" s="342"/>
      <c r="GHG107" s="342"/>
      <c r="GHH107" s="342"/>
      <c r="GHI107" s="342"/>
      <c r="GHJ107" s="342"/>
      <c r="GHK107" s="342"/>
      <c r="GHL107" s="342"/>
      <c r="GHM107" s="342"/>
      <c r="GHN107" s="342"/>
      <c r="GHO107" s="342"/>
      <c r="GHP107" s="342"/>
      <c r="GHQ107" s="342"/>
      <c r="GHR107" s="342"/>
      <c r="GHS107" s="342"/>
      <c r="GHT107" s="342"/>
      <c r="GHU107" s="342"/>
      <c r="GHV107" s="342"/>
      <c r="GHW107" s="342"/>
      <c r="GHX107" s="342"/>
      <c r="GHY107" s="342"/>
      <c r="GHZ107" s="342"/>
      <c r="GIA107" s="342"/>
      <c r="GIB107" s="342"/>
      <c r="GIC107" s="342"/>
      <c r="GID107" s="342"/>
      <c r="GIE107" s="342"/>
      <c r="GIF107" s="342"/>
      <c r="GIG107" s="342"/>
      <c r="GIH107" s="342"/>
      <c r="GII107" s="342"/>
      <c r="GIJ107" s="342"/>
      <c r="GIK107" s="342"/>
      <c r="GIL107" s="342"/>
      <c r="GIM107" s="342"/>
      <c r="GIN107" s="342"/>
      <c r="GIO107" s="342"/>
      <c r="GIP107" s="342"/>
      <c r="GIQ107" s="342"/>
      <c r="GIR107" s="342"/>
      <c r="GIS107" s="342"/>
      <c r="GIT107" s="342"/>
      <c r="GIU107" s="342"/>
      <c r="GIV107" s="342"/>
      <c r="GIW107" s="342"/>
      <c r="GIX107" s="342"/>
      <c r="GIY107" s="342"/>
      <c r="GIZ107" s="342"/>
      <c r="GJA107" s="342"/>
      <c r="GJB107" s="342"/>
      <c r="GJC107" s="342"/>
      <c r="GJD107" s="342"/>
      <c r="GJE107" s="342"/>
      <c r="GJF107" s="342"/>
      <c r="GJG107" s="342"/>
      <c r="GJH107" s="342"/>
      <c r="GJI107" s="342"/>
      <c r="GJJ107" s="342"/>
      <c r="GJK107" s="342"/>
      <c r="GJL107" s="342"/>
      <c r="GJM107" s="342"/>
      <c r="GJN107" s="342"/>
      <c r="GJO107" s="342"/>
      <c r="GJP107" s="342"/>
      <c r="GJQ107" s="342"/>
      <c r="GJR107" s="342"/>
      <c r="GJS107" s="342"/>
      <c r="GJT107" s="342"/>
      <c r="GJU107" s="342"/>
      <c r="GJV107" s="342"/>
      <c r="GJW107" s="342"/>
      <c r="GJX107" s="342"/>
      <c r="GJY107" s="342"/>
      <c r="GJZ107" s="342"/>
      <c r="GKA107" s="342"/>
      <c r="GKB107" s="342"/>
      <c r="GKC107" s="342"/>
      <c r="GKD107" s="342"/>
      <c r="GKE107" s="342"/>
      <c r="GKF107" s="342"/>
      <c r="GKG107" s="342"/>
      <c r="GKH107" s="342"/>
      <c r="GKI107" s="342"/>
      <c r="GKJ107" s="342"/>
      <c r="GKK107" s="342"/>
      <c r="GKL107" s="342"/>
      <c r="GKM107" s="342"/>
      <c r="GKN107" s="342"/>
      <c r="GKO107" s="342"/>
      <c r="GKP107" s="342"/>
      <c r="GKQ107" s="342"/>
      <c r="GKR107" s="342"/>
      <c r="GKS107" s="342"/>
      <c r="GKT107" s="342"/>
      <c r="GKU107" s="342"/>
      <c r="GKV107" s="342"/>
      <c r="GKW107" s="342"/>
      <c r="GKX107" s="342"/>
      <c r="GKY107" s="342"/>
      <c r="GKZ107" s="342"/>
      <c r="GLA107" s="342"/>
      <c r="GLB107" s="342"/>
      <c r="GLC107" s="342"/>
      <c r="GLD107" s="342"/>
      <c r="GLE107" s="342"/>
      <c r="GLF107" s="342"/>
      <c r="GLG107" s="342"/>
      <c r="GLH107" s="342"/>
      <c r="GLI107" s="342"/>
      <c r="GLJ107" s="342"/>
      <c r="GLK107" s="342"/>
      <c r="GLL107" s="342"/>
      <c r="GLM107" s="342"/>
      <c r="GLN107" s="342"/>
      <c r="GLO107" s="342"/>
      <c r="GLP107" s="342"/>
      <c r="GLQ107" s="342"/>
      <c r="GLR107" s="342"/>
      <c r="GLS107" s="342"/>
      <c r="GLT107" s="342"/>
      <c r="GLU107" s="342"/>
      <c r="GLV107" s="342"/>
      <c r="GLW107" s="342"/>
      <c r="GLX107" s="342"/>
      <c r="GLY107" s="342"/>
      <c r="GLZ107" s="342"/>
      <c r="GMA107" s="342"/>
      <c r="GMB107" s="342"/>
      <c r="GMC107" s="342"/>
      <c r="GMD107" s="342"/>
      <c r="GME107" s="342"/>
      <c r="GMF107" s="342"/>
      <c r="GMG107" s="342"/>
      <c r="GMH107" s="342"/>
      <c r="GMI107" s="342"/>
      <c r="GMJ107" s="342"/>
      <c r="GMK107" s="342"/>
      <c r="GML107" s="342"/>
      <c r="GMM107" s="342"/>
      <c r="GMN107" s="342"/>
      <c r="GMO107" s="342"/>
      <c r="GMP107" s="342"/>
      <c r="GMQ107" s="342"/>
      <c r="GMR107" s="342"/>
      <c r="GMS107" s="342"/>
      <c r="GMT107" s="342"/>
      <c r="GMU107" s="342"/>
      <c r="GMV107" s="342"/>
      <c r="GMW107" s="342"/>
      <c r="GMX107" s="342"/>
      <c r="GMY107" s="342"/>
      <c r="GMZ107" s="342"/>
      <c r="GNA107" s="342"/>
      <c r="GNB107" s="342"/>
      <c r="GNC107" s="342"/>
      <c r="GND107" s="342"/>
      <c r="GNE107" s="342"/>
      <c r="GNF107" s="342"/>
      <c r="GNG107" s="342"/>
      <c r="GNH107" s="342"/>
      <c r="GNI107" s="342"/>
      <c r="GNJ107" s="342"/>
      <c r="GNK107" s="342"/>
      <c r="GNL107" s="342"/>
      <c r="GNM107" s="342"/>
      <c r="GNN107" s="342"/>
      <c r="GNO107" s="342"/>
      <c r="GNP107" s="342"/>
      <c r="GNQ107" s="342"/>
      <c r="GNR107" s="342"/>
      <c r="GNS107" s="342"/>
      <c r="GNT107" s="342"/>
      <c r="GNU107" s="342"/>
      <c r="GNV107" s="342"/>
      <c r="GNW107" s="342"/>
      <c r="GNX107" s="342"/>
      <c r="GNY107" s="342"/>
      <c r="GNZ107" s="342"/>
      <c r="GOA107" s="342"/>
      <c r="GOB107" s="342"/>
      <c r="GOC107" s="342"/>
      <c r="GOD107" s="342"/>
      <c r="GOE107" s="342"/>
      <c r="GOF107" s="342"/>
      <c r="GOG107" s="342"/>
      <c r="GOH107" s="342"/>
      <c r="GOI107" s="342"/>
      <c r="GOJ107" s="342"/>
      <c r="GOK107" s="342"/>
      <c r="GOL107" s="342"/>
      <c r="GOM107" s="342"/>
      <c r="GON107" s="342"/>
      <c r="GOO107" s="342"/>
      <c r="GOP107" s="342"/>
      <c r="GOQ107" s="342"/>
      <c r="GOR107" s="342"/>
      <c r="GOS107" s="342"/>
      <c r="GOT107" s="342"/>
      <c r="GOU107" s="342"/>
      <c r="GOV107" s="342"/>
      <c r="GOW107" s="342"/>
      <c r="GOX107" s="342"/>
      <c r="GOY107" s="342"/>
      <c r="GOZ107" s="342"/>
      <c r="GPA107" s="342"/>
      <c r="GPB107" s="342"/>
      <c r="GPC107" s="342"/>
      <c r="GPD107" s="342"/>
      <c r="GPE107" s="342"/>
      <c r="GPF107" s="342"/>
      <c r="GPG107" s="342"/>
      <c r="GPH107" s="342"/>
      <c r="GPI107" s="342"/>
      <c r="GPJ107" s="342"/>
      <c r="GPK107" s="342"/>
      <c r="GPL107" s="342"/>
      <c r="GPM107" s="342"/>
      <c r="GPN107" s="342"/>
      <c r="GPO107" s="342"/>
      <c r="GPP107" s="342"/>
      <c r="GPQ107" s="342"/>
      <c r="GPR107" s="342"/>
      <c r="GPS107" s="342"/>
      <c r="GPT107" s="342"/>
      <c r="GPU107" s="342"/>
      <c r="GPV107" s="342"/>
      <c r="GPW107" s="342"/>
      <c r="GPX107" s="342"/>
      <c r="GPY107" s="342"/>
      <c r="GPZ107" s="342"/>
      <c r="GQA107" s="342"/>
      <c r="GQB107" s="342"/>
      <c r="GQC107" s="342"/>
      <c r="GQD107" s="342"/>
      <c r="GQE107" s="342"/>
      <c r="GQF107" s="342"/>
      <c r="GQG107" s="342"/>
      <c r="GQH107" s="342"/>
      <c r="GQI107" s="342"/>
      <c r="GQJ107" s="342"/>
      <c r="GQK107" s="342"/>
      <c r="GQL107" s="342"/>
      <c r="GQM107" s="342"/>
      <c r="GQN107" s="342"/>
      <c r="GQO107" s="342"/>
      <c r="GQP107" s="342"/>
      <c r="GQQ107" s="342"/>
      <c r="GQR107" s="342"/>
      <c r="GQS107" s="342"/>
      <c r="GQT107" s="342"/>
      <c r="GQU107" s="342"/>
      <c r="GQV107" s="342"/>
      <c r="GQW107" s="342"/>
      <c r="GQX107" s="342"/>
      <c r="GQY107" s="342"/>
      <c r="GQZ107" s="342"/>
      <c r="GRA107" s="342"/>
      <c r="GRB107" s="342"/>
      <c r="GRC107" s="342"/>
      <c r="GRD107" s="342"/>
      <c r="GRE107" s="342"/>
      <c r="GRF107" s="342"/>
      <c r="GRG107" s="342"/>
      <c r="GRH107" s="342"/>
      <c r="GRI107" s="342"/>
      <c r="GRJ107" s="342"/>
      <c r="GRK107" s="342"/>
      <c r="GRL107" s="342"/>
      <c r="GRM107" s="342"/>
      <c r="GRN107" s="342"/>
      <c r="GRO107" s="342"/>
      <c r="GRP107" s="342"/>
      <c r="GRQ107" s="342"/>
      <c r="GRR107" s="342"/>
      <c r="GRS107" s="342"/>
      <c r="GRT107" s="342"/>
      <c r="GRU107" s="342"/>
      <c r="GRV107" s="342"/>
      <c r="GRW107" s="342"/>
      <c r="GRX107" s="342"/>
      <c r="GRY107" s="342"/>
      <c r="GRZ107" s="342"/>
      <c r="GSA107" s="342"/>
      <c r="GSB107" s="342"/>
      <c r="GSC107" s="342"/>
      <c r="GSD107" s="342"/>
      <c r="GSE107" s="342"/>
      <c r="GSF107" s="342"/>
      <c r="GSG107" s="342"/>
      <c r="GSH107" s="342"/>
      <c r="GSI107" s="342"/>
      <c r="GSJ107" s="342"/>
      <c r="GSK107" s="342"/>
      <c r="GSL107" s="342"/>
      <c r="GSM107" s="342"/>
      <c r="GSN107" s="342"/>
      <c r="GSO107" s="342"/>
      <c r="GSP107" s="342"/>
      <c r="GSQ107" s="342"/>
      <c r="GSR107" s="342"/>
      <c r="GSS107" s="342"/>
      <c r="GST107" s="342"/>
      <c r="GSU107" s="342"/>
      <c r="GSV107" s="342"/>
      <c r="GSW107" s="342"/>
      <c r="GSX107" s="342"/>
      <c r="GSY107" s="342"/>
      <c r="GSZ107" s="342"/>
      <c r="GTA107" s="342"/>
      <c r="GTB107" s="342"/>
      <c r="GTC107" s="342"/>
      <c r="GTD107" s="342"/>
      <c r="GTE107" s="342"/>
      <c r="GTF107" s="342"/>
      <c r="GTG107" s="342"/>
      <c r="GTH107" s="342"/>
      <c r="GTI107" s="342"/>
      <c r="GTJ107" s="342"/>
      <c r="GTK107" s="342"/>
      <c r="GTL107" s="342"/>
      <c r="GTM107" s="342"/>
      <c r="GTN107" s="342"/>
      <c r="GTO107" s="342"/>
      <c r="GTP107" s="342"/>
      <c r="GTQ107" s="342"/>
      <c r="GTR107" s="342"/>
      <c r="GTS107" s="342"/>
      <c r="GTT107" s="342"/>
      <c r="GTU107" s="342"/>
      <c r="GTV107" s="342"/>
      <c r="GTW107" s="342"/>
      <c r="GTX107" s="342"/>
      <c r="GTY107" s="342"/>
      <c r="GTZ107" s="342"/>
      <c r="GUA107" s="342"/>
      <c r="GUB107" s="342"/>
      <c r="GUC107" s="342"/>
      <c r="GUD107" s="342"/>
      <c r="GUE107" s="342"/>
      <c r="GUF107" s="342"/>
      <c r="GUG107" s="342"/>
      <c r="GUH107" s="342"/>
      <c r="GUI107" s="342"/>
      <c r="GUJ107" s="342"/>
      <c r="GUK107" s="342"/>
      <c r="GUL107" s="342"/>
      <c r="GUM107" s="342"/>
      <c r="GUN107" s="342"/>
      <c r="GUO107" s="342"/>
      <c r="GUP107" s="342"/>
      <c r="GUQ107" s="342"/>
      <c r="GUR107" s="342"/>
      <c r="GUS107" s="342"/>
      <c r="GUT107" s="342"/>
      <c r="GUU107" s="342"/>
      <c r="GUV107" s="342"/>
      <c r="GUW107" s="342"/>
      <c r="GUX107" s="342"/>
      <c r="GUY107" s="342"/>
      <c r="GUZ107" s="342"/>
      <c r="GVA107" s="342"/>
      <c r="GVB107" s="342"/>
      <c r="GVC107" s="342"/>
      <c r="GVD107" s="342"/>
      <c r="GVE107" s="342"/>
      <c r="GVF107" s="342"/>
      <c r="GVG107" s="342"/>
      <c r="GVH107" s="342"/>
      <c r="GVI107" s="342"/>
      <c r="GVJ107" s="342"/>
      <c r="GVK107" s="342"/>
      <c r="GVL107" s="342"/>
      <c r="GVM107" s="342"/>
      <c r="GVN107" s="342"/>
      <c r="GVO107" s="342"/>
      <c r="GVP107" s="342"/>
      <c r="GVQ107" s="342"/>
      <c r="GVR107" s="342"/>
      <c r="GVS107" s="342"/>
      <c r="GVT107" s="342"/>
      <c r="GVU107" s="342"/>
      <c r="GVV107" s="342"/>
      <c r="GVW107" s="342"/>
      <c r="GVX107" s="342"/>
      <c r="GVY107" s="342"/>
      <c r="GVZ107" s="342"/>
      <c r="GWA107" s="342"/>
      <c r="GWB107" s="342"/>
      <c r="GWC107" s="342"/>
      <c r="GWD107" s="342"/>
      <c r="GWE107" s="342"/>
      <c r="GWF107" s="342"/>
      <c r="GWG107" s="342"/>
      <c r="GWH107" s="342"/>
      <c r="GWI107" s="342"/>
      <c r="GWJ107" s="342"/>
      <c r="GWK107" s="342"/>
      <c r="GWL107" s="342"/>
      <c r="GWM107" s="342"/>
      <c r="GWN107" s="342"/>
      <c r="GWO107" s="342"/>
      <c r="GWP107" s="342"/>
      <c r="GWQ107" s="342"/>
      <c r="GWR107" s="342"/>
      <c r="GWS107" s="342"/>
      <c r="GWT107" s="342"/>
      <c r="GWU107" s="342"/>
      <c r="GWV107" s="342"/>
      <c r="GWW107" s="342"/>
      <c r="GWX107" s="342"/>
      <c r="GWY107" s="342"/>
      <c r="GWZ107" s="342"/>
      <c r="GXA107" s="342"/>
      <c r="GXB107" s="342"/>
      <c r="GXC107" s="342"/>
      <c r="GXD107" s="342"/>
      <c r="GXE107" s="342"/>
      <c r="GXF107" s="342"/>
      <c r="GXG107" s="342"/>
      <c r="GXH107" s="342"/>
      <c r="GXI107" s="342"/>
      <c r="GXJ107" s="342"/>
      <c r="GXK107" s="342"/>
      <c r="GXL107" s="342"/>
      <c r="GXM107" s="342"/>
      <c r="GXN107" s="342"/>
      <c r="GXO107" s="342"/>
      <c r="GXP107" s="342"/>
      <c r="GXQ107" s="342"/>
      <c r="GXR107" s="342"/>
      <c r="GXS107" s="342"/>
      <c r="GXT107" s="342"/>
      <c r="GXU107" s="342"/>
      <c r="GXV107" s="342"/>
      <c r="GXW107" s="342"/>
      <c r="GXX107" s="342"/>
      <c r="GXY107" s="342"/>
      <c r="GXZ107" s="342"/>
      <c r="GYA107" s="342"/>
      <c r="GYB107" s="342"/>
      <c r="GYC107" s="342"/>
      <c r="GYD107" s="342"/>
      <c r="GYE107" s="342"/>
      <c r="GYF107" s="342"/>
      <c r="GYG107" s="342"/>
      <c r="GYH107" s="342"/>
      <c r="GYI107" s="342"/>
      <c r="GYJ107" s="342"/>
      <c r="GYK107" s="342"/>
      <c r="GYL107" s="342"/>
      <c r="GYM107" s="342"/>
      <c r="GYN107" s="342"/>
      <c r="GYO107" s="342"/>
      <c r="GYP107" s="342"/>
      <c r="GYQ107" s="342"/>
      <c r="GYR107" s="342"/>
      <c r="GYS107" s="342"/>
      <c r="GYT107" s="342"/>
      <c r="GYU107" s="342"/>
      <c r="GYV107" s="342"/>
      <c r="GYW107" s="342"/>
      <c r="GYX107" s="342"/>
      <c r="GYY107" s="342"/>
      <c r="GYZ107" s="342"/>
      <c r="GZA107" s="342"/>
      <c r="GZB107" s="342"/>
      <c r="GZC107" s="342"/>
      <c r="GZD107" s="342"/>
      <c r="GZE107" s="342"/>
      <c r="GZF107" s="342"/>
      <c r="GZG107" s="342"/>
      <c r="GZH107" s="342"/>
      <c r="GZI107" s="342"/>
      <c r="GZJ107" s="342"/>
      <c r="GZK107" s="342"/>
      <c r="GZL107" s="342"/>
      <c r="GZM107" s="342"/>
      <c r="GZN107" s="342"/>
      <c r="GZO107" s="342"/>
      <c r="GZP107" s="342"/>
      <c r="GZQ107" s="342"/>
      <c r="GZR107" s="342"/>
      <c r="GZS107" s="342"/>
      <c r="GZT107" s="342"/>
      <c r="GZU107" s="342"/>
      <c r="GZV107" s="342"/>
      <c r="GZW107" s="342"/>
      <c r="GZX107" s="342"/>
      <c r="GZY107" s="342"/>
      <c r="GZZ107" s="342"/>
      <c r="HAA107" s="342"/>
      <c r="HAB107" s="342"/>
      <c r="HAC107" s="342"/>
      <c r="HAD107" s="342"/>
      <c r="HAE107" s="342"/>
      <c r="HAF107" s="342"/>
      <c r="HAG107" s="342"/>
      <c r="HAH107" s="342"/>
      <c r="HAI107" s="342"/>
      <c r="HAJ107" s="342"/>
      <c r="HAK107" s="342"/>
      <c r="HAL107" s="342"/>
      <c r="HAM107" s="342"/>
      <c r="HAN107" s="342"/>
      <c r="HAO107" s="342"/>
      <c r="HAP107" s="342"/>
      <c r="HAQ107" s="342"/>
      <c r="HAR107" s="342"/>
      <c r="HAS107" s="342"/>
      <c r="HAT107" s="342"/>
      <c r="HAU107" s="342"/>
      <c r="HAV107" s="342"/>
      <c r="HAW107" s="342"/>
      <c r="HAX107" s="342"/>
      <c r="HAY107" s="342"/>
      <c r="HAZ107" s="342"/>
      <c r="HBA107" s="342"/>
      <c r="HBB107" s="342"/>
      <c r="HBC107" s="342"/>
      <c r="HBD107" s="342"/>
      <c r="HBE107" s="342"/>
      <c r="HBF107" s="342"/>
      <c r="HBG107" s="342"/>
      <c r="HBH107" s="342"/>
      <c r="HBI107" s="342"/>
      <c r="HBJ107" s="342"/>
      <c r="HBK107" s="342"/>
      <c r="HBL107" s="342"/>
      <c r="HBM107" s="342"/>
      <c r="HBN107" s="342"/>
      <c r="HBO107" s="342"/>
      <c r="HBP107" s="342"/>
      <c r="HBQ107" s="342"/>
      <c r="HBR107" s="342"/>
      <c r="HBS107" s="342"/>
      <c r="HBT107" s="342"/>
      <c r="HBU107" s="342"/>
      <c r="HBV107" s="342"/>
      <c r="HBW107" s="342"/>
      <c r="HBX107" s="342"/>
      <c r="HBY107" s="342"/>
      <c r="HBZ107" s="342"/>
      <c r="HCA107" s="342"/>
      <c r="HCB107" s="342"/>
      <c r="HCC107" s="342"/>
      <c r="HCD107" s="342"/>
      <c r="HCE107" s="342"/>
      <c r="HCF107" s="342"/>
      <c r="HCG107" s="342"/>
      <c r="HCH107" s="342"/>
      <c r="HCI107" s="342"/>
      <c r="HCJ107" s="342"/>
      <c r="HCK107" s="342"/>
      <c r="HCL107" s="342"/>
      <c r="HCM107" s="342"/>
      <c r="HCN107" s="342"/>
      <c r="HCO107" s="342"/>
      <c r="HCP107" s="342"/>
      <c r="HCQ107" s="342"/>
      <c r="HCR107" s="342"/>
      <c r="HCS107" s="342"/>
      <c r="HCT107" s="342"/>
      <c r="HCU107" s="342"/>
      <c r="HCV107" s="342"/>
      <c r="HCW107" s="342"/>
      <c r="HCX107" s="342"/>
      <c r="HCY107" s="342"/>
      <c r="HCZ107" s="342"/>
      <c r="HDA107" s="342"/>
      <c r="HDB107" s="342"/>
      <c r="HDC107" s="342"/>
      <c r="HDD107" s="342"/>
      <c r="HDE107" s="342"/>
      <c r="HDF107" s="342"/>
      <c r="HDG107" s="342"/>
      <c r="HDH107" s="342"/>
      <c r="HDI107" s="342"/>
      <c r="HDJ107" s="342"/>
      <c r="HDK107" s="342"/>
      <c r="HDL107" s="342"/>
      <c r="HDM107" s="342"/>
      <c r="HDN107" s="342"/>
      <c r="HDO107" s="342"/>
      <c r="HDP107" s="342"/>
      <c r="HDQ107" s="342"/>
      <c r="HDR107" s="342"/>
      <c r="HDS107" s="342"/>
      <c r="HDT107" s="342"/>
      <c r="HDU107" s="342"/>
      <c r="HDV107" s="342"/>
      <c r="HDW107" s="342"/>
      <c r="HDX107" s="342"/>
      <c r="HDY107" s="342"/>
      <c r="HDZ107" s="342"/>
      <c r="HEA107" s="342"/>
      <c r="HEB107" s="342"/>
      <c r="HEC107" s="342"/>
      <c r="HED107" s="342"/>
      <c r="HEE107" s="342"/>
      <c r="HEF107" s="342"/>
      <c r="HEG107" s="342"/>
      <c r="HEH107" s="342"/>
      <c r="HEI107" s="342"/>
      <c r="HEJ107" s="342"/>
      <c r="HEK107" s="342"/>
      <c r="HEL107" s="342"/>
      <c r="HEM107" s="342"/>
      <c r="HEN107" s="342"/>
      <c r="HEO107" s="342"/>
      <c r="HEP107" s="342"/>
      <c r="HEQ107" s="342"/>
      <c r="HER107" s="342"/>
      <c r="HES107" s="342"/>
      <c r="HET107" s="342"/>
      <c r="HEU107" s="342"/>
      <c r="HEV107" s="342"/>
      <c r="HEW107" s="342"/>
      <c r="HEX107" s="342"/>
      <c r="HEY107" s="342"/>
      <c r="HEZ107" s="342"/>
      <c r="HFA107" s="342"/>
      <c r="HFB107" s="342"/>
      <c r="HFC107" s="342"/>
      <c r="HFD107" s="342"/>
      <c r="HFE107" s="342"/>
      <c r="HFF107" s="342"/>
      <c r="HFG107" s="342"/>
      <c r="HFH107" s="342"/>
      <c r="HFI107" s="342"/>
      <c r="HFJ107" s="342"/>
      <c r="HFK107" s="342"/>
      <c r="HFL107" s="342"/>
      <c r="HFM107" s="342"/>
      <c r="HFN107" s="342"/>
      <c r="HFO107" s="342"/>
      <c r="HFP107" s="342"/>
      <c r="HFQ107" s="342"/>
      <c r="HFR107" s="342"/>
      <c r="HFS107" s="342"/>
      <c r="HFT107" s="342"/>
      <c r="HFU107" s="342"/>
      <c r="HFV107" s="342"/>
      <c r="HFW107" s="342"/>
      <c r="HFX107" s="342"/>
      <c r="HFY107" s="342"/>
      <c r="HFZ107" s="342"/>
      <c r="HGA107" s="342"/>
      <c r="HGB107" s="342"/>
      <c r="HGC107" s="342"/>
      <c r="HGD107" s="342"/>
      <c r="HGE107" s="342"/>
      <c r="HGF107" s="342"/>
      <c r="HGG107" s="342"/>
      <c r="HGH107" s="342"/>
      <c r="HGI107" s="342"/>
      <c r="HGJ107" s="342"/>
      <c r="HGK107" s="342"/>
      <c r="HGL107" s="342"/>
      <c r="HGM107" s="342"/>
      <c r="HGN107" s="342"/>
      <c r="HGO107" s="342"/>
      <c r="HGP107" s="342"/>
      <c r="HGQ107" s="342"/>
      <c r="HGR107" s="342"/>
      <c r="HGS107" s="342"/>
      <c r="HGT107" s="342"/>
      <c r="HGU107" s="342"/>
      <c r="HGV107" s="342"/>
      <c r="HGW107" s="342"/>
      <c r="HGX107" s="342"/>
      <c r="HGY107" s="342"/>
      <c r="HGZ107" s="342"/>
      <c r="HHA107" s="342"/>
      <c r="HHB107" s="342"/>
      <c r="HHC107" s="342"/>
      <c r="HHD107" s="342"/>
      <c r="HHE107" s="342"/>
      <c r="HHF107" s="342"/>
      <c r="HHG107" s="342"/>
      <c r="HHH107" s="342"/>
      <c r="HHI107" s="342"/>
      <c r="HHJ107" s="342"/>
      <c r="HHK107" s="342"/>
      <c r="HHL107" s="342"/>
      <c r="HHM107" s="342"/>
      <c r="HHN107" s="342"/>
      <c r="HHO107" s="342"/>
      <c r="HHP107" s="342"/>
      <c r="HHQ107" s="342"/>
      <c r="HHR107" s="342"/>
      <c r="HHS107" s="342"/>
      <c r="HHT107" s="342"/>
      <c r="HHU107" s="342"/>
      <c r="HHV107" s="342"/>
      <c r="HHW107" s="342"/>
      <c r="HHX107" s="342"/>
      <c r="HHY107" s="342"/>
      <c r="HHZ107" s="342"/>
      <c r="HIA107" s="342"/>
      <c r="HIB107" s="342"/>
      <c r="HIC107" s="342"/>
      <c r="HID107" s="342"/>
      <c r="HIE107" s="342"/>
      <c r="HIF107" s="342"/>
      <c r="HIG107" s="342"/>
      <c r="HIH107" s="342"/>
      <c r="HII107" s="342"/>
      <c r="HIJ107" s="342"/>
      <c r="HIK107" s="342"/>
      <c r="HIL107" s="342"/>
      <c r="HIM107" s="342"/>
      <c r="HIN107" s="342"/>
      <c r="HIO107" s="342"/>
      <c r="HIP107" s="342"/>
      <c r="HIQ107" s="342"/>
      <c r="HIR107" s="342"/>
      <c r="HIS107" s="342"/>
      <c r="HIT107" s="342"/>
      <c r="HIU107" s="342"/>
      <c r="HIV107" s="342"/>
      <c r="HIW107" s="342"/>
      <c r="HIX107" s="342"/>
      <c r="HIY107" s="342"/>
      <c r="HIZ107" s="342"/>
      <c r="HJA107" s="342"/>
      <c r="HJB107" s="342"/>
      <c r="HJC107" s="342"/>
      <c r="HJD107" s="342"/>
      <c r="HJE107" s="342"/>
      <c r="HJF107" s="342"/>
      <c r="HJG107" s="342"/>
      <c r="HJH107" s="342"/>
      <c r="HJI107" s="342"/>
      <c r="HJJ107" s="342"/>
      <c r="HJK107" s="342"/>
      <c r="HJL107" s="342"/>
      <c r="HJM107" s="342"/>
      <c r="HJN107" s="342"/>
      <c r="HJO107" s="342"/>
      <c r="HJP107" s="342"/>
      <c r="HJQ107" s="342"/>
      <c r="HJR107" s="342"/>
      <c r="HJS107" s="342"/>
      <c r="HJT107" s="342"/>
      <c r="HJU107" s="342"/>
      <c r="HJV107" s="342"/>
      <c r="HJW107" s="342"/>
      <c r="HJX107" s="342"/>
      <c r="HJY107" s="342"/>
      <c r="HJZ107" s="342"/>
      <c r="HKA107" s="342"/>
      <c r="HKB107" s="342"/>
      <c r="HKC107" s="342"/>
      <c r="HKD107" s="342"/>
      <c r="HKE107" s="342"/>
      <c r="HKF107" s="342"/>
      <c r="HKG107" s="342"/>
      <c r="HKH107" s="342"/>
      <c r="HKI107" s="342"/>
      <c r="HKJ107" s="342"/>
      <c r="HKK107" s="342"/>
      <c r="HKL107" s="342"/>
      <c r="HKM107" s="342"/>
      <c r="HKN107" s="342"/>
      <c r="HKO107" s="342"/>
      <c r="HKP107" s="342"/>
      <c r="HKQ107" s="342"/>
      <c r="HKR107" s="342"/>
      <c r="HKS107" s="342"/>
      <c r="HKT107" s="342"/>
      <c r="HKU107" s="342"/>
      <c r="HKV107" s="342"/>
      <c r="HKW107" s="342"/>
      <c r="HKX107" s="342"/>
      <c r="HKY107" s="342"/>
      <c r="HKZ107" s="342"/>
      <c r="HLA107" s="342"/>
      <c r="HLB107" s="342"/>
      <c r="HLC107" s="342"/>
      <c r="HLD107" s="342"/>
      <c r="HLE107" s="342"/>
      <c r="HLF107" s="342"/>
      <c r="HLG107" s="342"/>
      <c r="HLH107" s="342"/>
      <c r="HLI107" s="342"/>
      <c r="HLJ107" s="342"/>
      <c r="HLK107" s="342"/>
      <c r="HLL107" s="342"/>
      <c r="HLM107" s="342"/>
      <c r="HLN107" s="342"/>
      <c r="HLO107" s="342"/>
      <c r="HLP107" s="342"/>
      <c r="HLQ107" s="342"/>
      <c r="HLR107" s="342"/>
      <c r="HLS107" s="342"/>
      <c r="HLT107" s="342"/>
      <c r="HLU107" s="342"/>
      <c r="HLV107" s="342"/>
      <c r="HLW107" s="342"/>
      <c r="HLX107" s="342"/>
      <c r="HLY107" s="342"/>
      <c r="HLZ107" s="342"/>
      <c r="HMA107" s="342"/>
      <c r="HMB107" s="342"/>
      <c r="HMC107" s="342"/>
      <c r="HMD107" s="342"/>
      <c r="HME107" s="342"/>
      <c r="HMF107" s="342"/>
      <c r="HMG107" s="342"/>
      <c r="HMH107" s="342"/>
      <c r="HMI107" s="342"/>
      <c r="HMJ107" s="342"/>
      <c r="HMK107" s="342"/>
      <c r="HML107" s="342"/>
      <c r="HMM107" s="342"/>
      <c r="HMN107" s="342"/>
      <c r="HMO107" s="342"/>
      <c r="HMP107" s="342"/>
      <c r="HMQ107" s="342"/>
      <c r="HMR107" s="342"/>
      <c r="HMS107" s="342"/>
      <c r="HMT107" s="342"/>
      <c r="HMU107" s="342"/>
      <c r="HMV107" s="342"/>
      <c r="HMW107" s="342"/>
      <c r="HMX107" s="342"/>
      <c r="HMY107" s="342"/>
      <c r="HMZ107" s="342"/>
      <c r="HNA107" s="342"/>
      <c r="HNB107" s="342"/>
      <c r="HNC107" s="342"/>
      <c r="HND107" s="342"/>
      <c r="HNE107" s="342"/>
      <c r="HNF107" s="342"/>
      <c r="HNG107" s="342"/>
      <c r="HNH107" s="342"/>
      <c r="HNI107" s="342"/>
      <c r="HNJ107" s="342"/>
      <c r="HNK107" s="342"/>
      <c r="HNL107" s="342"/>
      <c r="HNM107" s="342"/>
      <c r="HNN107" s="342"/>
      <c r="HNO107" s="342"/>
      <c r="HNP107" s="342"/>
      <c r="HNQ107" s="342"/>
      <c r="HNR107" s="342"/>
      <c r="HNS107" s="342"/>
      <c r="HNT107" s="342"/>
      <c r="HNU107" s="342"/>
      <c r="HNV107" s="342"/>
      <c r="HNW107" s="342"/>
      <c r="HNX107" s="342"/>
      <c r="HNY107" s="342"/>
      <c r="HNZ107" s="342"/>
      <c r="HOA107" s="342"/>
      <c r="HOB107" s="342"/>
      <c r="HOC107" s="342"/>
      <c r="HOD107" s="342"/>
      <c r="HOE107" s="342"/>
      <c r="HOF107" s="342"/>
      <c r="HOG107" s="342"/>
      <c r="HOH107" s="342"/>
      <c r="HOI107" s="342"/>
      <c r="HOJ107" s="342"/>
      <c r="HOK107" s="342"/>
      <c r="HOL107" s="342"/>
      <c r="HOM107" s="342"/>
      <c r="HON107" s="342"/>
      <c r="HOO107" s="342"/>
      <c r="HOP107" s="342"/>
      <c r="HOQ107" s="342"/>
      <c r="HOR107" s="342"/>
      <c r="HOS107" s="342"/>
      <c r="HOT107" s="342"/>
      <c r="HOU107" s="342"/>
      <c r="HOV107" s="342"/>
      <c r="HOW107" s="342"/>
      <c r="HOX107" s="342"/>
      <c r="HOY107" s="342"/>
      <c r="HOZ107" s="342"/>
      <c r="HPA107" s="342"/>
      <c r="HPB107" s="342"/>
      <c r="HPC107" s="342"/>
      <c r="HPD107" s="342"/>
      <c r="HPE107" s="342"/>
      <c r="HPF107" s="342"/>
      <c r="HPG107" s="342"/>
      <c r="HPH107" s="342"/>
      <c r="HPI107" s="342"/>
      <c r="HPJ107" s="342"/>
      <c r="HPK107" s="342"/>
      <c r="HPL107" s="342"/>
      <c r="HPM107" s="342"/>
      <c r="HPN107" s="342"/>
      <c r="HPO107" s="342"/>
      <c r="HPP107" s="342"/>
      <c r="HPQ107" s="342"/>
      <c r="HPR107" s="342"/>
      <c r="HPS107" s="342"/>
      <c r="HPT107" s="342"/>
      <c r="HPU107" s="342"/>
      <c r="HPV107" s="342"/>
      <c r="HPW107" s="342"/>
      <c r="HPX107" s="342"/>
      <c r="HPY107" s="342"/>
      <c r="HPZ107" s="342"/>
      <c r="HQA107" s="342"/>
      <c r="HQB107" s="342"/>
      <c r="HQC107" s="342"/>
      <c r="HQD107" s="342"/>
      <c r="HQE107" s="342"/>
      <c r="HQF107" s="342"/>
      <c r="HQG107" s="342"/>
      <c r="HQH107" s="342"/>
      <c r="HQI107" s="342"/>
      <c r="HQJ107" s="342"/>
      <c r="HQK107" s="342"/>
      <c r="HQL107" s="342"/>
      <c r="HQM107" s="342"/>
      <c r="HQN107" s="342"/>
      <c r="HQO107" s="342"/>
      <c r="HQP107" s="342"/>
      <c r="HQQ107" s="342"/>
      <c r="HQR107" s="342"/>
      <c r="HQS107" s="342"/>
      <c r="HQT107" s="342"/>
      <c r="HQU107" s="342"/>
      <c r="HQV107" s="342"/>
      <c r="HQW107" s="342"/>
      <c r="HQX107" s="342"/>
      <c r="HQY107" s="342"/>
      <c r="HQZ107" s="342"/>
      <c r="HRA107" s="342"/>
      <c r="HRB107" s="342"/>
      <c r="HRC107" s="342"/>
      <c r="HRD107" s="342"/>
      <c r="HRE107" s="342"/>
      <c r="HRF107" s="342"/>
      <c r="HRG107" s="342"/>
      <c r="HRH107" s="342"/>
      <c r="HRI107" s="342"/>
      <c r="HRJ107" s="342"/>
      <c r="HRK107" s="342"/>
      <c r="HRL107" s="342"/>
      <c r="HRM107" s="342"/>
      <c r="HRN107" s="342"/>
      <c r="HRO107" s="342"/>
      <c r="HRP107" s="342"/>
      <c r="HRQ107" s="342"/>
      <c r="HRR107" s="342"/>
      <c r="HRS107" s="342"/>
      <c r="HRT107" s="342"/>
      <c r="HRU107" s="342"/>
      <c r="HRV107" s="342"/>
      <c r="HRW107" s="342"/>
      <c r="HRX107" s="342"/>
      <c r="HRY107" s="342"/>
      <c r="HRZ107" s="342"/>
      <c r="HSA107" s="342"/>
      <c r="HSB107" s="342"/>
      <c r="HSC107" s="342"/>
      <c r="HSD107" s="342"/>
      <c r="HSE107" s="342"/>
      <c r="HSF107" s="342"/>
      <c r="HSG107" s="342"/>
      <c r="HSH107" s="342"/>
      <c r="HSI107" s="342"/>
      <c r="HSJ107" s="342"/>
      <c r="HSK107" s="342"/>
      <c r="HSL107" s="342"/>
      <c r="HSM107" s="342"/>
      <c r="HSN107" s="342"/>
      <c r="HSO107" s="342"/>
      <c r="HSP107" s="342"/>
      <c r="HSQ107" s="342"/>
      <c r="HSR107" s="342"/>
      <c r="HSS107" s="342"/>
      <c r="HST107" s="342"/>
      <c r="HSU107" s="342"/>
      <c r="HSV107" s="342"/>
      <c r="HSW107" s="342"/>
      <c r="HSX107" s="342"/>
      <c r="HSY107" s="342"/>
      <c r="HSZ107" s="342"/>
      <c r="HTA107" s="342"/>
      <c r="HTB107" s="342"/>
      <c r="HTC107" s="342"/>
      <c r="HTD107" s="342"/>
      <c r="HTE107" s="342"/>
      <c r="HTF107" s="342"/>
      <c r="HTG107" s="342"/>
      <c r="HTH107" s="342"/>
      <c r="HTI107" s="342"/>
      <c r="HTJ107" s="342"/>
      <c r="HTK107" s="342"/>
      <c r="HTL107" s="342"/>
      <c r="HTM107" s="342"/>
      <c r="HTN107" s="342"/>
      <c r="HTO107" s="342"/>
      <c r="HTP107" s="342"/>
      <c r="HTQ107" s="342"/>
      <c r="HTR107" s="342"/>
      <c r="HTS107" s="342"/>
      <c r="HTT107" s="342"/>
      <c r="HTU107" s="342"/>
      <c r="HTV107" s="342"/>
      <c r="HTW107" s="342"/>
      <c r="HTX107" s="342"/>
      <c r="HTY107" s="342"/>
      <c r="HTZ107" s="342"/>
      <c r="HUA107" s="342"/>
      <c r="HUB107" s="342"/>
      <c r="HUC107" s="342"/>
      <c r="HUD107" s="342"/>
      <c r="HUE107" s="342"/>
      <c r="HUF107" s="342"/>
      <c r="HUG107" s="342"/>
      <c r="HUH107" s="342"/>
      <c r="HUI107" s="342"/>
      <c r="HUJ107" s="342"/>
      <c r="HUK107" s="342"/>
      <c r="HUL107" s="342"/>
      <c r="HUM107" s="342"/>
      <c r="HUN107" s="342"/>
      <c r="HUO107" s="342"/>
      <c r="HUP107" s="342"/>
      <c r="HUQ107" s="342"/>
      <c r="HUR107" s="342"/>
      <c r="HUS107" s="342"/>
      <c r="HUT107" s="342"/>
      <c r="HUU107" s="342"/>
      <c r="HUV107" s="342"/>
      <c r="HUW107" s="342"/>
      <c r="HUX107" s="342"/>
      <c r="HUY107" s="342"/>
      <c r="HUZ107" s="342"/>
      <c r="HVA107" s="342"/>
      <c r="HVB107" s="342"/>
      <c r="HVC107" s="342"/>
      <c r="HVD107" s="342"/>
      <c r="HVE107" s="342"/>
      <c r="HVF107" s="342"/>
      <c r="HVG107" s="342"/>
      <c r="HVH107" s="342"/>
      <c r="HVI107" s="342"/>
      <c r="HVJ107" s="342"/>
      <c r="HVK107" s="342"/>
      <c r="HVL107" s="342"/>
      <c r="HVM107" s="342"/>
      <c r="HVN107" s="342"/>
      <c r="HVO107" s="342"/>
      <c r="HVP107" s="342"/>
      <c r="HVQ107" s="342"/>
      <c r="HVR107" s="342"/>
      <c r="HVS107" s="342"/>
      <c r="HVT107" s="342"/>
      <c r="HVU107" s="342"/>
      <c r="HVV107" s="342"/>
      <c r="HVW107" s="342"/>
      <c r="HVX107" s="342"/>
      <c r="HVY107" s="342"/>
      <c r="HVZ107" s="342"/>
      <c r="HWA107" s="342"/>
      <c r="HWB107" s="342"/>
      <c r="HWC107" s="342"/>
      <c r="HWD107" s="342"/>
      <c r="HWE107" s="342"/>
      <c r="HWF107" s="342"/>
      <c r="HWG107" s="342"/>
      <c r="HWH107" s="342"/>
      <c r="HWI107" s="342"/>
      <c r="HWJ107" s="342"/>
      <c r="HWK107" s="342"/>
      <c r="HWL107" s="342"/>
      <c r="HWM107" s="342"/>
      <c r="HWN107" s="342"/>
      <c r="HWO107" s="342"/>
      <c r="HWP107" s="342"/>
      <c r="HWQ107" s="342"/>
      <c r="HWR107" s="342"/>
      <c r="HWS107" s="342"/>
      <c r="HWT107" s="342"/>
      <c r="HWU107" s="342"/>
      <c r="HWV107" s="342"/>
      <c r="HWW107" s="342"/>
      <c r="HWX107" s="342"/>
      <c r="HWY107" s="342"/>
      <c r="HWZ107" s="342"/>
      <c r="HXA107" s="342"/>
      <c r="HXB107" s="342"/>
      <c r="HXC107" s="342"/>
      <c r="HXD107" s="342"/>
      <c r="HXE107" s="342"/>
      <c r="HXF107" s="342"/>
      <c r="HXG107" s="342"/>
      <c r="HXH107" s="342"/>
      <c r="HXI107" s="342"/>
      <c r="HXJ107" s="342"/>
      <c r="HXK107" s="342"/>
      <c r="HXL107" s="342"/>
      <c r="HXM107" s="342"/>
      <c r="HXN107" s="342"/>
      <c r="HXO107" s="342"/>
      <c r="HXP107" s="342"/>
      <c r="HXQ107" s="342"/>
      <c r="HXR107" s="342"/>
      <c r="HXS107" s="342"/>
      <c r="HXT107" s="342"/>
      <c r="HXU107" s="342"/>
      <c r="HXV107" s="342"/>
      <c r="HXW107" s="342"/>
      <c r="HXX107" s="342"/>
      <c r="HXY107" s="342"/>
      <c r="HXZ107" s="342"/>
      <c r="HYA107" s="342"/>
      <c r="HYB107" s="342"/>
      <c r="HYC107" s="342"/>
      <c r="HYD107" s="342"/>
      <c r="HYE107" s="342"/>
      <c r="HYF107" s="342"/>
      <c r="HYG107" s="342"/>
      <c r="HYH107" s="342"/>
      <c r="HYI107" s="342"/>
      <c r="HYJ107" s="342"/>
      <c r="HYK107" s="342"/>
      <c r="HYL107" s="342"/>
      <c r="HYM107" s="342"/>
      <c r="HYN107" s="342"/>
      <c r="HYO107" s="342"/>
      <c r="HYP107" s="342"/>
      <c r="HYQ107" s="342"/>
      <c r="HYR107" s="342"/>
      <c r="HYS107" s="342"/>
      <c r="HYT107" s="342"/>
      <c r="HYU107" s="342"/>
      <c r="HYV107" s="342"/>
      <c r="HYW107" s="342"/>
      <c r="HYX107" s="342"/>
      <c r="HYY107" s="342"/>
      <c r="HYZ107" s="342"/>
      <c r="HZA107" s="342"/>
      <c r="HZB107" s="342"/>
      <c r="HZC107" s="342"/>
      <c r="HZD107" s="342"/>
      <c r="HZE107" s="342"/>
      <c r="HZF107" s="342"/>
      <c r="HZG107" s="342"/>
      <c r="HZH107" s="342"/>
      <c r="HZI107" s="342"/>
      <c r="HZJ107" s="342"/>
      <c r="HZK107" s="342"/>
      <c r="HZL107" s="342"/>
      <c r="HZM107" s="342"/>
      <c r="HZN107" s="342"/>
      <c r="HZO107" s="342"/>
      <c r="HZP107" s="342"/>
      <c r="HZQ107" s="342"/>
      <c r="HZR107" s="342"/>
      <c r="HZS107" s="342"/>
      <c r="HZT107" s="342"/>
      <c r="HZU107" s="342"/>
      <c r="HZV107" s="342"/>
      <c r="HZW107" s="342"/>
      <c r="HZX107" s="342"/>
      <c r="HZY107" s="342"/>
      <c r="HZZ107" s="342"/>
      <c r="IAA107" s="342"/>
      <c r="IAB107" s="342"/>
      <c r="IAC107" s="342"/>
      <c r="IAD107" s="342"/>
      <c r="IAE107" s="342"/>
      <c r="IAF107" s="342"/>
      <c r="IAG107" s="342"/>
      <c r="IAH107" s="342"/>
      <c r="IAI107" s="342"/>
      <c r="IAJ107" s="342"/>
      <c r="IAK107" s="342"/>
      <c r="IAL107" s="342"/>
      <c r="IAM107" s="342"/>
      <c r="IAN107" s="342"/>
      <c r="IAO107" s="342"/>
      <c r="IAP107" s="342"/>
      <c r="IAQ107" s="342"/>
      <c r="IAR107" s="342"/>
      <c r="IAS107" s="342"/>
      <c r="IAT107" s="342"/>
      <c r="IAU107" s="342"/>
      <c r="IAV107" s="342"/>
      <c r="IAW107" s="342"/>
      <c r="IAX107" s="342"/>
      <c r="IAY107" s="342"/>
      <c r="IAZ107" s="342"/>
      <c r="IBA107" s="342"/>
      <c r="IBB107" s="342"/>
      <c r="IBC107" s="342"/>
      <c r="IBD107" s="342"/>
      <c r="IBE107" s="342"/>
      <c r="IBF107" s="342"/>
      <c r="IBG107" s="342"/>
      <c r="IBH107" s="342"/>
      <c r="IBI107" s="342"/>
      <c r="IBJ107" s="342"/>
      <c r="IBK107" s="342"/>
      <c r="IBL107" s="342"/>
      <c r="IBM107" s="342"/>
      <c r="IBN107" s="342"/>
      <c r="IBO107" s="342"/>
      <c r="IBP107" s="342"/>
      <c r="IBQ107" s="342"/>
      <c r="IBR107" s="342"/>
      <c r="IBS107" s="342"/>
      <c r="IBT107" s="342"/>
      <c r="IBU107" s="342"/>
      <c r="IBV107" s="342"/>
      <c r="IBW107" s="342"/>
      <c r="IBX107" s="342"/>
      <c r="IBY107" s="342"/>
      <c r="IBZ107" s="342"/>
      <c r="ICA107" s="342"/>
      <c r="ICB107" s="342"/>
      <c r="ICC107" s="342"/>
      <c r="ICD107" s="342"/>
      <c r="ICE107" s="342"/>
      <c r="ICF107" s="342"/>
      <c r="ICG107" s="342"/>
      <c r="ICH107" s="342"/>
      <c r="ICI107" s="342"/>
      <c r="ICJ107" s="342"/>
      <c r="ICK107" s="342"/>
      <c r="ICL107" s="342"/>
      <c r="ICM107" s="342"/>
      <c r="ICN107" s="342"/>
      <c r="ICO107" s="342"/>
      <c r="ICP107" s="342"/>
      <c r="ICQ107" s="342"/>
      <c r="ICR107" s="342"/>
      <c r="ICS107" s="342"/>
      <c r="ICT107" s="342"/>
      <c r="ICU107" s="342"/>
      <c r="ICV107" s="342"/>
      <c r="ICW107" s="342"/>
      <c r="ICX107" s="342"/>
      <c r="ICY107" s="342"/>
      <c r="ICZ107" s="342"/>
      <c r="IDA107" s="342"/>
      <c r="IDB107" s="342"/>
      <c r="IDC107" s="342"/>
      <c r="IDD107" s="342"/>
      <c r="IDE107" s="342"/>
      <c r="IDF107" s="342"/>
      <c r="IDG107" s="342"/>
      <c r="IDH107" s="342"/>
      <c r="IDI107" s="342"/>
      <c r="IDJ107" s="342"/>
      <c r="IDK107" s="342"/>
      <c r="IDL107" s="342"/>
      <c r="IDM107" s="342"/>
      <c r="IDN107" s="342"/>
      <c r="IDO107" s="342"/>
      <c r="IDP107" s="342"/>
      <c r="IDQ107" s="342"/>
      <c r="IDR107" s="342"/>
      <c r="IDS107" s="342"/>
      <c r="IDT107" s="342"/>
      <c r="IDU107" s="342"/>
      <c r="IDV107" s="342"/>
      <c r="IDW107" s="342"/>
      <c r="IDX107" s="342"/>
      <c r="IDY107" s="342"/>
      <c r="IDZ107" s="342"/>
      <c r="IEA107" s="342"/>
      <c r="IEB107" s="342"/>
      <c r="IEC107" s="342"/>
      <c r="IED107" s="342"/>
      <c r="IEE107" s="342"/>
      <c r="IEF107" s="342"/>
      <c r="IEG107" s="342"/>
      <c r="IEH107" s="342"/>
      <c r="IEI107" s="342"/>
      <c r="IEJ107" s="342"/>
      <c r="IEK107" s="342"/>
      <c r="IEL107" s="342"/>
      <c r="IEM107" s="342"/>
      <c r="IEN107" s="342"/>
      <c r="IEO107" s="342"/>
      <c r="IEP107" s="342"/>
      <c r="IEQ107" s="342"/>
      <c r="IER107" s="342"/>
      <c r="IES107" s="342"/>
      <c r="IET107" s="342"/>
      <c r="IEU107" s="342"/>
      <c r="IEV107" s="342"/>
      <c r="IEW107" s="342"/>
      <c r="IEX107" s="342"/>
      <c r="IEY107" s="342"/>
      <c r="IEZ107" s="342"/>
      <c r="IFA107" s="342"/>
      <c r="IFB107" s="342"/>
      <c r="IFC107" s="342"/>
      <c r="IFD107" s="342"/>
      <c r="IFE107" s="342"/>
      <c r="IFF107" s="342"/>
      <c r="IFG107" s="342"/>
      <c r="IFH107" s="342"/>
      <c r="IFI107" s="342"/>
      <c r="IFJ107" s="342"/>
      <c r="IFK107" s="342"/>
      <c r="IFL107" s="342"/>
      <c r="IFM107" s="342"/>
      <c r="IFN107" s="342"/>
      <c r="IFO107" s="342"/>
      <c r="IFP107" s="342"/>
      <c r="IFQ107" s="342"/>
      <c r="IFR107" s="342"/>
      <c r="IFS107" s="342"/>
      <c r="IFT107" s="342"/>
      <c r="IFU107" s="342"/>
      <c r="IFV107" s="342"/>
      <c r="IFW107" s="342"/>
      <c r="IFX107" s="342"/>
      <c r="IFY107" s="342"/>
      <c r="IFZ107" s="342"/>
      <c r="IGA107" s="342"/>
      <c r="IGB107" s="342"/>
      <c r="IGC107" s="342"/>
      <c r="IGD107" s="342"/>
      <c r="IGE107" s="342"/>
      <c r="IGF107" s="342"/>
      <c r="IGG107" s="342"/>
      <c r="IGH107" s="342"/>
      <c r="IGI107" s="342"/>
      <c r="IGJ107" s="342"/>
      <c r="IGK107" s="342"/>
      <c r="IGL107" s="342"/>
      <c r="IGM107" s="342"/>
      <c r="IGN107" s="342"/>
      <c r="IGO107" s="342"/>
      <c r="IGP107" s="342"/>
      <c r="IGQ107" s="342"/>
      <c r="IGR107" s="342"/>
      <c r="IGS107" s="342"/>
      <c r="IGT107" s="342"/>
      <c r="IGU107" s="342"/>
      <c r="IGV107" s="342"/>
      <c r="IGW107" s="342"/>
      <c r="IGX107" s="342"/>
      <c r="IGY107" s="342"/>
      <c r="IGZ107" s="342"/>
      <c r="IHA107" s="342"/>
      <c r="IHB107" s="342"/>
      <c r="IHC107" s="342"/>
      <c r="IHD107" s="342"/>
      <c r="IHE107" s="342"/>
      <c r="IHF107" s="342"/>
      <c r="IHG107" s="342"/>
      <c r="IHH107" s="342"/>
      <c r="IHI107" s="342"/>
      <c r="IHJ107" s="342"/>
      <c r="IHK107" s="342"/>
      <c r="IHL107" s="342"/>
      <c r="IHM107" s="342"/>
      <c r="IHN107" s="342"/>
      <c r="IHO107" s="342"/>
      <c r="IHP107" s="342"/>
      <c r="IHQ107" s="342"/>
      <c r="IHR107" s="342"/>
      <c r="IHS107" s="342"/>
      <c r="IHT107" s="342"/>
      <c r="IHU107" s="342"/>
      <c r="IHV107" s="342"/>
      <c r="IHW107" s="342"/>
      <c r="IHX107" s="342"/>
      <c r="IHY107" s="342"/>
      <c r="IHZ107" s="342"/>
      <c r="IIA107" s="342"/>
      <c r="IIB107" s="342"/>
      <c r="IIC107" s="342"/>
      <c r="IID107" s="342"/>
      <c r="IIE107" s="342"/>
      <c r="IIF107" s="342"/>
      <c r="IIG107" s="342"/>
      <c r="IIH107" s="342"/>
      <c r="III107" s="342"/>
      <c r="IIJ107" s="342"/>
      <c r="IIK107" s="342"/>
      <c r="IIL107" s="342"/>
      <c r="IIM107" s="342"/>
      <c r="IIN107" s="342"/>
      <c r="IIO107" s="342"/>
      <c r="IIP107" s="342"/>
      <c r="IIQ107" s="342"/>
      <c r="IIR107" s="342"/>
      <c r="IIS107" s="342"/>
      <c r="IIT107" s="342"/>
      <c r="IIU107" s="342"/>
      <c r="IIV107" s="342"/>
      <c r="IIW107" s="342"/>
      <c r="IIX107" s="342"/>
      <c r="IIY107" s="342"/>
      <c r="IIZ107" s="342"/>
      <c r="IJA107" s="342"/>
      <c r="IJB107" s="342"/>
      <c r="IJC107" s="342"/>
      <c r="IJD107" s="342"/>
      <c r="IJE107" s="342"/>
      <c r="IJF107" s="342"/>
      <c r="IJG107" s="342"/>
      <c r="IJH107" s="342"/>
      <c r="IJI107" s="342"/>
      <c r="IJJ107" s="342"/>
      <c r="IJK107" s="342"/>
      <c r="IJL107" s="342"/>
      <c r="IJM107" s="342"/>
      <c r="IJN107" s="342"/>
      <c r="IJO107" s="342"/>
      <c r="IJP107" s="342"/>
      <c r="IJQ107" s="342"/>
      <c r="IJR107" s="342"/>
      <c r="IJS107" s="342"/>
      <c r="IJT107" s="342"/>
      <c r="IJU107" s="342"/>
      <c r="IJV107" s="342"/>
      <c r="IJW107" s="342"/>
      <c r="IJX107" s="342"/>
      <c r="IJY107" s="342"/>
      <c r="IJZ107" s="342"/>
      <c r="IKA107" s="342"/>
      <c r="IKB107" s="342"/>
      <c r="IKC107" s="342"/>
      <c r="IKD107" s="342"/>
      <c r="IKE107" s="342"/>
      <c r="IKF107" s="342"/>
      <c r="IKG107" s="342"/>
      <c r="IKH107" s="342"/>
      <c r="IKI107" s="342"/>
      <c r="IKJ107" s="342"/>
      <c r="IKK107" s="342"/>
      <c r="IKL107" s="342"/>
      <c r="IKM107" s="342"/>
      <c r="IKN107" s="342"/>
      <c r="IKO107" s="342"/>
      <c r="IKP107" s="342"/>
      <c r="IKQ107" s="342"/>
      <c r="IKR107" s="342"/>
      <c r="IKS107" s="342"/>
      <c r="IKT107" s="342"/>
      <c r="IKU107" s="342"/>
      <c r="IKV107" s="342"/>
      <c r="IKW107" s="342"/>
      <c r="IKX107" s="342"/>
      <c r="IKY107" s="342"/>
      <c r="IKZ107" s="342"/>
      <c r="ILA107" s="342"/>
      <c r="ILB107" s="342"/>
      <c r="ILC107" s="342"/>
      <c r="ILD107" s="342"/>
      <c r="ILE107" s="342"/>
      <c r="ILF107" s="342"/>
      <c r="ILG107" s="342"/>
      <c r="ILH107" s="342"/>
      <c r="ILI107" s="342"/>
      <c r="ILJ107" s="342"/>
      <c r="ILK107" s="342"/>
      <c r="ILL107" s="342"/>
      <c r="ILM107" s="342"/>
      <c r="ILN107" s="342"/>
      <c r="ILO107" s="342"/>
      <c r="ILP107" s="342"/>
      <c r="ILQ107" s="342"/>
      <c r="ILR107" s="342"/>
      <c r="ILS107" s="342"/>
      <c r="ILT107" s="342"/>
      <c r="ILU107" s="342"/>
      <c r="ILV107" s="342"/>
      <c r="ILW107" s="342"/>
      <c r="ILX107" s="342"/>
      <c r="ILY107" s="342"/>
      <c r="ILZ107" s="342"/>
      <c r="IMA107" s="342"/>
      <c r="IMB107" s="342"/>
      <c r="IMC107" s="342"/>
      <c r="IMD107" s="342"/>
      <c r="IME107" s="342"/>
      <c r="IMF107" s="342"/>
      <c r="IMG107" s="342"/>
      <c r="IMH107" s="342"/>
      <c r="IMI107" s="342"/>
      <c r="IMJ107" s="342"/>
      <c r="IMK107" s="342"/>
      <c r="IML107" s="342"/>
      <c r="IMM107" s="342"/>
      <c r="IMN107" s="342"/>
      <c r="IMO107" s="342"/>
      <c r="IMP107" s="342"/>
      <c r="IMQ107" s="342"/>
      <c r="IMR107" s="342"/>
      <c r="IMS107" s="342"/>
      <c r="IMT107" s="342"/>
      <c r="IMU107" s="342"/>
      <c r="IMV107" s="342"/>
      <c r="IMW107" s="342"/>
      <c r="IMX107" s="342"/>
      <c r="IMY107" s="342"/>
      <c r="IMZ107" s="342"/>
      <c r="INA107" s="342"/>
      <c r="INB107" s="342"/>
      <c r="INC107" s="342"/>
      <c r="IND107" s="342"/>
      <c r="INE107" s="342"/>
      <c r="INF107" s="342"/>
      <c r="ING107" s="342"/>
      <c r="INH107" s="342"/>
      <c r="INI107" s="342"/>
      <c r="INJ107" s="342"/>
      <c r="INK107" s="342"/>
      <c r="INL107" s="342"/>
      <c r="INM107" s="342"/>
      <c r="INN107" s="342"/>
      <c r="INO107" s="342"/>
      <c r="INP107" s="342"/>
      <c r="INQ107" s="342"/>
      <c r="INR107" s="342"/>
      <c r="INS107" s="342"/>
      <c r="INT107" s="342"/>
      <c r="INU107" s="342"/>
      <c r="INV107" s="342"/>
      <c r="INW107" s="342"/>
      <c r="INX107" s="342"/>
      <c r="INY107" s="342"/>
      <c r="INZ107" s="342"/>
      <c r="IOA107" s="342"/>
      <c r="IOB107" s="342"/>
      <c r="IOC107" s="342"/>
      <c r="IOD107" s="342"/>
      <c r="IOE107" s="342"/>
      <c r="IOF107" s="342"/>
      <c r="IOG107" s="342"/>
      <c r="IOH107" s="342"/>
      <c r="IOI107" s="342"/>
      <c r="IOJ107" s="342"/>
      <c r="IOK107" s="342"/>
      <c r="IOL107" s="342"/>
      <c r="IOM107" s="342"/>
      <c r="ION107" s="342"/>
      <c r="IOO107" s="342"/>
      <c r="IOP107" s="342"/>
      <c r="IOQ107" s="342"/>
      <c r="IOR107" s="342"/>
      <c r="IOS107" s="342"/>
      <c r="IOT107" s="342"/>
      <c r="IOU107" s="342"/>
      <c r="IOV107" s="342"/>
      <c r="IOW107" s="342"/>
      <c r="IOX107" s="342"/>
      <c r="IOY107" s="342"/>
      <c r="IOZ107" s="342"/>
      <c r="IPA107" s="342"/>
      <c r="IPB107" s="342"/>
      <c r="IPC107" s="342"/>
      <c r="IPD107" s="342"/>
      <c r="IPE107" s="342"/>
      <c r="IPF107" s="342"/>
      <c r="IPG107" s="342"/>
      <c r="IPH107" s="342"/>
      <c r="IPI107" s="342"/>
      <c r="IPJ107" s="342"/>
      <c r="IPK107" s="342"/>
      <c r="IPL107" s="342"/>
      <c r="IPM107" s="342"/>
      <c r="IPN107" s="342"/>
      <c r="IPO107" s="342"/>
      <c r="IPP107" s="342"/>
      <c r="IPQ107" s="342"/>
      <c r="IPR107" s="342"/>
      <c r="IPS107" s="342"/>
      <c r="IPT107" s="342"/>
      <c r="IPU107" s="342"/>
      <c r="IPV107" s="342"/>
      <c r="IPW107" s="342"/>
      <c r="IPX107" s="342"/>
      <c r="IPY107" s="342"/>
      <c r="IPZ107" s="342"/>
      <c r="IQA107" s="342"/>
      <c r="IQB107" s="342"/>
      <c r="IQC107" s="342"/>
      <c r="IQD107" s="342"/>
      <c r="IQE107" s="342"/>
      <c r="IQF107" s="342"/>
      <c r="IQG107" s="342"/>
      <c r="IQH107" s="342"/>
      <c r="IQI107" s="342"/>
      <c r="IQJ107" s="342"/>
      <c r="IQK107" s="342"/>
      <c r="IQL107" s="342"/>
      <c r="IQM107" s="342"/>
      <c r="IQN107" s="342"/>
      <c r="IQO107" s="342"/>
      <c r="IQP107" s="342"/>
      <c r="IQQ107" s="342"/>
      <c r="IQR107" s="342"/>
      <c r="IQS107" s="342"/>
      <c r="IQT107" s="342"/>
      <c r="IQU107" s="342"/>
      <c r="IQV107" s="342"/>
      <c r="IQW107" s="342"/>
      <c r="IQX107" s="342"/>
      <c r="IQY107" s="342"/>
      <c r="IQZ107" s="342"/>
      <c r="IRA107" s="342"/>
      <c r="IRB107" s="342"/>
      <c r="IRC107" s="342"/>
      <c r="IRD107" s="342"/>
      <c r="IRE107" s="342"/>
      <c r="IRF107" s="342"/>
      <c r="IRG107" s="342"/>
      <c r="IRH107" s="342"/>
      <c r="IRI107" s="342"/>
      <c r="IRJ107" s="342"/>
      <c r="IRK107" s="342"/>
      <c r="IRL107" s="342"/>
      <c r="IRM107" s="342"/>
      <c r="IRN107" s="342"/>
      <c r="IRO107" s="342"/>
      <c r="IRP107" s="342"/>
      <c r="IRQ107" s="342"/>
      <c r="IRR107" s="342"/>
      <c r="IRS107" s="342"/>
      <c r="IRT107" s="342"/>
      <c r="IRU107" s="342"/>
      <c r="IRV107" s="342"/>
      <c r="IRW107" s="342"/>
      <c r="IRX107" s="342"/>
      <c r="IRY107" s="342"/>
      <c r="IRZ107" s="342"/>
      <c r="ISA107" s="342"/>
      <c r="ISB107" s="342"/>
      <c r="ISC107" s="342"/>
      <c r="ISD107" s="342"/>
      <c r="ISE107" s="342"/>
      <c r="ISF107" s="342"/>
      <c r="ISG107" s="342"/>
      <c r="ISH107" s="342"/>
      <c r="ISI107" s="342"/>
      <c r="ISJ107" s="342"/>
      <c r="ISK107" s="342"/>
      <c r="ISL107" s="342"/>
      <c r="ISM107" s="342"/>
      <c r="ISN107" s="342"/>
      <c r="ISO107" s="342"/>
      <c r="ISP107" s="342"/>
      <c r="ISQ107" s="342"/>
      <c r="ISR107" s="342"/>
      <c r="ISS107" s="342"/>
      <c r="IST107" s="342"/>
      <c r="ISU107" s="342"/>
      <c r="ISV107" s="342"/>
      <c r="ISW107" s="342"/>
      <c r="ISX107" s="342"/>
      <c r="ISY107" s="342"/>
      <c r="ISZ107" s="342"/>
      <c r="ITA107" s="342"/>
      <c r="ITB107" s="342"/>
      <c r="ITC107" s="342"/>
      <c r="ITD107" s="342"/>
      <c r="ITE107" s="342"/>
      <c r="ITF107" s="342"/>
      <c r="ITG107" s="342"/>
      <c r="ITH107" s="342"/>
      <c r="ITI107" s="342"/>
      <c r="ITJ107" s="342"/>
      <c r="ITK107" s="342"/>
      <c r="ITL107" s="342"/>
      <c r="ITM107" s="342"/>
      <c r="ITN107" s="342"/>
      <c r="ITO107" s="342"/>
      <c r="ITP107" s="342"/>
      <c r="ITQ107" s="342"/>
      <c r="ITR107" s="342"/>
      <c r="ITS107" s="342"/>
      <c r="ITT107" s="342"/>
      <c r="ITU107" s="342"/>
      <c r="ITV107" s="342"/>
      <c r="ITW107" s="342"/>
      <c r="ITX107" s="342"/>
      <c r="ITY107" s="342"/>
      <c r="ITZ107" s="342"/>
      <c r="IUA107" s="342"/>
      <c r="IUB107" s="342"/>
      <c r="IUC107" s="342"/>
      <c r="IUD107" s="342"/>
      <c r="IUE107" s="342"/>
      <c r="IUF107" s="342"/>
      <c r="IUG107" s="342"/>
      <c r="IUH107" s="342"/>
      <c r="IUI107" s="342"/>
      <c r="IUJ107" s="342"/>
      <c r="IUK107" s="342"/>
      <c r="IUL107" s="342"/>
      <c r="IUM107" s="342"/>
      <c r="IUN107" s="342"/>
      <c r="IUO107" s="342"/>
      <c r="IUP107" s="342"/>
      <c r="IUQ107" s="342"/>
      <c r="IUR107" s="342"/>
      <c r="IUS107" s="342"/>
      <c r="IUT107" s="342"/>
      <c r="IUU107" s="342"/>
      <c r="IUV107" s="342"/>
      <c r="IUW107" s="342"/>
      <c r="IUX107" s="342"/>
      <c r="IUY107" s="342"/>
      <c r="IUZ107" s="342"/>
      <c r="IVA107" s="342"/>
      <c r="IVB107" s="342"/>
      <c r="IVC107" s="342"/>
      <c r="IVD107" s="342"/>
      <c r="IVE107" s="342"/>
      <c r="IVF107" s="342"/>
      <c r="IVG107" s="342"/>
      <c r="IVH107" s="342"/>
      <c r="IVI107" s="342"/>
      <c r="IVJ107" s="342"/>
      <c r="IVK107" s="342"/>
      <c r="IVL107" s="342"/>
      <c r="IVM107" s="342"/>
      <c r="IVN107" s="342"/>
      <c r="IVO107" s="342"/>
      <c r="IVP107" s="342"/>
      <c r="IVQ107" s="342"/>
      <c r="IVR107" s="342"/>
      <c r="IVS107" s="342"/>
      <c r="IVT107" s="342"/>
      <c r="IVU107" s="342"/>
      <c r="IVV107" s="342"/>
      <c r="IVW107" s="342"/>
      <c r="IVX107" s="342"/>
      <c r="IVY107" s="342"/>
      <c r="IVZ107" s="342"/>
      <c r="IWA107" s="342"/>
      <c r="IWB107" s="342"/>
      <c r="IWC107" s="342"/>
      <c r="IWD107" s="342"/>
      <c r="IWE107" s="342"/>
      <c r="IWF107" s="342"/>
      <c r="IWG107" s="342"/>
      <c r="IWH107" s="342"/>
      <c r="IWI107" s="342"/>
      <c r="IWJ107" s="342"/>
      <c r="IWK107" s="342"/>
      <c r="IWL107" s="342"/>
      <c r="IWM107" s="342"/>
      <c r="IWN107" s="342"/>
      <c r="IWO107" s="342"/>
      <c r="IWP107" s="342"/>
      <c r="IWQ107" s="342"/>
      <c r="IWR107" s="342"/>
      <c r="IWS107" s="342"/>
      <c r="IWT107" s="342"/>
      <c r="IWU107" s="342"/>
      <c r="IWV107" s="342"/>
      <c r="IWW107" s="342"/>
      <c r="IWX107" s="342"/>
      <c r="IWY107" s="342"/>
      <c r="IWZ107" s="342"/>
      <c r="IXA107" s="342"/>
      <c r="IXB107" s="342"/>
      <c r="IXC107" s="342"/>
      <c r="IXD107" s="342"/>
      <c r="IXE107" s="342"/>
      <c r="IXF107" s="342"/>
      <c r="IXG107" s="342"/>
      <c r="IXH107" s="342"/>
      <c r="IXI107" s="342"/>
      <c r="IXJ107" s="342"/>
      <c r="IXK107" s="342"/>
      <c r="IXL107" s="342"/>
      <c r="IXM107" s="342"/>
      <c r="IXN107" s="342"/>
      <c r="IXO107" s="342"/>
      <c r="IXP107" s="342"/>
      <c r="IXQ107" s="342"/>
      <c r="IXR107" s="342"/>
      <c r="IXS107" s="342"/>
      <c r="IXT107" s="342"/>
      <c r="IXU107" s="342"/>
      <c r="IXV107" s="342"/>
      <c r="IXW107" s="342"/>
      <c r="IXX107" s="342"/>
      <c r="IXY107" s="342"/>
      <c r="IXZ107" s="342"/>
      <c r="IYA107" s="342"/>
      <c r="IYB107" s="342"/>
      <c r="IYC107" s="342"/>
      <c r="IYD107" s="342"/>
      <c r="IYE107" s="342"/>
      <c r="IYF107" s="342"/>
      <c r="IYG107" s="342"/>
      <c r="IYH107" s="342"/>
      <c r="IYI107" s="342"/>
      <c r="IYJ107" s="342"/>
      <c r="IYK107" s="342"/>
      <c r="IYL107" s="342"/>
      <c r="IYM107" s="342"/>
      <c r="IYN107" s="342"/>
      <c r="IYO107" s="342"/>
      <c r="IYP107" s="342"/>
      <c r="IYQ107" s="342"/>
      <c r="IYR107" s="342"/>
      <c r="IYS107" s="342"/>
      <c r="IYT107" s="342"/>
      <c r="IYU107" s="342"/>
      <c r="IYV107" s="342"/>
      <c r="IYW107" s="342"/>
      <c r="IYX107" s="342"/>
      <c r="IYY107" s="342"/>
      <c r="IYZ107" s="342"/>
      <c r="IZA107" s="342"/>
      <c r="IZB107" s="342"/>
      <c r="IZC107" s="342"/>
      <c r="IZD107" s="342"/>
      <c r="IZE107" s="342"/>
      <c r="IZF107" s="342"/>
      <c r="IZG107" s="342"/>
      <c r="IZH107" s="342"/>
      <c r="IZI107" s="342"/>
      <c r="IZJ107" s="342"/>
      <c r="IZK107" s="342"/>
      <c r="IZL107" s="342"/>
      <c r="IZM107" s="342"/>
      <c r="IZN107" s="342"/>
      <c r="IZO107" s="342"/>
      <c r="IZP107" s="342"/>
      <c r="IZQ107" s="342"/>
      <c r="IZR107" s="342"/>
      <c r="IZS107" s="342"/>
      <c r="IZT107" s="342"/>
      <c r="IZU107" s="342"/>
      <c r="IZV107" s="342"/>
      <c r="IZW107" s="342"/>
      <c r="IZX107" s="342"/>
      <c r="IZY107" s="342"/>
      <c r="IZZ107" s="342"/>
      <c r="JAA107" s="342"/>
      <c r="JAB107" s="342"/>
      <c r="JAC107" s="342"/>
      <c r="JAD107" s="342"/>
      <c r="JAE107" s="342"/>
      <c r="JAF107" s="342"/>
      <c r="JAG107" s="342"/>
      <c r="JAH107" s="342"/>
      <c r="JAI107" s="342"/>
      <c r="JAJ107" s="342"/>
      <c r="JAK107" s="342"/>
      <c r="JAL107" s="342"/>
      <c r="JAM107" s="342"/>
      <c r="JAN107" s="342"/>
      <c r="JAO107" s="342"/>
      <c r="JAP107" s="342"/>
      <c r="JAQ107" s="342"/>
      <c r="JAR107" s="342"/>
      <c r="JAS107" s="342"/>
      <c r="JAT107" s="342"/>
      <c r="JAU107" s="342"/>
      <c r="JAV107" s="342"/>
      <c r="JAW107" s="342"/>
      <c r="JAX107" s="342"/>
      <c r="JAY107" s="342"/>
      <c r="JAZ107" s="342"/>
      <c r="JBA107" s="342"/>
      <c r="JBB107" s="342"/>
      <c r="JBC107" s="342"/>
      <c r="JBD107" s="342"/>
      <c r="JBE107" s="342"/>
      <c r="JBF107" s="342"/>
      <c r="JBG107" s="342"/>
      <c r="JBH107" s="342"/>
      <c r="JBI107" s="342"/>
      <c r="JBJ107" s="342"/>
      <c r="JBK107" s="342"/>
      <c r="JBL107" s="342"/>
      <c r="JBM107" s="342"/>
      <c r="JBN107" s="342"/>
      <c r="JBO107" s="342"/>
      <c r="JBP107" s="342"/>
      <c r="JBQ107" s="342"/>
      <c r="JBR107" s="342"/>
      <c r="JBS107" s="342"/>
      <c r="JBT107" s="342"/>
      <c r="JBU107" s="342"/>
      <c r="JBV107" s="342"/>
      <c r="JBW107" s="342"/>
      <c r="JBX107" s="342"/>
      <c r="JBY107" s="342"/>
      <c r="JBZ107" s="342"/>
      <c r="JCA107" s="342"/>
      <c r="JCB107" s="342"/>
      <c r="JCC107" s="342"/>
      <c r="JCD107" s="342"/>
      <c r="JCE107" s="342"/>
      <c r="JCF107" s="342"/>
      <c r="JCG107" s="342"/>
      <c r="JCH107" s="342"/>
      <c r="JCI107" s="342"/>
      <c r="JCJ107" s="342"/>
      <c r="JCK107" s="342"/>
      <c r="JCL107" s="342"/>
      <c r="JCM107" s="342"/>
      <c r="JCN107" s="342"/>
      <c r="JCO107" s="342"/>
      <c r="JCP107" s="342"/>
      <c r="JCQ107" s="342"/>
      <c r="JCR107" s="342"/>
      <c r="JCS107" s="342"/>
      <c r="JCT107" s="342"/>
      <c r="JCU107" s="342"/>
      <c r="JCV107" s="342"/>
      <c r="JCW107" s="342"/>
      <c r="JCX107" s="342"/>
      <c r="JCY107" s="342"/>
      <c r="JCZ107" s="342"/>
      <c r="JDA107" s="342"/>
      <c r="JDB107" s="342"/>
      <c r="JDC107" s="342"/>
      <c r="JDD107" s="342"/>
      <c r="JDE107" s="342"/>
      <c r="JDF107" s="342"/>
      <c r="JDG107" s="342"/>
      <c r="JDH107" s="342"/>
      <c r="JDI107" s="342"/>
      <c r="JDJ107" s="342"/>
      <c r="JDK107" s="342"/>
      <c r="JDL107" s="342"/>
      <c r="JDM107" s="342"/>
      <c r="JDN107" s="342"/>
      <c r="JDO107" s="342"/>
      <c r="JDP107" s="342"/>
      <c r="JDQ107" s="342"/>
      <c r="JDR107" s="342"/>
      <c r="JDS107" s="342"/>
      <c r="JDT107" s="342"/>
      <c r="JDU107" s="342"/>
      <c r="JDV107" s="342"/>
      <c r="JDW107" s="342"/>
      <c r="JDX107" s="342"/>
      <c r="JDY107" s="342"/>
      <c r="JDZ107" s="342"/>
      <c r="JEA107" s="342"/>
      <c r="JEB107" s="342"/>
      <c r="JEC107" s="342"/>
      <c r="JED107" s="342"/>
      <c r="JEE107" s="342"/>
      <c r="JEF107" s="342"/>
      <c r="JEG107" s="342"/>
      <c r="JEH107" s="342"/>
      <c r="JEI107" s="342"/>
      <c r="JEJ107" s="342"/>
      <c r="JEK107" s="342"/>
      <c r="JEL107" s="342"/>
      <c r="JEM107" s="342"/>
      <c r="JEN107" s="342"/>
      <c r="JEO107" s="342"/>
      <c r="JEP107" s="342"/>
      <c r="JEQ107" s="342"/>
      <c r="JER107" s="342"/>
      <c r="JES107" s="342"/>
      <c r="JET107" s="342"/>
      <c r="JEU107" s="342"/>
      <c r="JEV107" s="342"/>
      <c r="JEW107" s="342"/>
      <c r="JEX107" s="342"/>
      <c r="JEY107" s="342"/>
      <c r="JEZ107" s="342"/>
      <c r="JFA107" s="342"/>
      <c r="JFB107" s="342"/>
      <c r="JFC107" s="342"/>
      <c r="JFD107" s="342"/>
      <c r="JFE107" s="342"/>
      <c r="JFF107" s="342"/>
      <c r="JFG107" s="342"/>
      <c r="JFH107" s="342"/>
      <c r="JFI107" s="342"/>
      <c r="JFJ107" s="342"/>
      <c r="JFK107" s="342"/>
      <c r="JFL107" s="342"/>
      <c r="JFM107" s="342"/>
      <c r="JFN107" s="342"/>
      <c r="JFO107" s="342"/>
      <c r="JFP107" s="342"/>
      <c r="JFQ107" s="342"/>
      <c r="JFR107" s="342"/>
      <c r="JFS107" s="342"/>
      <c r="JFT107" s="342"/>
      <c r="JFU107" s="342"/>
      <c r="JFV107" s="342"/>
      <c r="JFW107" s="342"/>
      <c r="JFX107" s="342"/>
      <c r="JFY107" s="342"/>
      <c r="JFZ107" s="342"/>
      <c r="JGA107" s="342"/>
      <c r="JGB107" s="342"/>
      <c r="JGC107" s="342"/>
      <c r="JGD107" s="342"/>
      <c r="JGE107" s="342"/>
      <c r="JGF107" s="342"/>
      <c r="JGG107" s="342"/>
      <c r="JGH107" s="342"/>
      <c r="JGI107" s="342"/>
      <c r="JGJ107" s="342"/>
      <c r="JGK107" s="342"/>
      <c r="JGL107" s="342"/>
      <c r="JGM107" s="342"/>
      <c r="JGN107" s="342"/>
      <c r="JGO107" s="342"/>
      <c r="JGP107" s="342"/>
      <c r="JGQ107" s="342"/>
      <c r="JGR107" s="342"/>
      <c r="JGS107" s="342"/>
      <c r="JGT107" s="342"/>
      <c r="JGU107" s="342"/>
      <c r="JGV107" s="342"/>
      <c r="JGW107" s="342"/>
      <c r="JGX107" s="342"/>
      <c r="JGY107" s="342"/>
      <c r="JGZ107" s="342"/>
      <c r="JHA107" s="342"/>
      <c r="JHB107" s="342"/>
      <c r="JHC107" s="342"/>
      <c r="JHD107" s="342"/>
      <c r="JHE107" s="342"/>
      <c r="JHF107" s="342"/>
      <c r="JHG107" s="342"/>
      <c r="JHH107" s="342"/>
      <c r="JHI107" s="342"/>
      <c r="JHJ107" s="342"/>
      <c r="JHK107" s="342"/>
      <c r="JHL107" s="342"/>
      <c r="JHM107" s="342"/>
      <c r="JHN107" s="342"/>
      <c r="JHO107" s="342"/>
      <c r="JHP107" s="342"/>
      <c r="JHQ107" s="342"/>
      <c r="JHR107" s="342"/>
      <c r="JHS107" s="342"/>
      <c r="JHT107" s="342"/>
      <c r="JHU107" s="342"/>
      <c r="JHV107" s="342"/>
      <c r="JHW107" s="342"/>
      <c r="JHX107" s="342"/>
      <c r="JHY107" s="342"/>
      <c r="JHZ107" s="342"/>
      <c r="JIA107" s="342"/>
      <c r="JIB107" s="342"/>
      <c r="JIC107" s="342"/>
      <c r="JID107" s="342"/>
      <c r="JIE107" s="342"/>
      <c r="JIF107" s="342"/>
      <c r="JIG107" s="342"/>
      <c r="JIH107" s="342"/>
      <c r="JII107" s="342"/>
      <c r="JIJ107" s="342"/>
      <c r="JIK107" s="342"/>
      <c r="JIL107" s="342"/>
      <c r="JIM107" s="342"/>
      <c r="JIN107" s="342"/>
      <c r="JIO107" s="342"/>
      <c r="JIP107" s="342"/>
      <c r="JIQ107" s="342"/>
      <c r="JIR107" s="342"/>
      <c r="JIS107" s="342"/>
      <c r="JIT107" s="342"/>
      <c r="JIU107" s="342"/>
      <c r="JIV107" s="342"/>
      <c r="JIW107" s="342"/>
      <c r="JIX107" s="342"/>
      <c r="JIY107" s="342"/>
      <c r="JIZ107" s="342"/>
      <c r="JJA107" s="342"/>
      <c r="JJB107" s="342"/>
      <c r="JJC107" s="342"/>
      <c r="JJD107" s="342"/>
      <c r="JJE107" s="342"/>
      <c r="JJF107" s="342"/>
      <c r="JJG107" s="342"/>
      <c r="JJH107" s="342"/>
      <c r="JJI107" s="342"/>
      <c r="JJJ107" s="342"/>
      <c r="JJK107" s="342"/>
      <c r="JJL107" s="342"/>
      <c r="JJM107" s="342"/>
      <c r="JJN107" s="342"/>
      <c r="JJO107" s="342"/>
      <c r="JJP107" s="342"/>
      <c r="JJQ107" s="342"/>
      <c r="JJR107" s="342"/>
      <c r="JJS107" s="342"/>
      <c r="JJT107" s="342"/>
      <c r="JJU107" s="342"/>
      <c r="JJV107" s="342"/>
      <c r="JJW107" s="342"/>
      <c r="JJX107" s="342"/>
      <c r="JJY107" s="342"/>
      <c r="JJZ107" s="342"/>
      <c r="JKA107" s="342"/>
      <c r="JKB107" s="342"/>
      <c r="JKC107" s="342"/>
      <c r="JKD107" s="342"/>
      <c r="JKE107" s="342"/>
      <c r="JKF107" s="342"/>
      <c r="JKG107" s="342"/>
      <c r="JKH107" s="342"/>
      <c r="JKI107" s="342"/>
      <c r="JKJ107" s="342"/>
      <c r="JKK107" s="342"/>
      <c r="JKL107" s="342"/>
      <c r="JKM107" s="342"/>
      <c r="JKN107" s="342"/>
      <c r="JKO107" s="342"/>
      <c r="JKP107" s="342"/>
      <c r="JKQ107" s="342"/>
      <c r="JKR107" s="342"/>
      <c r="JKS107" s="342"/>
      <c r="JKT107" s="342"/>
      <c r="JKU107" s="342"/>
      <c r="JKV107" s="342"/>
      <c r="JKW107" s="342"/>
      <c r="JKX107" s="342"/>
      <c r="JKY107" s="342"/>
      <c r="JKZ107" s="342"/>
      <c r="JLA107" s="342"/>
      <c r="JLB107" s="342"/>
      <c r="JLC107" s="342"/>
      <c r="JLD107" s="342"/>
      <c r="JLE107" s="342"/>
      <c r="JLF107" s="342"/>
      <c r="JLG107" s="342"/>
      <c r="JLH107" s="342"/>
      <c r="JLI107" s="342"/>
      <c r="JLJ107" s="342"/>
      <c r="JLK107" s="342"/>
      <c r="JLL107" s="342"/>
      <c r="JLM107" s="342"/>
      <c r="JLN107" s="342"/>
      <c r="JLO107" s="342"/>
      <c r="JLP107" s="342"/>
      <c r="JLQ107" s="342"/>
      <c r="JLR107" s="342"/>
      <c r="JLS107" s="342"/>
      <c r="JLT107" s="342"/>
      <c r="JLU107" s="342"/>
      <c r="JLV107" s="342"/>
      <c r="JLW107" s="342"/>
      <c r="JLX107" s="342"/>
      <c r="JLY107" s="342"/>
      <c r="JLZ107" s="342"/>
      <c r="JMA107" s="342"/>
      <c r="JMB107" s="342"/>
      <c r="JMC107" s="342"/>
      <c r="JMD107" s="342"/>
      <c r="JME107" s="342"/>
      <c r="JMF107" s="342"/>
      <c r="JMG107" s="342"/>
      <c r="JMH107" s="342"/>
      <c r="JMI107" s="342"/>
      <c r="JMJ107" s="342"/>
      <c r="JMK107" s="342"/>
      <c r="JML107" s="342"/>
      <c r="JMM107" s="342"/>
      <c r="JMN107" s="342"/>
      <c r="JMO107" s="342"/>
      <c r="JMP107" s="342"/>
      <c r="JMQ107" s="342"/>
      <c r="JMR107" s="342"/>
      <c r="JMS107" s="342"/>
      <c r="JMT107" s="342"/>
      <c r="JMU107" s="342"/>
      <c r="JMV107" s="342"/>
      <c r="JMW107" s="342"/>
      <c r="JMX107" s="342"/>
      <c r="JMY107" s="342"/>
      <c r="JMZ107" s="342"/>
      <c r="JNA107" s="342"/>
      <c r="JNB107" s="342"/>
      <c r="JNC107" s="342"/>
      <c r="JND107" s="342"/>
      <c r="JNE107" s="342"/>
      <c r="JNF107" s="342"/>
      <c r="JNG107" s="342"/>
      <c r="JNH107" s="342"/>
      <c r="JNI107" s="342"/>
      <c r="JNJ107" s="342"/>
      <c r="JNK107" s="342"/>
      <c r="JNL107" s="342"/>
      <c r="JNM107" s="342"/>
      <c r="JNN107" s="342"/>
      <c r="JNO107" s="342"/>
      <c r="JNP107" s="342"/>
      <c r="JNQ107" s="342"/>
      <c r="JNR107" s="342"/>
      <c r="JNS107" s="342"/>
      <c r="JNT107" s="342"/>
      <c r="JNU107" s="342"/>
      <c r="JNV107" s="342"/>
      <c r="JNW107" s="342"/>
      <c r="JNX107" s="342"/>
      <c r="JNY107" s="342"/>
      <c r="JNZ107" s="342"/>
      <c r="JOA107" s="342"/>
      <c r="JOB107" s="342"/>
      <c r="JOC107" s="342"/>
      <c r="JOD107" s="342"/>
      <c r="JOE107" s="342"/>
      <c r="JOF107" s="342"/>
      <c r="JOG107" s="342"/>
      <c r="JOH107" s="342"/>
      <c r="JOI107" s="342"/>
      <c r="JOJ107" s="342"/>
      <c r="JOK107" s="342"/>
      <c r="JOL107" s="342"/>
      <c r="JOM107" s="342"/>
      <c r="JON107" s="342"/>
      <c r="JOO107" s="342"/>
      <c r="JOP107" s="342"/>
      <c r="JOQ107" s="342"/>
      <c r="JOR107" s="342"/>
      <c r="JOS107" s="342"/>
      <c r="JOT107" s="342"/>
      <c r="JOU107" s="342"/>
      <c r="JOV107" s="342"/>
      <c r="JOW107" s="342"/>
      <c r="JOX107" s="342"/>
      <c r="JOY107" s="342"/>
      <c r="JOZ107" s="342"/>
      <c r="JPA107" s="342"/>
      <c r="JPB107" s="342"/>
      <c r="JPC107" s="342"/>
      <c r="JPD107" s="342"/>
      <c r="JPE107" s="342"/>
      <c r="JPF107" s="342"/>
      <c r="JPG107" s="342"/>
      <c r="JPH107" s="342"/>
      <c r="JPI107" s="342"/>
      <c r="JPJ107" s="342"/>
      <c r="JPK107" s="342"/>
      <c r="JPL107" s="342"/>
      <c r="JPM107" s="342"/>
      <c r="JPN107" s="342"/>
      <c r="JPO107" s="342"/>
      <c r="JPP107" s="342"/>
      <c r="JPQ107" s="342"/>
      <c r="JPR107" s="342"/>
      <c r="JPS107" s="342"/>
      <c r="JPT107" s="342"/>
      <c r="JPU107" s="342"/>
      <c r="JPV107" s="342"/>
      <c r="JPW107" s="342"/>
      <c r="JPX107" s="342"/>
      <c r="JPY107" s="342"/>
      <c r="JPZ107" s="342"/>
      <c r="JQA107" s="342"/>
      <c r="JQB107" s="342"/>
      <c r="JQC107" s="342"/>
      <c r="JQD107" s="342"/>
      <c r="JQE107" s="342"/>
      <c r="JQF107" s="342"/>
      <c r="JQG107" s="342"/>
      <c r="JQH107" s="342"/>
      <c r="JQI107" s="342"/>
      <c r="JQJ107" s="342"/>
      <c r="JQK107" s="342"/>
      <c r="JQL107" s="342"/>
      <c r="JQM107" s="342"/>
      <c r="JQN107" s="342"/>
      <c r="JQO107" s="342"/>
      <c r="JQP107" s="342"/>
      <c r="JQQ107" s="342"/>
      <c r="JQR107" s="342"/>
      <c r="JQS107" s="342"/>
      <c r="JQT107" s="342"/>
      <c r="JQU107" s="342"/>
      <c r="JQV107" s="342"/>
      <c r="JQW107" s="342"/>
      <c r="JQX107" s="342"/>
      <c r="JQY107" s="342"/>
      <c r="JQZ107" s="342"/>
      <c r="JRA107" s="342"/>
      <c r="JRB107" s="342"/>
      <c r="JRC107" s="342"/>
      <c r="JRD107" s="342"/>
      <c r="JRE107" s="342"/>
      <c r="JRF107" s="342"/>
      <c r="JRG107" s="342"/>
      <c r="JRH107" s="342"/>
      <c r="JRI107" s="342"/>
      <c r="JRJ107" s="342"/>
      <c r="JRK107" s="342"/>
      <c r="JRL107" s="342"/>
      <c r="JRM107" s="342"/>
      <c r="JRN107" s="342"/>
      <c r="JRO107" s="342"/>
      <c r="JRP107" s="342"/>
      <c r="JRQ107" s="342"/>
      <c r="JRR107" s="342"/>
      <c r="JRS107" s="342"/>
      <c r="JRT107" s="342"/>
      <c r="JRU107" s="342"/>
      <c r="JRV107" s="342"/>
      <c r="JRW107" s="342"/>
      <c r="JRX107" s="342"/>
      <c r="JRY107" s="342"/>
      <c r="JRZ107" s="342"/>
      <c r="JSA107" s="342"/>
      <c r="JSB107" s="342"/>
      <c r="JSC107" s="342"/>
      <c r="JSD107" s="342"/>
      <c r="JSE107" s="342"/>
      <c r="JSF107" s="342"/>
      <c r="JSG107" s="342"/>
      <c r="JSH107" s="342"/>
      <c r="JSI107" s="342"/>
      <c r="JSJ107" s="342"/>
      <c r="JSK107" s="342"/>
      <c r="JSL107" s="342"/>
      <c r="JSM107" s="342"/>
      <c r="JSN107" s="342"/>
      <c r="JSO107" s="342"/>
      <c r="JSP107" s="342"/>
      <c r="JSQ107" s="342"/>
      <c r="JSR107" s="342"/>
      <c r="JSS107" s="342"/>
      <c r="JST107" s="342"/>
      <c r="JSU107" s="342"/>
      <c r="JSV107" s="342"/>
      <c r="JSW107" s="342"/>
      <c r="JSX107" s="342"/>
      <c r="JSY107" s="342"/>
      <c r="JSZ107" s="342"/>
      <c r="JTA107" s="342"/>
      <c r="JTB107" s="342"/>
      <c r="JTC107" s="342"/>
      <c r="JTD107" s="342"/>
      <c r="JTE107" s="342"/>
      <c r="JTF107" s="342"/>
      <c r="JTG107" s="342"/>
      <c r="JTH107" s="342"/>
      <c r="JTI107" s="342"/>
      <c r="JTJ107" s="342"/>
      <c r="JTK107" s="342"/>
      <c r="JTL107" s="342"/>
      <c r="JTM107" s="342"/>
      <c r="JTN107" s="342"/>
      <c r="JTO107" s="342"/>
      <c r="JTP107" s="342"/>
      <c r="JTQ107" s="342"/>
      <c r="JTR107" s="342"/>
      <c r="JTS107" s="342"/>
      <c r="JTT107" s="342"/>
      <c r="JTU107" s="342"/>
      <c r="JTV107" s="342"/>
      <c r="JTW107" s="342"/>
      <c r="JTX107" s="342"/>
      <c r="JTY107" s="342"/>
      <c r="JTZ107" s="342"/>
      <c r="JUA107" s="342"/>
      <c r="JUB107" s="342"/>
      <c r="JUC107" s="342"/>
      <c r="JUD107" s="342"/>
      <c r="JUE107" s="342"/>
      <c r="JUF107" s="342"/>
      <c r="JUG107" s="342"/>
      <c r="JUH107" s="342"/>
      <c r="JUI107" s="342"/>
      <c r="JUJ107" s="342"/>
      <c r="JUK107" s="342"/>
      <c r="JUL107" s="342"/>
      <c r="JUM107" s="342"/>
      <c r="JUN107" s="342"/>
      <c r="JUO107" s="342"/>
      <c r="JUP107" s="342"/>
      <c r="JUQ107" s="342"/>
      <c r="JUR107" s="342"/>
      <c r="JUS107" s="342"/>
      <c r="JUT107" s="342"/>
      <c r="JUU107" s="342"/>
      <c r="JUV107" s="342"/>
      <c r="JUW107" s="342"/>
      <c r="JUX107" s="342"/>
      <c r="JUY107" s="342"/>
      <c r="JUZ107" s="342"/>
      <c r="JVA107" s="342"/>
      <c r="JVB107" s="342"/>
      <c r="JVC107" s="342"/>
      <c r="JVD107" s="342"/>
      <c r="JVE107" s="342"/>
      <c r="JVF107" s="342"/>
      <c r="JVG107" s="342"/>
      <c r="JVH107" s="342"/>
      <c r="JVI107" s="342"/>
      <c r="JVJ107" s="342"/>
      <c r="JVK107" s="342"/>
      <c r="JVL107" s="342"/>
      <c r="JVM107" s="342"/>
      <c r="JVN107" s="342"/>
      <c r="JVO107" s="342"/>
      <c r="JVP107" s="342"/>
      <c r="JVQ107" s="342"/>
      <c r="JVR107" s="342"/>
      <c r="JVS107" s="342"/>
      <c r="JVT107" s="342"/>
      <c r="JVU107" s="342"/>
      <c r="JVV107" s="342"/>
      <c r="JVW107" s="342"/>
      <c r="JVX107" s="342"/>
      <c r="JVY107" s="342"/>
      <c r="JVZ107" s="342"/>
      <c r="JWA107" s="342"/>
      <c r="JWB107" s="342"/>
      <c r="JWC107" s="342"/>
      <c r="JWD107" s="342"/>
      <c r="JWE107" s="342"/>
      <c r="JWF107" s="342"/>
      <c r="JWG107" s="342"/>
      <c r="JWH107" s="342"/>
      <c r="JWI107" s="342"/>
      <c r="JWJ107" s="342"/>
      <c r="JWK107" s="342"/>
      <c r="JWL107" s="342"/>
      <c r="JWM107" s="342"/>
      <c r="JWN107" s="342"/>
      <c r="JWO107" s="342"/>
      <c r="JWP107" s="342"/>
      <c r="JWQ107" s="342"/>
      <c r="JWR107" s="342"/>
      <c r="JWS107" s="342"/>
      <c r="JWT107" s="342"/>
      <c r="JWU107" s="342"/>
      <c r="JWV107" s="342"/>
      <c r="JWW107" s="342"/>
      <c r="JWX107" s="342"/>
      <c r="JWY107" s="342"/>
      <c r="JWZ107" s="342"/>
      <c r="JXA107" s="342"/>
      <c r="JXB107" s="342"/>
      <c r="JXC107" s="342"/>
      <c r="JXD107" s="342"/>
      <c r="JXE107" s="342"/>
      <c r="JXF107" s="342"/>
      <c r="JXG107" s="342"/>
      <c r="JXH107" s="342"/>
      <c r="JXI107" s="342"/>
      <c r="JXJ107" s="342"/>
      <c r="JXK107" s="342"/>
      <c r="JXL107" s="342"/>
      <c r="JXM107" s="342"/>
      <c r="JXN107" s="342"/>
      <c r="JXO107" s="342"/>
      <c r="JXP107" s="342"/>
      <c r="JXQ107" s="342"/>
      <c r="JXR107" s="342"/>
      <c r="JXS107" s="342"/>
      <c r="JXT107" s="342"/>
      <c r="JXU107" s="342"/>
      <c r="JXV107" s="342"/>
      <c r="JXW107" s="342"/>
      <c r="JXX107" s="342"/>
      <c r="JXY107" s="342"/>
      <c r="JXZ107" s="342"/>
      <c r="JYA107" s="342"/>
      <c r="JYB107" s="342"/>
      <c r="JYC107" s="342"/>
      <c r="JYD107" s="342"/>
      <c r="JYE107" s="342"/>
      <c r="JYF107" s="342"/>
      <c r="JYG107" s="342"/>
      <c r="JYH107" s="342"/>
      <c r="JYI107" s="342"/>
      <c r="JYJ107" s="342"/>
      <c r="JYK107" s="342"/>
      <c r="JYL107" s="342"/>
      <c r="JYM107" s="342"/>
      <c r="JYN107" s="342"/>
      <c r="JYO107" s="342"/>
      <c r="JYP107" s="342"/>
      <c r="JYQ107" s="342"/>
      <c r="JYR107" s="342"/>
      <c r="JYS107" s="342"/>
      <c r="JYT107" s="342"/>
      <c r="JYU107" s="342"/>
      <c r="JYV107" s="342"/>
      <c r="JYW107" s="342"/>
      <c r="JYX107" s="342"/>
      <c r="JYY107" s="342"/>
      <c r="JYZ107" s="342"/>
      <c r="JZA107" s="342"/>
      <c r="JZB107" s="342"/>
      <c r="JZC107" s="342"/>
      <c r="JZD107" s="342"/>
      <c r="JZE107" s="342"/>
      <c r="JZF107" s="342"/>
      <c r="JZG107" s="342"/>
      <c r="JZH107" s="342"/>
      <c r="JZI107" s="342"/>
      <c r="JZJ107" s="342"/>
      <c r="JZK107" s="342"/>
      <c r="JZL107" s="342"/>
      <c r="JZM107" s="342"/>
      <c r="JZN107" s="342"/>
      <c r="JZO107" s="342"/>
      <c r="JZP107" s="342"/>
      <c r="JZQ107" s="342"/>
      <c r="JZR107" s="342"/>
      <c r="JZS107" s="342"/>
      <c r="JZT107" s="342"/>
      <c r="JZU107" s="342"/>
      <c r="JZV107" s="342"/>
      <c r="JZW107" s="342"/>
      <c r="JZX107" s="342"/>
      <c r="JZY107" s="342"/>
      <c r="JZZ107" s="342"/>
      <c r="KAA107" s="342"/>
      <c r="KAB107" s="342"/>
      <c r="KAC107" s="342"/>
      <c r="KAD107" s="342"/>
      <c r="KAE107" s="342"/>
      <c r="KAF107" s="342"/>
      <c r="KAG107" s="342"/>
      <c r="KAH107" s="342"/>
      <c r="KAI107" s="342"/>
      <c r="KAJ107" s="342"/>
      <c r="KAK107" s="342"/>
      <c r="KAL107" s="342"/>
      <c r="KAM107" s="342"/>
      <c r="KAN107" s="342"/>
      <c r="KAO107" s="342"/>
      <c r="KAP107" s="342"/>
      <c r="KAQ107" s="342"/>
      <c r="KAR107" s="342"/>
      <c r="KAS107" s="342"/>
      <c r="KAT107" s="342"/>
      <c r="KAU107" s="342"/>
      <c r="KAV107" s="342"/>
      <c r="KAW107" s="342"/>
      <c r="KAX107" s="342"/>
      <c r="KAY107" s="342"/>
      <c r="KAZ107" s="342"/>
      <c r="KBA107" s="342"/>
      <c r="KBB107" s="342"/>
      <c r="KBC107" s="342"/>
      <c r="KBD107" s="342"/>
      <c r="KBE107" s="342"/>
      <c r="KBF107" s="342"/>
      <c r="KBG107" s="342"/>
      <c r="KBH107" s="342"/>
      <c r="KBI107" s="342"/>
      <c r="KBJ107" s="342"/>
      <c r="KBK107" s="342"/>
      <c r="KBL107" s="342"/>
      <c r="KBM107" s="342"/>
      <c r="KBN107" s="342"/>
      <c r="KBO107" s="342"/>
      <c r="KBP107" s="342"/>
      <c r="KBQ107" s="342"/>
      <c r="KBR107" s="342"/>
      <c r="KBS107" s="342"/>
      <c r="KBT107" s="342"/>
      <c r="KBU107" s="342"/>
      <c r="KBV107" s="342"/>
      <c r="KBW107" s="342"/>
      <c r="KBX107" s="342"/>
      <c r="KBY107" s="342"/>
      <c r="KBZ107" s="342"/>
      <c r="KCA107" s="342"/>
      <c r="KCB107" s="342"/>
      <c r="KCC107" s="342"/>
      <c r="KCD107" s="342"/>
      <c r="KCE107" s="342"/>
      <c r="KCF107" s="342"/>
      <c r="KCG107" s="342"/>
      <c r="KCH107" s="342"/>
      <c r="KCI107" s="342"/>
      <c r="KCJ107" s="342"/>
      <c r="KCK107" s="342"/>
      <c r="KCL107" s="342"/>
      <c r="KCM107" s="342"/>
      <c r="KCN107" s="342"/>
      <c r="KCO107" s="342"/>
      <c r="KCP107" s="342"/>
      <c r="KCQ107" s="342"/>
      <c r="KCR107" s="342"/>
      <c r="KCS107" s="342"/>
      <c r="KCT107" s="342"/>
      <c r="KCU107" s="342"/>
      <c r="KCV107" s="342"/>
      <c r="KCW107" s="342"/>
      <c r="KCX107" s="342"/>
      <c r="KCY107" s="342"/>
      <c r="KCZ107" s="342"/>
      <c r="KDA107" s="342"/>
      <c r="KDB107" s="342"/>
      <c r="KDC107" s="342"/>
      <c r="KDD107" s="342"/>
      <c r="KDE107" s="342"/>
      <c r="KDF107" s="342"/>
      <c r="KDG107" s="342"/>
      <c r="KDH107" s="342"/>
      <c r="KDI107" s="342"/>
      <c r="KDJ107" s="342"/>
      <c r="KDK107" s="342"/>
      <c r="KDL107" s="342"/>
      <c r="KDM107" s="342"/>
      <c r="KDN107" s="342"/>
      <c r="KDO107" s="342"/>
      <c r="KDP107" s="342"/>
      <c r="KDQ107" s="342"/>
      <c r="KDR107" s="342"/>
      <c r="KDS107" s="342"/>
      <c r="KDT107" s="342"/>
      <c r="KDU107" s="342"/>
      <c r="KDV107" s="342"/>
      <c r="KDW107" s="342"/>
      <c r="KDX107" s="342"/>
      <c r="KDY107" s="342"/>
      <c r="KDZ107" s="342"/>
      <c r="KEA107" s="342"/>
      <c r="KEB107" s="342"/>
      <c r="KEC107" s="342"/>
      <c r="KED107" s="342"/>
      <c r="KEE107" s="342"/>
      <c r="KEF107" s="342"/>
      <c r="KEG107" s="342"/>
      <c r="KEH107" s="342"/>
      <c r="KEI107" s="342"/>
      <c r="KEJ107" s="342"/>
      <c r="KEK107" s="342"/>
      <c r="KEL107" s="342"/>
      <c r="KEM107" s="342"/>
      <c r="KEN107" s="342"/>
      <c r="KEO107" s="342"/>
      <c r="KEP107" s="342"/>
      <c r="KEQ107" s="342"/>
      <c r="KER107" s="342"/>
      <c r="KES107" s="342"/>
      <c r="KET107" s="342"/>
      <c r="KEU107" s="342"/>
      <c r="KEV107" s="342"/>
      <c r="KEW107" s="342"/>
      <c r="KEX107" s="342"/>
      <c r="KEY107" s="342"/>
      <c r="KEZ107" s="342"/>
      <c r="KFA107" s="342"/>
      <c r="KFB107" s="342"/>
      <c r="KFC107" s="342"/>
      <c r="KFD107" s="342"/>
      <c r="KFE107" s="342"/>
      <c r="KFF107" s="342"/>
      <c r="KFG107" s="342"/>
      <c r="KFH107" s="342"/>
      <c r="KFI107" s="342"/>
      <c r="KFJ107" s="342"/>
      <c r="KFK107" s="342"/>
      <c r="KFL107" s="342"/>
      <c r="KFM107" s="342"/>
      <c r="KFN107" s="342"/>
      <c r="KFO107" s="342"/>
      <c r="KFP107" s="342"/>
      <c r="KFQ107" s="342"/>
      <c r="KFR107" s="342"/>
      <c r="KFS107" s="342"/>
      <c r="KFT107" s="342"/>
      <c r="KFU107" s="342"/>
      <c r="KFV107" s="342"/>
      <c r="KFW107" s="342"/>
      <c r="KFX107" s="342"/>
      <c r="KFY107" s="342"/>
      <c r="KFZ107" s="342"/>
      <c r="KGA107" s="342"/>
      <c r="KGB107" s="342"/>
      <c r="KGC107" s="342"/>
      <c r="KGD107" s="342"/>
      <c r="KGE107" s="342"/>
      <c r="KGF107" s="342"/>
      <c r="KGG107" s="342"/>
      <c r="KGH107" s="342"/>
      <c r="KGI107" s="342"/>
      <c r="KGJ107" s="342"/>
      <c r="KGK107" s="342"/>
      <c r="KGL107" s="342"/>
      <c r="KGM107" s="342"/>
      <c r="KGN107" s="342"/>
      <c r="KGO107" s="342"/>
      <c r="KGP107" s="342"/>
      <c r="KGQ107" s="342"/>
      <c r="KGR107" s="342"/>
      <c r="KGS107" s="342"/>
      <c r="KGT107" s="342"/>
      <c r="KGU107" s="342"/>
      <c r="KGV107" s="342"/>
      <c r="KGW107" s="342"/>
      <c r="KGX107" s="342"/>
      <c r="KGY107" s="342"/>
      <c r="KGZ107" s="342"/>
      <c r="KHA107" s="342"/>
      <c r="KHB107" s="342"/>
      <c r="KHC107" s="342"/>
      <c r="KHD107" s="342"/>
      <c r="KHE107" s="342"/>
      <c r="KHF107" s="342"/>
      <c r="KHG107" s="342"/>
      <c r="KHH107" s="342"/>
      <c r="KHI107" s="342"/>
      <c r="KHJ107" s="342"/>
      <c r="KHK107" s="342"/>
      <c r="KHL107" s="342"/>
      <c r="KHM107" s="342"/>
      <c r="KHN107" s="342"/>
      <c r="KHO107" s="342"/>
      <c r="KHP107" s="342"/>
      <c r="KHQ107" s="342"/>
      <c r="KHR107" s="342"/>
      <c r="KHS107" s="342"/>
      <c r="KHT107" s="342"/>
      <c r="KHU107" s="342"/>
      <c r="KHV107" s="342"/>
      <c r="KHW107" s="342"/>
      <c r="KHX107" s="342"/>
      <c r="KHY107" s="342"/>
      <c r="KHZ107" s="342"/>
      <c r="KIA107" s="342"/>
      <c r="KIB107" s="342"/>
      <c r="KIC107" s="342"/>
      <c r="KID107" s="342"/>
      <c r="KIE107" s="342"/>
      <c r="KIF107" s="342"/>
      <c r="KIG107" s="342"/>
      <c r="KIH107" s="342"/>
      <c r="KII107" s="342"/>
      <c r="KIJ107" s="342"/>
      <c r="KIK107" s="342"/>
      <c r="KIL107" s="342"/>
      <c r="KIM107" s="342"/>
      <c r="KIN107" s="342"/>
      <c r="KIO107" s="342"/>
      <c r="KIP107" s="342"/>
      <c r="KIQ107" s="342"/>
      <c r="KIR107" s="342"/>
      <c r="KIS107" s="342"/>
      <c r="KIT107" s="342"/>
      <c r="KIU107" s="342"/>
      <c r="KIV107" s="342"/>
      <c r="KIW107" s="342"/>
      <c r="KIX107" s="342"/>
      <c r="KIY107" s="342"/>
      <c r="KIZ107" s="342"/>
      <c r="KJA107" s="342"/>
      <c r="KJB107" s="342"/>
      <c r="KJC107" s="342"/>
      <c r="KJD107" s="342"/>
      <c r="KJE107" s="342"/>
      <c r="KJF107" s="342"/>
      <c r="KJG107" s="342"/>
      <c r="KJH107" s="342"/>
      <c r="KJI107" s="342"/>
      <c r="KJJ107" s="342"/>
      <c r="KJK107" s="342"/>
      <c r="KJL107" s="342"/>
      <c r="KJM107" s="342"/>
      <c r="KJN107" s="342"/>
      <c r="KJO107" s="342"/>
      <c r="KJP107" s="342"/>
      <c r="KJQ107" s="342"/>
      <c r="KJR107" s="342"/>
      <c r="KJS107" s="342"/>
      <c r="KJT107" s="342"/>
      <c r="KJU107" s="342"/>
      <c r="KJV107" s="342"/>
      <c r="KJW107" s="342"/>
      <c r="KJX107" s="342"/>
      <c r="KJY107" s="342"/>
      <c r="KJZ107" s="342"/>
      <c r="KKA107" s="342"/>
      <c r="KKB107" s="342"/>
      <c r="KKC107" s="342"/>
      <c r="KKD107" s="342"/>
      <c r="KKE107" s="342"/>
      <c r="KKF107" s="342"/>
      <c r="KKG107" s="342"/>
      <c r="KKH107" s="342"/>
      <c r="KKI107" s="342"/>
      <c r="KKJ107" s="342"/>
      <c r="KKK107" s="342"/>
      <c r="KKL107" s="342"/>
      <c r="KKM107" s="342"/>
      <c r="KKN107" s="342"/>
      <c r="KKO107" s="342"/>
      <c r="KKP107" s="342"/>
      <c r="KKQ107" s="342"/>
      <c r="KKR107" s="342"/>
      <c r="KKS107" s="342"/>
      <c r="KKT107" s="342"/>
      <c r="KKU107" s="342"/>
      <c r="KKV107" s="342"/>
      <c r="KKW107" s="342"/>
      <c r="KKX107" s="342"/>
      <c r="KKY107" s="342"/>
      <c r="KKZ107" s="342"/>
      <c r="KLA107" s="342"/>
      <c r="KLB107" s="342"/>
      <c r="KLC107" s="342"/>
      <c r="KLD107" s="342"/>
      <c r="KLE107" s="342"/>
      <c r="KLF107" s="342"/>
      <c r="KLG107" s="342"/>
      <c r="KLH107" s="342"/>
      <c r="KLI107" s="342"/>
      <c r="KLJ107" s="342"/>
      <c r="KLK107" s="342"/>
      <c r="KLL107" s="342"/>
      <c r="KLM107" s="342"/>
      <c r="KLN107" s="342"/>
      <c r="KLO107" s="342"/>
      <c r="KLP107" s="342"/>
      <c r="KLQ107" s="342"/>
      <c r="KLR107" s="342"/>
      <c r="KLS107" s="342"/>
      <c r="KLT107" s="342"/>
      <c r="KLU107" s="342"/>
      <c r="KLV107" s="342"/>
      <c r="KLW107" s="342"/>
      <c r="KLX107" s="342"/>
      <c r="KLY107" s="342"/>
      <c r="KLZ107" s="342"/>
      <c r="KMA107" s="342"/>
      <c r="KMB107" s="342"/>
      <c r="KMC107" s="342"/>
      <c r="KMD107" s="342"/>
      <c r="KME107" s="342"/>
      <c r="KMF107" s="342"/>
      <c r="KMG107" s="342"/>
      <c r="KMH107" s="342"/>
      <c r="KMI107" s="342"/>
      <c r="KMJ107" s="342"/>
      <c r="KMK107" s="342"/>
      <c r="KML107" s="342"/>
      <c r="KMM107" s="342"/>
      <c r="KMN107" s="342"/>
      <c r="KMO107" s="342"/>
      <c r="KMP107" s="342"/>
      <c r="KMQ107" s="342"/>
      <c r="KMR107" s="342"/>
      <c r="KMS107" s="342"/>
      <c r="KMT107" s="342"/>
      <c r="KMU107" s="342"/>
      <c r="KMV107" s="342"/>
      <c r="KMW107" s="342"/>
      <c r="KMX107" s="342"/>
      <c r="KMY107" s="342"/>
      <c r="KMZ107" s="342"/>
      <c r="KNA107" s="342"/>
      <c r="KNB107" s="342"/>
      <c r="KNC107" s="342"/>
      <c r="KND107" s="342"/>
      <c r="KNE107" s="342"/>
      <c r="KNF107" s="342"/>
      <c r="KNG107" s="342"/>
      <c r="KNH107" s="342"/>
      <c r="KNI107" s="342"/>
      <c r="KNJ107" s="342"/>
      <c r="KNK107" s="342"/>
      <c r="KNL107" s="342"/>
      <c r="KNM107" s="342"/>
      <c r="KNN107" s="342"/>
      <c r="KNO107" s="342"/>
      <c r="KNP107" s="342"/>
      <c r="KNQ107" s="342"/>
      <c r="KNR107" s="342"/>
      <c r="KNS107" s="342"/>
      <c r="KNT107" s="342"/>
      <c r="KNU107" s="342"/>
      <c r="KNV107" s="342"/>
      <c r="KNW107" s="342"/>
      <c r="KNX107" s="342"/>
      <c r="KNY107" s="342"/>
      <c r="KNZ107" s="342"/>
      <c r="KOA107" s="342"/>
      <c r="KOB107" s="342"/>
      <c r="KOC107" s="342"/>
      <c r="KOD107" s="342"/>
      <c r="KOE107" s="342"/>
      <c r="KOF107" s="342"/>
      <c r="KOG107" s="342"/>
      <c r="KOH107" s="342"/>
      <c r="KOI107" s="342"/>
      <c r="KOJ107" s="342"/>
      <c r="KOK107" s="342"/>
      <c r="KOL107" s="342"/>
      <c r="KOM107" s="342"/>
      <c r="KON107" s="342"/>
      <c r="KOO107" s="342"/>
      <c r="KOP107" s="342"/>
      <c r="KOQ107" s="342"/>
      <c r="KOR107" s="342"/>
      <c r="KOS107" s="342"/>
      <c r="KOT107" s="342"/>
      <c r="KOU107" s="342"/>
      <c r="KOV107" s="342"/>
      <c r="KOW107" s="342"/>
      <c r="KOX107" s="342"/>
      <c r="KOY107" s="342"/>
      <c r="KOZ107" s="342"/>
      <c r="KPA107" s="342"/>
      <c r="KPB107" s="342"/>
      <c r="KPC107" s="342"/>
      <c r="KPD107" s="342"/>
      <c r="KPE107" s="342"/>
      <c r="KPF107" s="342"/>
      <c r="KPG107" s="342"/>
      <c r="KPH107" s="342"/>
      <c r="KPI107" s="342"/>
      <c r="KPJ107" s="342"/>
      <c r="KPK107" s="342"/>
      <c r="KPL107" s="342"/>
      <c r="KPM107" s="342"/>
      <c r="KPN107" s="342"/>
      <c r="KPO107" s="342"/>
      <c r="KPP107" s="342"/>
      <c r="KPQ107" s="342"/>
      <c r="KPR107" s="342"/>
      <c r="KPS107" s="342"/>
      <c r="KPT107" s="342"/>
      <c r="KPU107" s="342"/>
      <c r="KPV107" s="342"/>
      <c r="KPW107" s="342"/>
      <c r="KPX107" s="342"/>
      <c r="KPY107" s="342"/>
      <c r="KPZ107" s="342"/>
      <c r="KQA107" s="342"/>
      <c r="KQB107" s="342"/>
      <c r="KQC107" s="342"/>
      <c r="KQD107" s="342"/>
      <c r="KQE107" s="342"/>
      <c r="KQF107" s="342"/>
      <c r="KQG107" s="342"/>
      <c r="KQH107" s="342"/>
      <c r="KQI107" s="342"/>
      <c r="KQJ107" s="342"/>
      <c r="KQK107" s="342"/>
      <c r="KQL107" s="342"/>
      <c r="KQM107" s="342"/>
      <c r="KQN107" s="342"/>
      <c r="KQO107" s="342"/>
      <c r="KQP107" s="342"/>
      <c r="KQQ107" s="342"/>
      <c r="KQR107" s="342"/>
      <c r="KQS107" s="342"/>
      <c r="KQT107" s="342"/>
      <c r="KQU107" s="342"/>
      <c r="KQV107" s="342"/>
      <c r="KQW107" s="342"/>
      <c r="KQX107" s="342"/>
      <c r="KQY107" s="342"/>
      <c r="KQZ107" s="342"/>
      <c r="KRA107" s="342"/>
      <c r="KRB107" s="342"/>
      <c r="KRC107" s="342"/>
      <c r="KRD107" s="342"/>
      <c r="KRE107" s="342"/>
      <c r="KRF107" s="342"/>
      <c r="KRG107" s="342"/>
      <c r="KRH107" s="342"/>
      <c r="KRI107" s="342"/>
      <c r="KRJ107" s="342"/>
      <c r="KRK107" s="342"/>
      <c r="KRL107" s="342"/>
      <c r="KRM107" s="342"/>
      <c r="KRN107" s="342"/>
      <c r="KRO107" s="342"/>
      <c r="KRP107" s="342"/>
      <c r="KRQ107" s="342"/>
      <c r="KRR107" s="342"/>
      <c r="KRS107" s="342"/>
      <c r="KRT107" s="342"/>
      <c r="KRU107" s="342"/>
      <c r="KRV107" s="342"/>
      <c r="KRW107" s="342"/>
      <c r="KRX107" s="342"/>
      <c r="KRY107" s="342"/>
      <c r="KRZ107" s="342"/>
      <c r="KSA107" s="342"/>
      <c r="KSB107" s="342"/>
      <c r="KSC107" s="342"/>
      <c r="KSD107" s="342"/>
      <c r="KSE107" s="342"/>
      <c r="KSF107" s="342"/>
      <c r="KSG107" s="342"/>
      <c r="KSH107" s="342"/>
      <c r="KSI107" s="342"/>
      <c r="KSJ107" s="342"/>
      <c r="KSK107" s="342"/>
      <c r="KSL107" s="342"/>
      <c r="KSM107" s="342"/>
      <c r="KSN107" s="342"/>
      <c r="KSO107" s="342"/>
      <c r="KSP107" s="342"/>
      <c r="KSQ107" s="342"/>
      <c r="KSR107" s="342"/>
      <c r="KSS107" s="342"/>
      <c r="KST107" s="342"/>
      <c r="KSU107" s="342"/>
      <c r="KSV107" s="342"/>
      <c r="KSW107" s="342"/>
      <c r="KSX107" s="342"/>
      <c r="KSY107" s="342"/>
      <c r="KSZ107" s="342"/>
      <c r="KTA107" s="342"/>
      <c r="KTB107" s="342"/>
      <c r="KTC107" s="342"/>
      <c r="KTD107" s="342"/>
      <c r="KTE107" s="342"/>
      <c r="KTF107" s="342"/>
      <c r="KTG107" s="342"/>
      <c r="KTH107" s="342"/>
      <c r="KTI107" s="342"/>
      <c r="KTJ107" s="342"/>
      <c r="KTK107" s="342"/>
      <c r="KTL107" s="342"/>
      <c r="KTM107" s="342"/>
      <c r="KTN107" s="342"/>
      <c r="KTO107" s="342"/>
      <c r="KTP107" s="342"/>
      <c r="KTQ107" s="342"/>
      <c r="KTR107" s="342"/>
      <c r="KTS107" s="342"/>
      <c r="KTT107" s="342"/>
      <c r="KTU107" s="342"/>
      <c r="KTV107" s="342"/>
      <c r="KTW107" s="342"/>
      <c r="KTX107" s="342"/>
      <c r="KTY107" s="342"/>
      <c r="KTZ107" s="342"/>
      <c r="KUA107" s="342"/>
      <c r="KUB107" s="342"/>
      <c r="KUC107" s="342"/>
      <c r="KUD107" s="342"/>
      <c r="KUE107" s="342"/>
      <c r="KUF107" s="342"/>
      <c r="KUG107" s="342"/>
      <c r="KUH107" s="342"/>
      <c r="KUI107" s="342"/>
      <c r="KUJ107" s="342"/>
      <c r="KUK107" s="342"/>
      <c r="KUL107" s="342"/>
      <c r="KUM107" s="342"/>
      <c r="KUN107" s="342"/>
      <c r="KUO107" s="342"/>
      <c r="KUP107" s="342"/>
      <c r="KUQ107" s="342"/>
      <c r="KUR107" s="342"/>
      <c r="KUS107" s="342"/>
      <c r="KUT107" s="342"/>
      <c r="KUU107" s="342"/>
      <c r="KUV107" s="342"/>
      <c r="KUW107" s="342"/>
      <c r="KUX107" s="342"/>
      <c r="KUY107" s="342"/>
      <c r="KUZ107" s="342"/>
      <c r="KVA107" s="342"/>
      <c r="KVB107" s="342"/>
      <c r="KVC107" s="342"/>
      <c r="KVD107" s="342"/>
      <c r="KVE107" s="342"/>
      <c r="KVF107" s="342"/>
      <c r="KVG107" s="342"/>
      <c r="KVH107" s="342"/>
      <c r="KVI107" s="342"/>
      <c r="KVJ107" s="342"/>
      <c r="KVK107" s="342"/>
      <c r="KVL107" s="342"/>
      <c r="KVM107" s="342"/>
      <c r="KVN107" s="342"/>
      <c r="KVO107" s="342"/>
      <c r="KVP107" s="342"/>
      <c r="KVQ107" s="342"/>
      <c r="KVR107" s="342"/>
      <c r="KVS107" s="342"/>
      <c r="KVT107" s="342"/>
      <c r="KVU107" s="342"/>
      <c r="KVV107" s="342"/>
      <c r="KVW107" s="342"/>
      <c r="KVX107" s="342"/>
      <c r="KVY107" s="342"/>
      <c r="KVZ107" s="342"/>
      <c r="KWA107" s="342"/>
      <c r="KWB107" s="342"/>
      <c r="KWC107" s="342"/>
      <c r="KWD107" s="342"/>
      <c r="KWE107" s="342"/>
      <c r="KWF107" s="342"/>
      <c r="KWG107" s="342"/>
      <c r="KWH107" s="342"/>
      <c r="KWI107" s="342"/>
      <c r="KWJ107" s="342"/>
      <c r="KWK107" s="342"/>
      <c r="KWL107" s="342"/>
      <c r="KWM107" s="342"/>
      <c r="KWN107" s="342"/>
      <c r="KWO107" s="342"/>
      <c r="KWP107" s="342"/>
      <c r="KWQ107" s="342"/>
      <c r="KWR107" s="342"/>
      <c r="KWS107" s="342"/>
      <c r="KWT107" s="342"/>
      <c r="KWU107" s="342"/>
      <c r="KWV107" s="342"/>
      <c r="KWW107" s="342"/>
      <c r="KWX107" s="342"/>
      <c r="KWY107" s="342"/>
      <c r="KWZ107" s="342"/>
      <c r="KXA107" s="342"/>
      <c r="KXB107" s="342"/>
      <c r="KXC107" s="342"/>
      <c r="KXD107" s="342"/>
      <c r="KXE107" s="342"/>
      <c r="KXF107" s="342"/>
      <c r="KXG107" s="342"/>
      <c r="KXH107" s="342"/>
      <c r="KXI107" s="342"/>
      <c r="KXJ107" s="342"/>
      <c r="KXK107" s="342"/>
      <c r="KXL107" s="342"/>
      <c r="KXM107" s="342"/>
      <c r="KXN107" s="342"/>
      <c r="KXO107" s="342"/>
      <c r="KXP107" s="342"/>
      <c r="KXQ107" s="342"/>
      <c r="KXR107" s="342"/>
      <c r="KXS107" s="342"/>
      <c r="KXT107" s="342"/>
      <c r="KXU107" s="342"/>
      <c r="KXV107" s="342"/>
      <c r="KXW107" s="342"/>
      <c r="KXX107" s="342"/>
      <c r="KXY107" s="342"/>
      <c r="KXZ107" s="342"/>
      <c r="KYA107" s="342"/>
      <c r="KYB107" s="342"/>
      <c r="KYC107" s="342"/>
      <c r="KYD107" s="342"/>
      <c r="KYE107" s="342"/>
      <c r="KYF107" s="342"/>
      <c r="KYG107" s="342"/>
      <c r="KYH107" s="342"/>
      <c r="KYI107" s="342"/>
      <c r="KYJ107" s="342"/>
      <c r="KYK107" s="342"/>
      <c r="KYL107" s="342"/>
      <c r="KYM107" s="342"/>
      <c r="KYN107" s="342"/>
      <c r="KYO107" s="342"/>
      <c r="KYP107" s="342"/>
      <c r="KYQ107" s="342"/>
      <c r="KYR107" s="342"/>
      <c r="KYS107" s="342"/>
      <c r="KYT107" s="342"/>
      <c r="KYU107" s="342"/>
      <c r="KYV107" s="342"/>
      <c r="KYW107" s="342"/>
      <c r="KYX107" s="342"/>
      <c r="KYY107" s="342"/>
      <c r="KYZ107" s="342"/>
      <c r="KZA107" s="342"/>
      <c r="KZB107" s="342"/>
      <c r="KZC107" s="342"/>
      <c r="KZD107" s="342"/>
      <c r="KZE107" s="342"/>
      <c r="KZF107" s="342"/>
      <c r="KZG107" s="342"/>
      <c r="KZH107" s="342"/>
      <c r="KZI107" s="342"/>
      <c r="KZJ107" s="342"/>
      <c r="KZK107" s="342"/>
      <c r="KZL107" s="342"/>
      <c r="KZM107" s="342"/>
      <c r="KZN107" s="342"/>
      <c r="KZO107" s="342"/>
      <c r="KZP107" s="342"/>
      <c r="KZQ107" s="342"/>
      <c r="KZR107" s="342"/>
      <c r="KZS107" s="342"/>
      <c r="KZT107" s="342"/>
      <c r="KZU107" s="342"/>
      <c r="KZV107" s="342"/>
      <c r="KZW107" s="342"/>
      <c r="KZX107" s="342"/>
      <c r="KZY107" s="342"/>
      <c r="KZZ107" s="342"/>
      <c r="LAA107" s="342"/>
      <c r="LAB107" s="342"/>
      <c r="LAC107" s="342"/>
      <c r="LAD107" s="342"/>
      <c r="LAE107" s="342"/>
      <c r="LAF107" s="342"/>
      <c r="LAG107" s="342"/>
      <c r="LAH107" s="342"/>
      <c r="LAI107" s="342"/>
      <c r="LAJ107" s="342"/>
      <c r="LAK107" s="342"/>
      <c r="LAL107" s="342"/>
      <c r="LAM107" s="342"/>
      <c r="LAN107" s="342"/>
      <c r="LAO107" s="342"/>
      <c r="LAP107" s="342"/>
      <c r="LAQ107" s="342"/>
      <c r="LAR107" s="342"/>
      <c r="LAS107" s="342"/>
      <c r="LAT107" s="342"/>
      <c r="LAU107" s="342"/>
      <c r="LAV107" s="342"/>
      <c r="LAW107" s="342"/>
      <c r="LAX107" s="342"/>
      <c r="LAY107" s="342"/>
      <c r="LAZ107" s="342"/>
      <c r="LBA107" s="342"/>
      <c r="LBB107" s="342"/>
      <c r="LBC107" s="342"/>
      <c r="LBD107" s="342"/>
      <c r="LBE107" s="342"/>
      <c r="LBF107" s="342"/>
      <c r="LBG107" s="342"/>
      <c r="LBH107" s="342"/>
      <c r="LBI107" s="342"/>
      <c r="LBJ107" s="342"/>
      <c r="LBK107" s="342"/>
      <c r="LBL107" s="342"/>
      <c r="LBM107" s="342"/>
      <c r="LBN107" s="342"/>
      <c r="LBO107" s="342"/>
      <c r="LBP107" s="342"/>
      <c r="LBQ107" s="342"/>
      <c r="LBR107" s="342"/>
      <c r="LBS107" s="342"/>
      <c r="LBT107" s="342"/>
      <c r="LBU107" s="342"/>
      <c r="LBV107" s="342"/>
      <c r="LBW107" s="342"/>
      <c r="LBX107" s="342"/>
      <c r="LBY107" s="342"/>
      <c r="LBZ107" s="342"/>
      <c r="LCA107" s="342"/>
      <c r="LCB107" s="342"/>
      <c r="LCC107" s="342"/>
      <c r="LCD107" s="342"/>
      <c r="LCE107" s="342"/>
      <c r="LCF107" s="342"/>
      <c r="LCG107" s="342"/>
      <c r="LCH107" s="342"/>
      <c r="LCI107" s="342"/>
      <c r="LCJ107" s="342"/>
      <c r="LCK107" s="342"/>
      <c r="LCL107" s="342"/>
      <c r="LCM107" s="342"/>
      <c r="LCN107" s="342"/>
      <c r="LCO107" s="342"/>
      <c r="LCP107" s="342"/>
      <c r="LCQ107" s="342"/>
      <c r="LCR107" s="342"/>
      <c r="LCS107" s="342"/>
      <c r="LCT107" s="342"/>
      <c r="LCU107" s="342"/>
      <c r="LCV107" s="342"/>
      <c r="LCW107" s="342"/>
      <c r="LCX107" s="342"/>
      <c r="LCY107" s="342"/>
      <c r="LCZ107" s="342"/>
      <c r="LDA107" s="342"/>
      <c r="LDB107" s="342"/>
      <c r="LDC107" s="342"/>
      <c r="LDD107" s="342"/>
      <c r="LDE107" s="342"/>
      <c r="LDF107" s="342"/>
      <c r="LDG107" s="342"/>
      <c r="LDH107" s="342"/>
      <c r="LDI107" s="342"/>
      <c r="LDJ107" s="342"/>
      <c r="LDK107" s="342"/>
      <c r="LDL107" s="342"/>
      <c r="LDM107" s="342"/>
      <c r="LDN107" s="342"/>
      <c r="LDO107" s="342"/>
      <c r="LDP107" s="342"/>
      <c r="LDQ107" s="342"/>
      <c r="LDR107" s="342"/>
      <c r="LDS107" s="342"/>
      <c r="LDT107" s="342"/>
      <c r="LDU107" s="342"/>
      <c r="LDV107" s="342"/>
      <c r="LDW107" s="342"/>
      <c r="LDX107" s="342"/>
      <c r="LDY107" s="342"/>
      <c r="LDZ107" s="342"/>
      <c r="LEA107" s="342"/>
      <c r="LEB107" s="342"/>
      <c r="LEC107" s="342"/>
      <c r="LED107" s="342"/>
      <c r="LEE107" s="342"/>
      <c r="LEF107" s="342"/>
      <c r="LEG107" s="342"/>
      <c r="LEH107" s="342"/>
      <c r="LEI107" s="342"/>
      <c r="LEJ107" s="342"/>
      <c r="LEK107" s="342"/>
      <c r="LEL107" s="342"/>
      <c r="LEM107" s="342"/>
      <c r="LEN107" s="342"/>
      <c r="LEO107" s="342"/>
      <c r="LEP107" s="342"/>
      <c r="LEQ107" s="342"/>
      <c r="LER107" s="342"/>
      <c r="LES107" s="342"/>
      <c r="LET107" s="342"/>
      <c r="LEU107" s="342"/>
      <c r="LEV107" s="342"/>
      <c r="LEW107" s="342"/>
      <c r="LEX107" s="342"/>
      <c r="LEY107" s="342"/>
      <c r="LEZ107" s="342"/>
      <c r="LFA107" s="342"/>
      <c r="LFB107" s="342"/>
      <c r="LFC107" s="342"/>
      <c r="LFD107" s="342"/>
      <c r="LFE107" s="342"/>
      <c r="LFF107" s="342"/>
      <c r="LFG107" s="342"/>
      <c r="LFH107" s="342"/>
      <c r="LFI107" s="342"/>
      <c r="LFJ107" s="342"/>
      <c r="LFK107" s="342"/>
      <c r="LFL107" s="342"/>
      <c r="LFM107" s="342"/>
      <c r="LFN107" s="342"/>
      <c r="LFO107" s="342"/>
      <c r="LFP107" s="342"/>
      <c r="LFQ107" s="342"/>
      <c r="LFR107" s="342"/>
      <c r="LFS107" s="342"/>
      <c r="LFT107" s="342"/>
      <c r="LFU107" s="342"/>
      <c r="LFV107" s="342"/>
      <c r="LFW107" s="342"/>
      <c r="LFX107" s="342"/>
      <c r="LFY107" s="342"/>
      <c r="LFZ107" s="342"/>
      <c r="LGA107" s="342"/>
      <c r="LGB107" s="342"/>
      <c r="LGC107" s="342"/>
      <c r="LGD107" s="342"/>
      <c r="LGE107" s="342"/>
      <c r="LGF107" s="342"/>
      <c r="LGG107" s="342"/>
      <c r="LGH107" s="342"/>
      <c r="LGI107" s="342"/>
      <c r="LGJ107" s="342"/>
      <c r="LGK107" s="342"/>
      <c r="LGL107" s="342"/>
      <c r="LGM107" s="342"/>
      <c r="LGN107" s="342"/>
      <c r="LGO107" s="342"/>
      <c r="LGP107" s="342"/>
      <c r="LGQ107" s="342"/>
      <c r="LGR107" s="342"/>
      <c r="LGS107" s="342"/>
      <c r="LGT107" s="342"/>
      <c r="LGU107" s="342"/>
      <c r="LGV107" s="342"/>
      <c r="LGW107" s="342"/>
      <c r="LGX107" s="342"/>
      <c r="LGY107" s="342"/>
      <c r="LGZ107" s="342"/>
      <c r="LHA107" s="342"/>
      <c r="LHB107" s="342"/>
      <c r="LHC107" s="342"/>
      <c r="LHD107" s="342"/>
      <c r="LHE107" s="342"/>
      <c r="LHF107" s="342"/>
      <c r="LHG107" s="342"/>
      <c r="LHH107" s="342"/>
      <c r="LHI107" s="342"/>
      <c r="LHJ107" s="342"/>
      <c r="LHK107" s="342"/>
      <c r="LHL107" s="342"/>
      <c r="LHM107" s="342"/>
      <c r="LHN107" s="342"/>
      <c r="LHO107" s="342"/>
      <c r="LHP107" s="342"/>
      <c r="LHQ107" s="342"/>
      <c r="LHR107" s="342"/>
      <c r="LHS107" s="342"/>
      <c r="LHT107" s="342"/>
      <c r="LHU107" s="342"/>
      <c r="LHV107" s="342"/>
      <c r="LHW107" s="342"/>
      <c r="LHX107" s="342"/>
      <c r="LHY107" s="342"/>
      <c r="LHZ107" s="342"/>
      <c r="LIA107" s="342"/>
      <c r="LIB107" s="342"/>
      <c r="LIC107" s="342"/>
      <c r="LID107" s="342"/>
      <c r="LIE107" s="342"/>
      <c r="LIF107" s="342"/>
      <c r="LIG107" s="342"/>
      <c r="LIH107" s="342"/>
      <c r="LII107" s="342"/>
      <c r="LIJ107" s="342"/>
      <c r="LIK107" s="342"/>
      <c r="LIL107" s="342"/>
      <c r="LIM107" s="342"/>
      <c r="LIN107" s="342"/>
      <c r="LIO107" s="342"/>
      <c r="LIP107" s="342"/>
      <c r="LIQ107" s="342"/>
      <c r="LIR107" s="342"/>
      <c r="LIS107" s="342"/>
      <c r="LIT107" s="342"/>
      <c r="LIU107" s="342"/>
      <c r="LIV107" s="342"/>
      <c r="LIW107" s="342"/>
      <c r="LIX107" s="342"/>
      <c r="LIY107" s="342"/>
      <c r="LIZ107" s="342"/>
      <c r="LJA107" s="342"/>
      <c r="LJB107" s="342"/>
      <c r="LJC107" s="342"/>
      <c r="LJD107" s="342"/>
      <c r="LJE107" s="342"/>
      <c r="LJF107" s="342"/>
      <c r="LJG107" s="342"/>
      <c r="LJH107" s="342"/>
      <c r="LJI107" s="342"/>
      <c r="LJJ107" s="342"/>
      <c r="LJK107" s="342"/>
      <c r="LJL107" s="342"/>
      <c r="LJM107" s="342"/>
      <c r="LJN107" s="342"/>
      <c r="LJO107" s="342"/>
      <c r="LJP107" s="342"/>
      <c r="LJQ107" s="342"/>
      <c r="LJR107" s="342"/>
      <c r="LJS107" s="342"/>
      <c r="LJT107" s="342"/>
      <c r="LJU107" s="342"/>
      <c r="LJV107" s="342"/>
      <c r="LJW107" s="342"/>
      <c r="LJX107" s="342"/>
      <c r="LJY107" s="342"/>
      <c r="LJZ107" s="342"/>
      <c r="LKA107" s="342"/>
      <c r="LKB107" s="342"/>
      <c r="LKC107" s="342"/>
      <c r="LKD107" s="342"/>
      <c r="LKE107" s="342"/>
      <c r="LKF107" s="342"/>
      <c r="LKG107" s="342"/>
      <c r="LKH107" s="342"/>
      <c r="LKI107" s="342"/>
      <c r="LKJ107" s="342"/>
      <c r="LKK107" s="342"/>
      <c r="LKL107" s="342"/>
      <c r="LKM107" s="342"/>
      <c r="LKN107" s="342"/>
      <c r="LKO107" s="342"/>
      <c r="LKP107" s="342"/>
      <c r="LKQ107" s="342"/>
      <c r="LKR107" s="342"/>
      <c r="LKS107" s="342"/>
      <c r="LKT107" s="342"/>
      <c r="LKU107" s="342"/>
      <c r="LKV107" s="342"/>
      <c r="LKW107" s="342"/>
      <c r="LKX107" s="342"/>
      <c r="LKY107" s="342"/>
      <c r="LKZ107" s="342"/>
      <c r="LLA107" s="342"/>
      <c r="LLB107" s="342"/>
      <c r="LLC107" s="342"/>
      <c r="LLD107" s="342"/>
      <c r="LLE107" s="342"/>
      <c r="LLF107" s="342"/>
      <c r="LLG107" s="342"/>
      <c r="LLH107" s="342"/>
      <c r="LLI107" s="342"/>
      <c r="LLJ107" s="342"/>
      <c r="LLK107" s="342"/>
      <c r="LLL107" s="342"/>
      <c r="LLM107" s="342"/>
      <c r="LLN107" s="342"/>
      <c r="LLO107" s="342"/>
      <c r="LLP107" s="342"/>
      <c r="LLQ107" s="342"/>
      <c r="LLR107" s="342"/>
      <c r="LLS107" s="342"/>
      <c r="LLT107" s="342"/>
      <c r="LLU107" s="342"/>
      <c r="LLV107" s="342"/>
      <c r="LLW107" s="342"/>
      <c r="LLX107" s="342"/>
      <c r="LLY107" s="342"/>
      <c r="LLZ107" s="342"/>
      <c r="LMA107" s="342"/>
      <c r="LMB107" s="342"/>
      <c r="LMC107" s="342"/>
      <c r="LMD107" s="342"/>
      <c r="LME107" s="342"/>
      <c r="LMF107" s="342"/>
      <c r="LMG107" s="342"/>
      <c r="LMH107" s="342"/>
      <c r="LMI107" s="342"/>
      <c r="LMJ107" s="342"/>
      <c r="LMK107" s="342"/>
      <c r="LML107" s="342"/>
      <c r="LMM107" s="342"/>
      <c r="LMN107" s="342"/>
      <c r="LMO107" s="342"/>
      <c r="LMP107" s="342"/>
      <c r="LMQ107" s="342"/>
      <c r="LMR107" s="342"/>
      <c r="LMS107" s="342"/>
      <c r="LMT107" s="342"/>
      <c r="LMU107" s="342"/>
      <c r="LMV107" s="342"/>
      <c r="LMW107" s="342"/>
      <c r="LMX107" s="342"/>
      <c r="LMY107" s="342"/>
      <c r="LMZ107" s="342"/>
      <c r="LNA107" s="342"/>
      <c r="LNB107" s="342"/>
      <c r="LNC107" s="342"/>
      <c r="LND107" s="342"/>
      <c r="LNE107" s="342"/>
      <c r="LNF107" s="342"/>
      <c r="LNG107" s="342"/>
      <c r="LNH107" s="342"/>
      <c r="LNI107" s="342"/>
      <c r="LNJ107" s="342"/>
      <c r="LNK107" s="342"/>
      <c r="LNL107" s="342"/>
      <c r="LNM107" s="342"/>
      <c r="LNN107" s="342"/>
      <c r="LNO107" s="342"/>
      <c r="LNP107" s="342"/>
      <c r="LNQ107" s="342"/>
      <c r="LNR107" s="342"/>
      <c r="LNS107" s="342"/>
      <c r="LNT107" s="342"/>
      <c r="LNU107" s="342"/>
      <c r="LNV107" s="342"/>
      <c r="LNW107" s="342"/>
      <c r="LNX107" s="342"/>
      <c r="LNY107" s="342"/>
      <c r="LNZ107" s="342"/>
      <c r="LOA107" s="342"/>
      <c r="LOB107" s="342"/>
      <c r="LOC107" s="342"/>
      <c r="LOD107" s="342"/>
      <c r="LOE107" s="342"/>
      <c r="LOF107" s="342"/>
      <c r="LOG107" s="342"/>
      <c r="LOH107" s="342"/>
      <c r="LOI107" s="342"/>
      <c r="LOJ107" s="342"/>
      <c r="LOK107" s="342"/>
      <c r="LOL107" s="342"/>
      <c r="LOM107" s="342"/>
      <c r="LON107" s="342"/>
      <c r="LOO107" s="342"/>
      <c r="LOP107" s="342"/>
      <c r="LOQ107" s="342"/>
      <c r="LOR107" s="342"/>
      <c r="LOS107" s="342"/>
      <c r="LOT107" s="342"/>
      <c r="LOU107" s="342"/>
      <c r="LOV107" s="342"/>
      <c r="LOW107" s="342"/>
      <c r="LOX107" s="342"/>
      <c r="LOY107" s="342"/>
      <c r="LOZ107" s="342"/>
      <c r="LPA107" s="342"/>
      <c r="LPB107" s="342"/>
      <c r="LPC107" s="342"/>
      <c r="LPD107" s="342"/>
      <c r="LPE107" s="342"/>
      <c r="LPF107" s="342"/>
      <c r="LPG107" s="342"/>
      <c r="LPH107" s="342"/>
      <c r="LPI107" s="342"/>
      <c r="LPJ107" s="342"/>
      <c r="LPK107" s="342"/>
      <c r="LPL107" s="342"/>
      <c r="LPM107" s="342"/>
      <c r="LPN107" s="342"/>
      <c r="LPO107" s="342"/>
      <c r="LPP107" s="342"/>
      <c r="LPQ107" s="342"/>
      <c r="LPR107" s="342"/>
      <c r="LPS107" s="342"/>
      <c r="LPT107" s="342"/>
      <c r="LPU107" s="342"/>
      <c r="LPV107" s="342"/>
      <c r="LPW107" s="342"/>
      <c r="LPX107" s="342"/>
      <c r="LPY107" s="342"/>
      <c r="LPZ107" s="342"/>
      <c r="LQA107" s="342"/>
      <c r="LQB107" s="342"/>
      <c r="LQC107" s="342"/>
      <c r="LQD107" s="342"/>
      <c r="LQE107" s="342"/>
      <c r="LQF107" s="342"/>
      <c r="LQG107" s="342"/>
      <c r="LQH107" s="342"/>
      <c r="LQI107" s="342"/>
      <c r="LQJ107" s="342"/>
      <c r="LQK107" s="342"/>
      <c r="LQL107" s="342"/>
      <c r="LQM107" s="342"/>
      <c r="LQN107" s="342"/>
      <c r="LQO107" s="342"/>
      <c r="LQP107" s="342"/>
      <c r="LQQ107" s="342"/>
      <c r="LQR107" s="342"/>
      <c r="LQS107" s="342"/>
      <c r="LQT107" s="342"/>
      <c r="LQU107" s="342"/>
      <c r="LQV107" s="342"/>
      <c r="LQW107" s="342"/>
      <c r="LQX107" s="342"/>
      <c r="LQY107" s="342"/>
      <c r="LQZ107" s="342"/>
      <c r="LRA107" s="342"/>
      <c r="LRB107" s="342"/>
      <c r="LRC107" s="342"/>
      <c r="LRD107" s="342"/>
      <c r="LRE107" s="342"/>
      <c r="LRF107" s="342"/>
      <c r="LRG107" s="342"/>
      <c r="LRH107" s="342"/>
      <c r="LRI107" s="342"/>
      <c r="LRJ107" s="342"/>
      <c r="LRK107" s="342"/>
      <c r="LRL107" s="342"/>
      <c r="LRM107" s="342"/>
      <c r="LRN107" s="342"/>
      <c r="LRO107" s="342"/>
      <c r="LRP107" s="342"/>
      <c r="LRQ107" s="342"/>
      <c r="LRR107" s="342"/>
      <c r="LRS107" s="342"/>
      <c r="LRT107" s="342"/>
      <c r="LRU107" s="342"/>
      <c r="LRV107" s="342"/>
      <c r="LRW107" s="342"/>
      <c r="LRX107" s="342"/>
      <c r="LRY107" s="342"/>
      <c r="LRZ107" s="342"/>
      <c r="LSA107" s="342"/>
      <c r="LSB107" s="342"/>
      <c r="LSC107" s="342"/>
      <c r="LSD107" s="342"/>
      <c r="LSE107" s="342"/>
      <c r="LSF107" s="342"/>
      <c r="LSG107" s="342"/>
      <c r="LSH107" s="342"/>
      <c r="LSI107" s="342"/>
      <c r="LSJ107" s="342"/>
      <c r="LSK107" s="342"/>
      <c r="LSL107" s="342"/>
      <c r="LSM107" s="342"/>
      <c r="LSN107" s="342"/>
      <c r="LSO107" s="342"/>
      <c r="LSP107" s="342"/>
      <c r="LSQ107" s="342"/>
      <c r="LSR107" s="342"/>
      <c r="LSS107" s="342"/>
      <c r="LST107" s="342"/>
      <c r="LSU107" s="342"/>
      <c r="LSV107" s="342"/>
      <c r="LSW107" s="342"/>
      <c r="LSX107" s="342"/>
      <c r="LSY107" s="342"/>
      <c r="LSZ107" s="342"/>
      <c r="LTA107" s="342"/>
      <c r="LTB107" s="342"/>
      <c r="LTC107" s="342"/>
      <c r="LTD107" s="342"/>
      <c r="LTE107" s="342"/>
      <c r="LTF107" s="342"/>
      <c r="LTG107" s="342"/>
      <c r="LTH107" s="342"/>
      <c r="LTI107" s="342"/>
      <c r="LTJ107" s="342"/>
      <c r="LTK107" s="342"/>
      <c r="LTL107" s="342"/>
      <c r="LTM107" s="342"/>
      <c r="LTN107" s="342"/>
      <c r="LTO107" s="342"/>
      <c r="LTP107" s="342"/>
      <c r="LTQ107" s="342"/>
      <c r="LTR107" s="342"/>
      <c r="LTS107" s="342"/>
      <c r="LTT107" s="342"/>
      <c r="LTU107" s="342"/>
      <c r="LTV107" s="342"/>
      <c r="LTW107" s="342"/>
      <c r="LTX107" s="342"/>
      <c r="LTY107" s="342"/>
      <c r="LTZ107" s="342"/>
      <c r="LUA107" s="342"/>
      <c r="LUB107" s="342"/>
      <c r="LUC107" s="342"/>
      <c r="LUD107" s="342"/>
      <c r="LUE107" s="342"/>
      <c r="LUF107" s="342"/>
      <c r="LUG107" s="342"/>
      <c r="LUH107" s="342"/>
      <c r="LUI107" s="342"/>
      <c r="LUJ107" s="342"/>
      <c r="LUK107" s="342"/>
      <c r="LUL107" s="342"/>
      <c r="LUM107" s="342"/>
      <c r="LUN107" s="342"/>
      <c r="LUO107" s="342"/>
      <c r="LUP107" s="342"/>
      <c r="LUQ107" s="342"/>
      <c r="LUR107" s="342"/>
      <c r="LUS107" s="342"/>
      <c r="LUT107" s="342"/>
      <c r="LUU107" s="342"/>
      <c r="LUV107" s="342"/>
      <c r="LUW107" s="342"/>
      <c r="LUX107" s="342"/>
      <c r="LUY107" s="342"/>
      <c r="LUZ107" s="342"/>
      <c r="LVA107" s="342"/>
      <c r="LVB107" s="342"/>
      <c r="LVC107" s="342"/>
      <c r="LVD107" s="342"/>
      <c r="LVE107" s="342"/>
      <c r="LVF107" s="342"/>
      <c r="LVG107" s="342"/>
      <c r="LVH107" s="342"/>
      <c r="LVI107" s="342"/>
      <c r="LVJ107" s="342"/>
      <c r="LVK107" s="342"/>
      <c r="LVL107" s="342"/>
      <c r="LVM107" s="342"/>
      <c r="LVN107" s="342"/>
      <c r="LVO107" s="342"/>
      <c r="LVP107" s="342"/>
      <c r="LVQ107" s="342"/>
      <c r="LVR107" s="342"/>
      <c r="LVS107" s="342"/>
      <c r="LVT107" s="342"/>
      <c r="LVU107" s="342"/>
      <c r="LVV107" s="342"/>
      <c r="LVW107" s="342"/>
      <c r="LVX107" s="342"/>
      <c r="LVY107" s="342"/>
      <c r="LVZ107" s="342"/>
      <c r="LWA107" s="342"/>
      <c r="LWB107" s="342"/>
      <c r="LWC107" s="342"/>
      <c r="LWD107" s="342"/>
      <c r="LWE107" s="342"/>
      <c r="LWF107" s="342"/>
      <c r="LWG107" s="342"/>
      <c r="LWH107" s="342"/>
      <c r="LWI107" s="342"/>
      <c r="LWJ107" s="342"/>
      <c r="LWK107" s="342"/>
      <c r="LWL107" s="342"/>
      <c r="LWM107" s="342"/>
      <c r="LWN107" s="342"/>
      <c r="LWO107" s="342"/>
      <c r="LWP107" s="342"/>
      <c r="LWQ107" s="342"/>
      <c r="LWR107" s="342"/>
      <c r="LWS107" s="342"/>
      <c r="LWT107" s="342"/>
      <c r="LWU107" s="342"/>
      <c r="LWV107" s="342"/>
      <c r="LWW107" s="342"/>
      <c r="LWX107" s="342"/>
      <c r="LWY107" s="342"/>
      <c r="LWZ107" s="342"/>
      <c r="LXA107" s="342"/>
      <c r="LXB107" s="342"/>
      <c r="LXC107" s="342"/>
      <c r="LXD107" s="342"/>
      <c r="LXE107" s="342"/>
      <c r="LXF107" s="342"/>
      <c r="LXG107" s="342"/>
      <c r="LXH107" s="342"/>
      <c r="LXI107" s="342"/>
      <c r="LXJ107" s="342"/>
      <c r="LXK107" s="342"/>
      <c r="LXL107" s="342"/>
      <c r="LXM107" s="342"/>
      <c r="LXN107" s="342"/>
      <c r="LXO107" s="342"/>
      <c r="LXP107" s="342"/>
      <c r="LXQ107" s="342"/>
      <c r="LXR107" s="342"/>
      <c r="LXS107" s="342"/>
      <c r="LXT107" s="342"/>
      <c r="LXU107" s="342"/>
      <c r="LXV107" s="342"/>
      <c r="LXW107" s="342"/>
      <c r="LXX107" s="342"/>
      <c r="LXY107" s="342"/>
      <c r="LXZ107" s="342"/>
      <c r="LYA107" s="342"/>
      <c r="LYB107" s="342"/>
      <c r="LYC107" s="342"/>
      <c r="LYD107" s="342"/>
      <c r="LYE107" s="342"/>
      <c r="LYF107" s="342"/>
      <c r="LYG107" s="342"/>
      <c r="LYH107" s="342"/>
      <c r="LYI107" s="342"/>
      <c r="LYJ107" s="342"/>
      <c r="LYK107" s="342"/>
      <c r="LYL107" s="342"/>
      <c r="LYM107" s="342"/>
      <c r="LYN107" s="342"/>
      <c r="LYO107" s="342"/>
      <c r="LYP107" s="342"/>
      <c r="LYQ107" s="342"/>
      <c r="LYR107" s="342"/>
      <c r="LYS107" s="342"/>
      <c r="LYT107" s="342"/>
      <c r="LYU107" s="342"/>
      <c r="LYV107" s="342"/>
      <c r="LYW107" s="342"/>
      <c r="LYX107" s="342"/>
      <c r="LYY107" s="342"/>
      <c r="LYZ107" s="342"/>
      <c r="LZA107" s="342"/>
      <c r="LZB107" s="342"/>
      <c r="LZC107" s="342"/>
      <c r="LZD107" s="342"/>
      <c r="LZE107" s="342"/>
      <c r="LZF107" s="342"/>
      <c r="LZG107" s="342"/>
      <c r="LZH107" s="342"/>
      <c r="LZI107" s="342"/>
      <c r="LZJ107" s="342"/>
      <c r="LZK107" s="342"/>
      <c r="LZL107" s="342"/>
      <c r="LZM107" s="342"/>
      <c r="LZN107" s="342"/>
      <c r="LZO107" s="342"/>
      <c r="LZP107" s="342"/>
      <c r="LZQ107" s="342"/>
      <c r="LZR107" s="342"/>
      <c r="LZS107" s="342"/>
      <c r="LZT107" s="342"/>
      <c r="LZU107" s="342"/>
      <c r="LZV107" s="342"/>
      <c r="LZW107" s="342"/>
      <c r="LZX107" s="342"/>
      <c r="LZY107" s="342"/>
      <c r="LZZ107" s="342"/>
      <c r="MAA107" s="342"/>
      <c r="MAB107" s="342"/>
      <c r="MAC107" s="342"/>
      <c r="MAD107" s="342"/>
      <c r="MAE107" s="342"/>
      <c r="MAF107" s="342"/>
      <c r="MAG107" s="342"/>
      <c r="MAH107" s="342"/>
      <c r="MAI107" s="342"/>
      <c r="MAJ107" s="342"/>
      <c r="MAK107" s="342"/>
      <c r="MAL107" s="342"/>
      <c r="MAM107" s="342"/>
      <c r="MAN107" s="342"/>
      <c r="MAO107" s="342"/>
      <c r="MAP107" s="342"/>
      <c r="MAQ107" s="342"/>
      <c r="MAR107" s="342"/>
      <c r="MAS107" s="342"/>
      <c r="MAT107" s="342"/>
      <c r="MAU107" s="342"/>
      <c r="MAV107" s="342"/>
      <c r="MAW107" s="342"/>
      <c r="MAX107" s="342"/>
      <c r="MAY107" s="342"/>
      <c r="MAZ107" s="342"/>
      <c r="MBA107" s="342"/>
      <c r="MBB107" s="342"/>
      <c r="MBC107" s="342"/>
      <c r="MBD107" s="342"/>
      <c r="MBE107" s="342"/>
      <c r="MBF107" s="342"/>
      <c r="MBG107" s="342"/>
      <c r="MBH107" s="342"/>
      <c r="MBI107" s="342"/>
      <c r="MBJ107" s="342"/>
      <c r="MBK107" s="342"/>
      <c r="MBL107" s="342"/>
      <c r="MBM107" s="342"/>
      <c r="MBN107" s="342"/>
      <c r="MBO107" s="342"/>
      <c r="MBP107" s="342"/>
      <c r="MBQ107" s="342"/>
      <c r="MBR107" s="342"/>
      <c r="MBS107" s="342"/>
      <c r="MBT107" s="342"/>
      <c r="MBU107" s="342"/>
      <c r="MBV107" s="342"/>
      <c r="MBW107" s="342"/>
      <c r="MBX107" s="342"/>
      <c r="MBY107" s="342"/>
      <c r="MBZ107" s="342"/>
      <c r="MCA107" s="342"/>
      <c r="MCB107" s="342"/>
      <c r="MCC107" s="342"/>
      <c r="MCD107" s="342"/>
      <c r="MCE107" s="342"/>
      <c r="MCF107" s="342"/>
      <c r="MCG107" s="342"/>
      <c r="MCH107" s="342"/>
      <c r="MCI107" s="342"/>
      <c r="MCJ107" s="342"/>
      <c r="MCK107" s="342"/>
      <c r="MCL107" s="342"/>
      <c r="MCM107" s="342"/>
      <c r="MCN107" s="342"/>
      <c r="MCO107" s="342"/>
      <c r="MCP107" s="342"/>
      <c r="MCQ107" s="342"/>
      <c r="MCR107" s="342"/>
      <c r="MCS107" s="342"/>
      <c r="MCT107" s="342"/>
      <c r="MCU107" s="342"/>
      <c r="MCV107" s="342"/>
      <c r="MCW107" s="342"/>
      <c r="MCX107" s="342"/>
      <c r="MCY107" s="342"/>
      <c r="MCZ107" s="342"/>
      <c r="MDA107" s="342"/>
      <c r="MDB107" s="342"/>
      <c r="MDC107" s="342"/>
      <c r="MDD107" s="342"/>
      <c r="MDE107" s="342"/>
      <c r="MDF107" s="342"/>
      <c r="MDG107" s="342"/>
      <c r="MDH107" s="342"/>
      <c r="MDI107" s="342"/>
      <c r="MDJ107" s="342"/>
      <c r="MDK107" s="342"/>
      <c r="MDL107" s="342"/>
      <c r="MDM107" s="342"/>
      <c r="MDN107" s="342"/>
      <c r="MDO107" s="342"/>
      <c r="MDP107" s="342"/>
      <c r="MDQ107" s="342"/>
      <c r="MDR107" s="342"/>
      <c r="MDS107" s="342"/>
      <c r="MDT107" s="342"/>
      <c r="MDU107" s="342"/>
      <c r="MDV107" s="342"/>
      <c r="MDW107" s="342"/>
      <c r="MDX107" s="342"/>
      <c r="MDY107" s="342"/>
      <c r="MDZ107" s="342"/>
      <c r="MEA107" s="342"/>
      <c r="MEB107" s="342"/>
      <c r="MEC107" s="342"/>
      <c r="MED107" s="342"/>
      <c r="MEE107" s="342"/>
      <c r="MEF107" s="342"/>
      <c r="MEG107" s="342"/>
      <c r="MEH107" s="342"/>
      <c r="MEI107" s="342"/>
      <c r="MEJ107" s="342"/>
      <c r="MEK107" s="342"/>
      <c r="MEL107" s="342"/>
      <c r="MEM107" s="342"/>
      <c r="MEN107" s="342"/>
      <c r="MEO107" s="342"/>
      <c r="MEP107" s="342"/>
      <c r="MEQ107" s="342"/>
      <c r="MER107" s="342"/>
      <c r="MES107" s="342"/>
      <c r="MET107" s="342"/>
      <c r="MEU107" s="342"/>
      <c r="MEV107" s="342"/>
      <c r="MEW107" s="342"/>
      <c r="MEX107" s="342"/>
      <c r="MEY107" s="342"/>
      <c r="MEZ107" s="342"/>
      <c r="MFA107" s="342"/>
      <c r="MFB107" s="342"/>
      <c r="MFC107" s="342"/>
      <c r="MFD107" s="342"/>
      <c r="MFE107" s="342"/>
      <c r="MFF107" s="342"/>
      <c r="MFG107" s="342"/>
      <c r="MFH107" s="342"/>
      <c r="MFI107" s="342"/>
      <c r="MFJ107" s="342"/>
      <c r="MFK107" s="342"/>
      <c r="MFL107" s="342"/>
      <c r="MFM107" s="342"/>
      <c r="MFN107" s="342"/>
      <c r="MFO107" s="342"/>
      <c r="MFP107" s="342"/>
      <c r="MFQ107" s="342"/>
      <c r="MFR107" s="342"/>
      <c r="MFS107" s="342"/>
      <c r="MFT107" s="342"/>
      <c r="MFU107" s="342"/>
      <c r="MFV107" s="342"/>
      <c r="MFW107" s="342"/>
      <c r="MFX107" s="342"/>
      <c r="MFY107" s="342"/>
      <c r="MFZ107" s="342"/>
      <c r="MGA107" s="342"/>
      <c r="MGB107" s="342"/>
      <c r="MGC107" s="342"/>
      <c r="MGD107" s="342"/>
      <c r="MGE107" s="342"/>
      <c r="MGF107" s="342"/>
      <c r="MGG107" s="342"/>
      <c r="MGH107" s="342"/>
      <c r="MGI107" s="342"/>
      <c r="MGJ107" s="342"/>
      <c r="MGK107" s="342"/>
      <c r="MGL107" s="342"/>
      <c r="MGM107" s="342"/>
      <c r="MGN107" s="342"/>
      <c r="MGO107" s="342"/>
      <c r="MGP107" s="342"/>
      <c r="MGQ107" s="342"/>
      <c r="MGR107" s="342"/>
      <c r="MGS107" s="342"/>
      <c r="MGT107" s="342"/>
      <c r="MGU107" s="342"/>
      <c r="MGV107" s="342"/>
      <c r="MGW107" s="342"/>
      <c r="MGX107" s="342"/>
      <c r="MGY107" s="342"/>
      <c r="MGZ107" s="342"/>
      <c r="MHA107" s="342"/>
      <c r="MHB107" s="342"/>
      <c r="MHC107" s="342"/>
      <c r="MHD107" s="342"/>
      <c r="MHE107" s="342"/>
      <c r="MHF107" s="342"/>
      <c r="MHG107" s="342"/>
      <c r="MHH107" s="342"/>
      <c r="MHI107" s="342"/>
      <c r="MHJ107" s="342"/>
      <c r="MHK107" s="342"/>
      <c r="MHL107" s="342"/>
      <c r="MHM107" s="342"/>
      <c r="MHN107" s="342"/>
      <c r="MHO107" s="342"/>
      <c r="MHP107" s="342"/>
      <c r="MHQ107" s="342"/>
      <c r="MHR107" s="342"/>
      <c r="MHS107" s="342"/>
      <c r="MHT107" s="342"/>
      <c r="MHU107" s="342"/>
      <c r="MHV107" s="342"/>
      <c r="MHW107" s="342"/>
      <c r="MHX107" s="342"/>
      <c r="MHY107" s="342"/>
      <c r="MHZ107" s="342"/>
      <c r="MIA107" s="342"/>
      <c r="MIB107" s="342"/>
      <c r="MIC107" s="342"/>
      <c r="MID107" s="342"/>
      <c r="MIE107" s="342"/>
      <c r="MIF107" s="342"/>
      <c r="MIG107" s="342"/>
      <c r="MIH107" s="342"/>
      <c r="MII107" s="342"/>
      <c r="MIJ107" s="342"/>
      <c r="MIK107" s="342"/>
      <c r="MIL107" s="342"/>
      <c r="MIM107" s="342"/>
      <c r="MIN107" s="342"/>
      <c r="MIO107" s="342"/>
      <c r="MIP107" s="342"/>
      <c r="MIQ107" s="342"/>
      <c r="MIR107" s="342"/>
      <c r="MIS107" s="342"/>
      <c r="MIT107" s="342"/>
      <c r="MIU107" s="342"/>
      <c r="MIV107" s="342"/>
      <c r="MIW107" s="342"/>
      <c r="MIX107" s="342"/>
      <c r="MIY107" s="342"/>
      <c r="MIZ107" s="342"/>
      <c r="MJA107" s="342"/>
      <c r="MJB107" s="342"/>
      <c r="MJC107" s="342"/>
      <c r="MJD107" s="342"/>
      <c r="MJE107" s="342"/>
      <c r="MJF107" s="342"/>
      <c r="MJG107" s="342"/>
      <c r="MJH107" s="342"/>
      <c r="MJI107" s="342"/>
      <c r="MJJ107" s="342"/>
      <c r="MJK107" s="342"/>
      <c r="MJL107" s="342"/>
      <c r="MJM107" s="342"/>
      <c r="MJN107" s="342"/>
      <c r="MJO107" s="342"/>
      <c r="MJP107" s="342"/>
      <c r="MJQ107" s="342"/>
      <c r="MJR107" s="342"/>
      <c r="MJS107" s="342"/>
      <c r="MJT107" s="342"/>
      <c r="MJU107" s="342"/>
      <c r="MJV107" s="342"/>
      <c r="MJW107" s="342"/>
      <c r="MJX107" s="342"/>
      <c r="MJY107" s="342"/>
      <c r="MJZ107" s="342"/>
      <c r="MKA107" s="342"/>
      <c r="MKB107" s="342"/>
      <c r="MKC107" s="342"/>
      <c r="MKD107" s="342"/>
      <c r="MKE107" s="342"/>
      <c r="MKF107" s="342"/>
      <c r="MKG107" s="342"/>
      <c r="MKH107" s="342"/>
      <c r="MKI107" s="342"/>
      <c r="MKJ107" s="342"/>
      <c r="MKK107" s="342"/>
      <c r="MKL107" s="342"/>
      <c r="MKM107" s="342"/>
      <c r="MKN107" s="342"/>
      <c r="MKO107" s="342"/>
      <c r="MKP107" s="342"/>
      <c r="MKQ107" s="342"/>
      <c r="MKR107" s="342"/>
      <c r="MKS107" s="342"/>
      <c r="MKT107" s="342"/>
      <c r="MKU107" s="342"/>
      <c r="MKV107" s="342"/>
      <c r="MKW107" s="342"/>
      <c r="MKX107" s="342"/>
      <c r="MKY107" s="342"/>
      <c r="MKZ107" s="342"/>
      <c r="MLA107" s="342"/>
      <c r="MLB107" s="342"/>
      <c r="MLC107" s="342"/>
      <c r="MLD107" s="342"/>
      <c r="MLE107" s="342"/>
      <c r="MLF107" s="342"/>
      <c r="MLG107" s="342"/>
      <c r="MLH107" s="342"/>
      <c r="MLI107" s="342"/>
      <c r="MLJ107" s="342"/>
      <c r="MLK107" s="342"/>
      <c r="MLL107" s="342"/>
      <c r="MLM107" s="342"/>
      <c r="MLN107" s="342"/>
      <c r="MLO107" s="342"/>
      <c r="MLP107" s="342"/>
      <c r="MLQ107" s="342"/>
      <c r="MLR107" s="342"/>
      <c r="MLS107" s="342"/>
      <c r="MLT107" s="342"/>
      <c r="MLU107" s="342"/>
      <c r="MLV107" s="342"/>
      <c r="MLW107" s="342"/>
      <c r="MLX107" s="342"/>
      <c r="MLY107" s="342"/>
      <c r="MLZ107" s="342"/>
      <c r="MMA107" s="342"/>
      <c r="MMB107" s="342"/>
      <c r="MMC107" s="342"/>
      <c r="MMD107" s="342"/>
      <c r="MME107" s="342"/>
      <c r="MMF107" s="342"/>
      <c r="MMG107" s="342"/>
      <c r="MMH107" s="342"/>
      <c r="MMI107" s="342"/>
      <c r="MMJ107" s="342"/>
      <c r="MMK107" s="342"/>
      <c r="MML107" s="342"/>
      <c r="MMM107" s="342"/>
      <c r="MMN107" s="342"/>
      <c r="MMO107" s="342"/>
      <c r="MMP107" s="342"/>
      <c r="MMQ107" s="342"/>
      <c r="MMR107" s="342"/>
      <c r="MMS107" s="342"/>
      <c r="MMT107" s="342"/>
      <c r="MMU107" s="342"/>
      <c r="MMV107" s="342"/>
      <c r="MMW107" s="342"/>
      <c r="MMX107" s="342"/>
      <c r="MMY107" s="342"/>
      <c r="MMZ107" s="342"/>
      <c r="MNA107" s="342"/>
      <c r="MNB107" s="342"/>
      <c r="MNC107" s="342"/>
      <c r="MND107" s="342"/>
      <c r="MNE107" s="342"/>
      <c r="MNF107" s="342"/>
      <c r="MNG107" s="342"/>
      <c r="MNH107" s="342"/>
      <c r="MNI107" s="342"/>
      <c r="MNJ107" s="342"/>
      <c r="MNK107" s="342"/>
      <c r="MNL107" s="342"/>
      <c r="MNM107" s="342"/>
      <c r="MNN107" s="342"/>
      <c r="MNO107" s="342"/>
      <c r="MNP107" s="342"/>
      <c r="MNQ107" s="342"/>
      <c r="MNR107" s="342"/>
      <c r="MNS107" s="342"/>
      <c r="MNT107" s="342"/>
      <c r="MNU107" s="342"/>
      <c r="MNV107" s="342"/>
      <c r="MNW107" s="342"/>
      <c r="MNX107" s="342"/>
      <c r="MNY107" s="342"/>
      <c r="MNZ107" s="342"/>
      <c r="MOA107" s="342"/>
      <c r="MOB107" s="342"/>
      <c r="MOC107" s="342"/>
      <c r="MOD107" s="342"/>
      <c r="MOE107" s="342"/>
      <c r="MOF107" s="342"/>
      <c r="MOG107" s="342"/>
      <c r="MOH107" s="342"/>
      <c r="MOI107" s="342"/>
      <c r="MOJ107" s="342"/>
      <c r="MOK107" s="342"/>
      <c r="MOL107" s="342"/>
      <c r="MOM107" s="342"/>
      <c r="MON107" s="342"/>
      <c r="MOO107" s="342"/>
      <c r="MOP107" s="342"/>
      <c r="MOQ107" s="342"/>
      <c r="MOR107" s="342"/>
      <c r="MOS107" s="342"/>
      <c r="MOT107" s="342"/>
      <c r="MOU107" s="342"/>
      <c r="MOV107" s="342"/>
      <c r="MOW107" s="342"/>
      <c r="MOX107" s="342"/>
      <c r="MOY107" s="342"/>
      <c r="MOZ107" s="342"/>
      <c r="MPA107" s="342"/>
      <c r="MPB107" s="342"/>
      <c r="MPC107" s="342"/>
      <c r="MPD107" s="342"/>
      <c r="MPE107" s="342"/>
      <c r="MPF107" s="342"/>
      <c r="MPG107" s="342"/>
      <c r="MPH107" s="342"/>
      <c r="MPI107" s="342"/>
      <c r="MPJ107" s="342"/>
      <c r="MPK107" s="342"/>
      <c r="MPL107" s="342"/>
      <c r="MPM107" s="342"/>
      <c r="MPN107" s="342"/>
      <c r="MPO107" s="342"/>
      <c r="MPP107" s="342"/>
      <c r="MPQ107" s="342"/>
      <c r="MPR107" s="342"/>
      <c r="MPS107" s="342"/>
      <c r="MPT107" s="342"/>
      <c r="MPU107" s="342"/>
      <c r="MPV107" s="342"/>
      <c r="MPW107" s="342"/>
      <c r="MPX107" s="342"/>
      <c r="MPY107" s="342"/>
      <c r="MPZ107" s="342"/>
      <c r="MQA107" s="342"/>
      <c r="MQB107" s="342"/>
      <c r="MQC107" s="342"/>
      <c r="MQD107" s="342"/>
      <c r="MQE107" s="342"/>
      <c r="MQF107" s="342"/>
      <c r="MQG107" s="342"/>
      <c r="MQH107" s="342"/>
      <c r="MQI107" s="342"/>
      <c r="MQJ107" s="342"/>
      <c r="MQK107" s="342"/>
      <c r="MQL107" s="342"/>
      <c r="MQM107" s="342"/>
      <c r="MQN107" s="342"/>
      <c r="MQO107" s="342"/>
      <c r="MQP107" s="342"/>
      <c r="MQQ107" s="342"/>
      <c r="MQR107" s="342"/>
      <c r="MQS107" s="342"/>
      <c r="MQT107" s="342"/>
      <c r="MQU107" s="342"/>
      <c r="MQV107" s="342"/>
      <c r="MQW107" s="342"/>
      <c r="MQX107" s="342"/>
      <c r="MQY107" s="342"/>
      <c r="MQZ107" s="342"/>
      <c r="MRA107" s="342"/>
      <c r="MRB107" s="342"/>
      <c r="MRC107" s="342"/>
      <c r="MRD107" s="342"/>
      <c r="MRE107" s="342"/>
      <c r="MRF107" s="342"/>
      <c r="MRG107" s="342"/>
      <c r="MRH107" s="342"/>
      <c r="MRI107" s="342"/>
      <c r="MRJ107" s="342"/>
      <c r="MRK107" s="342"/>
      <c r="MRL107" s="342"/>
      <c r="MRM107" s="342"/>
      <c r="MRN107" s="342"/>
      <c r="MRO107" s="342"/>
      <c r="MRP107" s="342"/>
      <c r="MRQ107" s="342"/>
      <c r="MRR107" s="342"/>
      <c r="MRS107" s="342"/>
      <c r="MRT107" s="342"/>
      <c r="MRU107" s="342"/>
      <c r="MRV107" s="342"/>
      <c r="MRW107" s="342"/>
      <c r="MRX107" s="342"/>
      <c r="MRY107" s="342"/>
      <c r="MRZ107" s="342"/>
      <c r="MSA107" s="342"/>
      <c r="MSB107" s="342"/>
      <c r="MSC107" s="342"/>
      <c r="MSD107" s="342"/>
      <c r="MSE107" s="342"/>
      <c r="MSF107" s="342"/>
      <c r="MSG107" s="342"/>
      <c r="MSH107" s="342"/>
      <c r="MSI107" s="342"/>
      <c r="MSJ107" s="342"/>
      <c r="MSK107" s="342"/>
      <c r="MSL107" s="342"/>
      <c r="MSM107" s="342"/>
      <c r="MSN107" s="342"/>
      <c r="MSO107" s="342"/>
      <c r="MSP107" s="342"/>
      <c r="MSQ107" s="342"/>
      <c r="MSR107" s="342"/>
      <c r="MSS107" s="342"/>
      <c r="MST107" s="342"/>
      <c r="MSU107" s="342"/>
      <c r="MSV107" s="342"/>
      <c r="MSW107" s="342"/>
      <c r="MSX107" s="342"/>
      <c r="MSY107" s="342"/>
      <c r="MSZ107" s="342"/>
      <c r="MTA107" s="342"/>
      <c r="MTB107" s="342"/>
      <c r="MTC107" s="342"/>
      <c r="MTD107" s="342"/>
      <c r="MTE107" s="342"/>
      <c r="MTF107" s="342"/>
      <c r="MTG107" s="342"/>
      <c r="MTH107" s="342"/>
      <c r="MTI107" s="342"/>
      <c r="MTJ107" s="342"/>
      <c r="MTK107" s="342"/>
      <c r="MTL107" s="342"/>
      <c r="MTM107" s="342"/>
      <c r="MTN107" s="342"/>
      <c r="MTO107" s="342"/>
      <c r="MTP107" s="342"/>
      <c r="MTQ107" s="342"/>
      <c r="MTR107" s="342"/>
      <c r="MTS107" s="342"/>
      <c r="MTT107" s="342"/>
      <c r="MTU107" s="342"/>
      <c r="MTV107" s="342"/>
      <c r="MTW107" s="342"/>
      <c r="MTX107" s="342"/>
      <c r="MTY107" s="342"/>
      <c r="MTZ107" s="342"/>
      <c r="MUA107" s="342"/>
      <c r="MUB107" s="342"/>
      <c r="MUC107" s="342"/>
      <c r="MUD107" s="342"/>
      <c r="MUE107" s="342"/>
      <c r="MUF107" s="342"/>
      <c r="MUG107" s="342"/>
      <c r="MUH107" s="342"/>
      <c r="MUI107" s="342"/>
      <c r="MUJ107" s="342"/>
      <c r="MUK107" s="342"/>
      <c r="MUL107" s="342"/>
      <c r="MUM107" s="342"/>
      <c r="MUN107" s="342"/>
      <c r="MUO107" s="342"/>
      <c r="MUP107" s="342"/>
      <c r="MUQ107" s="342"/>
      <c r="MUR107" s="342"/>
      <c r="MUS107" s="342"/>
      <c r="MUT107" s="342"/>
      <c r="MUU107" s="342"/>
      <c r="MUV107" s="342"/>
      <c r="MUW107" s="342"/>
      <c r="MUX107" s="342"/>
      <c r="MUY107" s="342"/>
      <c r="MUZ107" s="342"/>
      <c r="MVA107" s="342"/>
      <c r="MVB107" s="342"/>
      <c r="MVC107" s="342"/>
      <c r="MVD107" s="342"/>
      <c r="MVE107" s="342"/>
      <c r="MVF107" s="342"/>
      <c r="MVG107" s="342"/>
      <c r="MVH107" s="342"/>
      <c r="MVI107" s="342"/>
      <c r="MVJ107" s="342"/>
      <c r="MVK107" s="342"/>
      <c r="MVL107" s="342"/>
      <c r="MVM107" s="342"/>
      <c r="MVN107" s="342"/>
      <c r="MVO107" s="342"/>
      <c r="MVP107" s="342"/>
      <c r="MVQ107" s="342"/>
      <c r="MVR107" s="342"/>
      <c r="MVS107" s="342"/>
      <c r="MVT107" s="342"/>
      <c r="MVU107" s="342"/>
      <c r="MVV107" s="342"/>
      <c r="MVW107" s="342"/>
      <c r="MVX107" s="342"/>
      <c r="MVY107" s="342"/>
      <c r="MVZ107" s="342"/>
      <c r="MWA107" s="342"/>
      <c r="MWB107" s="342"/>
      <c r="MWC107" s="342"/>
      <c r="MWD107" s="342"/>
      <c r="MWE107" s="342"/>
      <c r="MWF107" s="342"/>
      <c r="MWG107" s="342"/>
      <c r="MWH107" s="342"/>
      <c r="MWI107" s="342"/>
      <c r="MWJ107" s="342"/>
      <c r="MWK107" s="342"/>
      <c r="MWL107" s="342"/>
      <c r="MWM107" s="342"/>
      <c r="MWN107" s="342"/>
      <c r="MWO107" s="342"/>
      <c r="MWP107" s="342"/>
      <c r="MWQ107" s="342"/>
      <c r="MWR107" s="342"/>
      <c r="MWS107" s="342"/>
      <c r="MWT107" s="342"/>
      <c r="MWU107" s="342"/>
      <c r="MWV107" s="342"/>
      <c r="MWW107" s="342"/>
      <c r="MWX107" s="342"/>
      <c r="MWY107" s="342"/>
      <c r="MWZ107" s="342"/>
      <c r="MXA107" s="342"/>
      <c r="MXB107" s="342"/>
      <c r="MXC107" s="342"/>
      <c r="MXD107" s="342"/>
      <c r="MXE107" s="342"/>
      <c r="MXF107" s="342"/>
      <c r="MXG107" s="342"/>
      <c r="MXH107" s="342"/>
      <c r="MXI107" s="342"/>
      <c r="MXJ107" s="342"/>
      <c r="MXK107" s="342"/>
      <c r="MXL107" s="342"/>
      <c r="MXM107" s="342"/>
      <c r="MXN107" s="342"/>
      <c r="MXO107" s="342"/>
      <c r="MXP107" s="342"/>
      <c r="MXQ107" s="342"/>
      <c r="MXR107" s="342"/>
      <c r="MXS107" s="342"/>
      <c r="MXT107" s="342"/>
      <c r="MXU107" s="342"/>
      <c r="MXV107" s="342"/>
      <c r="MXW107" s="342"/>
      <c r="MXX107" s="342"/>
      <c r="MXY107" s="342"/>
      <c r="MXZ107" s="342"/>
      <c r="MYA107" s="342"/>
      <c r="MYB107" s="342"/>
      <c r="MYC107" s="342"/>
      <c r="MYD107" s="342"/>
      <c r="MYE107" s="342"/>
      <c r="MYF107" s="342"/>
      <c r="MYG107" s="342"/>
      <c r="MYH107" s="342"/>
      <c r="MYI107" s="342"/>
      <c r="MYJ107" s="342"/>
      <c r="MYK107" s="342"/>
      <c r="MYL107" s="342"/>
      <c r="MYM107" s="342"/>
      <c r="MYN107" s="342"/>
      <c r="MYO107" s="342"/>
      <c r="MYP107" s="342"/>
      <c r="MYQ107" s="342"/>
      <c r="MYR107" s="342"/>
      <c r="MYS107" s="342"/>
      <c r="MYT107" s="342"/>
      <c r="MYU107" s="342"/>
      <c r="MYV107" s="342"/>
      <c r="MYW107" s="342"/>
      <c r="MYX107" s="342"/>
      <c r="MYY107" s="342"/>
      <c r="MYZ107" s="342"/>
      <c r="MZA107" s="342"/>
      <c r="MZB107" s="342"/>
      <c r="MZC107" s="342"/>
      <c r="MZD107" s="342"/>
      <c r="MZE107" s="342"/>
      <c r="MZF107" s="342"/>
      <c r="MZG107" s="342"/>
      <c r="MZH107" s="342"/>
      <c r="MZI107" s="342"/>
      <c r="MZJ107" s="342"/>
      <c r="MZK107" s="342"/>
      <c r="MZL107" s="342"/>
      <c r="MZM107" s="342"/>
      <c r="MZN107" s="342"/>
      <c r="MZO107" s="342"/>
      <c r="MZP107" s="342"/>
      <c r="MZQ107" s="342"/>
      <c r="MZR107" s="342"/>
      <c r="MZS107" s="342"/>
      <c r="MZT107" s="342"/>
      <c r="MZU107" s="342"/>
      <c r="MZV107" s="342"/>
      <c r="MZW107" s="342"/>
      <c r="MZX107" s="342"/>
      <c r="MZY107" s="342"/>
      <c r="MZZ107" s="342"/>
      <c r="NAA107" s="342"/>
      <c r="NAB107" s="342"/>
      <c r="NAC107" s="342"/>
      <c r="NAD107" s="342"/>
      <c r="NAE107" s="342"/>
      <c r="NAF107" s="342"/>
      <c r="NAG107" s="342"/>
      <c r="NAH107" s="342"/>
      <c r="NAI107" s="342"/>
      <c r="NAJ107" s="342"/>
      <c r="NAK107" s="342"/>
      <c r="NAL107" s="342"/>
      <c r="NAM107" s="342"/>
      <c r="NAN107" s="342"/>
      <c r="NAO107" s="342"/>
      <c r="NAP107" s="342"/>
      <c r="NAQ107" s="342"/>
      <c r="NAR107" s="342"/>
      <c r="NAS107" s="342"/>
      <c r="NAT107" s="342"/>
      <c r="NAU107" s="342"/>
      <c r="NAV107" s="342"/>
      <c r="NAW107" s="342"/>
      <c r="NAX107" s="342"/>
      <c r="NAY107" s="342"/>
      <c r="NAZ107" s="342"/>
      <c r="NBA107" s="342"/>
      <c r="NBB107" s="342"/>
      <c r="NBC107" s="342"/>
      <c r="NBD107" s="342"/>
      <c r="NBE107" s="342"/>
      <c r="NBF107" s="342"/>
      <c r="NBG107" s="342"/>
      <c r="NBH107" s="342"/>
      <c r="NBI107" s="342"/>
      <c r="NBJ107" s="342"/>
      <c r="NBK107" s="342"/>
      <c r="NBL107" s="342"/>
      <c r="NBM107" s="342"/>
      <c r="NBN107" s="342"/>
      <c r="NBO107" s="342"/>
      <c r="NBP107" s="342"/>
      <c r="NBQ107" s="342"/>
      <c r="NBR107" s="342"/>
      <c r="NBS107" s="342"/>
      <c r="NBT107" s="342"/>
      <c r="NBU107" s="342"/>
      <c r="NBV107" s="342"/>
      <c r="NBW107" s="342"/>
      <c r="NBX107" s="342"/>
      <c r="NBY107" s="342"/>
      <c r="NBZ107" s="342"/>
      <c r="NCA107" s="342"/>
      <c r="NCB107" s="342"/>
      <c r="NCC107" s="342"/>
      <c r="NCD107" s="342"/>
      <c r="NCE107" s="342"/>
      <c r="NCF107" s="342"/>
      <c r="NCG107" s="342"/>
      <c r="NCH107" s="342"/>
      <c r="NCI107" s="342"/>
      <c r="NCJ107" s="342"/>
      <c r="NCK107" s="342"/>
      <c r="NCL107" s="342"/>
      <c r="NCM107" s="342"/>
      <c r="NCN107" s="342"/>
      <c r="NCO107" s="342"/>
      <c r="NCP107" s="342"/>
      <c r="NCQ107" s="342"/>
      <c r="NCR107" s="342"/>
      <c r="NCS107" s="342"/>
      <c r="NCT107" s="342"/>
      <c r="NCU107" s="342"/>
      <c r="NCV107" s="342"/>
      <c r="NCW107" s="342"/>
      <c r="NCX107" s="342"/>
      <c r="NCY107" s="342"/>
      <c r="NCZ107" s="342"/>
      <c r="NDA107" s="342"/>
      <c r="NDB107" s="342"/>
      <c r="NDC107" s="342"/>
      <c r="NDD107" s="342"/>
      <c r="NDE107" s="342"/>
      <c r="NDF107" s="342"/>
      <c r="NDG107" s="342"/>
      <c r="NDH107" s="342"/>
      <c r="NDI107" s="342"/>
      <c r="NDJ107" s="342"/>
      <c r="NDK107" s="342"/>
      <c r="NDL107" s="342"/>
      <c r="NDM107" s="342"/>
      <c r="NDN107" s="342"/>
      <c r="NDO107" s="342"/>
      <c r="NDP107" s="342"/>
      <c r="NDQ107" s="342"/>
      <c r="NDR107" s="342"/>
      <c r="NDS107" s="342"/>
      <c r="NDT107" s="342"/>
      <c r="NDU107" s="342"/>
      <c r="NDV107" s="342"/>
      <c r="NDW107" s="342"/>
      <c r="NDX107" s="342"/>
      <c r="NDY107" s="342"/>
      <c r="NDZ107" s="342"/>
      <c r="NEA107" s="342"/>
      <c r="NEB107" s="342"/>
      <c r="NEC107" s="342"/>
      <c r="NED107" s="342"/>
      <c r="NEE107" s="342"/>
      <c r="NEF107" s="342"/>
      <c r="NEG107" s="342"/>
      <c r="NEH107" s="342"/>
      <c r="NEI107" s="342"/>
      <c r="NEJ107" s="342"/>
      <c r="NEK107" s="342"/>
      <c r="NEL107" s="342"/>
      <c r="NEM107" s="342"/>
      <c r="NEN107" s="342"/>
      <c r="NEO107" s="342"/>
      <c r="NEP107" s="342"/>
      <c r="NEQ107" s="342"/>
      <c r="NER107" s="342"/>
      <c r="NES107" s="342"/>
      <c r="NET107" s="342"/>
      <c r="NEU107" s="342"/>
      <c r="NEV107" s="342"/>
      <c r="NEW107" s="342"/>
      <c r="NEX107" s="342"/>
      <c r="NEY107" s="342"/>
      <c r="NEZ107" s="342"/>
      <c r="NFA107" s="342"/>
      <c r="NFB107" s="342"/>
      <c r="NFC107" s="342"/>
      <c r="NFD107" s="342"/>
      <c r="NFE107" s="342"/>
      <c r="NFF107" s="342"/>
      <c r="NFG107" s="342"/>
      <c r="NFH107" s="342"/>
      <c r="NFI107" s="342"/>
      <c r="NFJ107" s="342"/>
      <c r="NFK107" s="342"/>
      <c r="NFL107" s="342"/>
      <c r="NFM107" s="342"/>
      <c r="NFN107" s="342"/>
      <c r="NFO107" s="342"/>
      <c r="NFP107" s="342"/>
      <c r="NFQ107" s="342"/>
      <c r="NFR107" s="342"/>
      <c r="NFS107" s="342"/>
      <c r="NFT107" s="342"/>
      <c r="NFU107" s="342"/>
      <c r="NFV107" s="342"/>
      <c r="NFW107" s="342"/>
      <c r="NFX107" s="342"/>
      <c r="NFY107" s="342"/>
      <c r="NFZ107" s="342"/>
      <c r="NGA107" s="342"/>
      <c r="NGB107" s="342"/>
      <c r="NGC107" s="342"/>
      <c r="NGD107" s="342"/>
      <c r="NGE107" s="342"/>
      <c r="NGF107" s="342"/>
      <c r="NGG107" s="342"/>
      <c r="NGH107" s="342"/>
      <c r="NGI107" s="342"/>
      <c r="NGJ107" s="342"/>
      <c r="NGK107" s="342"/>
      <c r="NGL107" s="342"/>
      <c r="NGM107" s="342"/>
      <c r="NGN107" s="342"/>
      <c r="NGO107" s="342"/>
      <c r="NGP107" s="342"/>
      <c r="NGQ107" s="342"/>
      <c r="NGR107" s="342"/>
      <c r="NGS107" s="342"/>
      <c r="NGT107" s="342"/>
      <c r="NGU107" s="342"/>
      <c r="NGV107" s="342"/>
      <c r="NGW107" s="342"/>
      <c r="NGX107" s="342"/>
      <c r="NGY107" s="342"/>
      <c r="NGZ107" s="342"/>
      <c r="NHA107" s="342"/>
      <c r="NHB107" s="342"/>
      <c r="NHC107" s="342"/>
      <c r="NHD107" s="342"/>
      <c r="NHE107" s="342"/>
      <c r="NHF107" s="342"/>
      <c r="NHG107" s="342"/>
      <c r="NHH107" s="342"/>
      <c r="NHI107" s="342"/>
      <c r="NHJ107" s="342"/>
      <c r="NHK107" s="342"/>
      <c r="NHL107" s="342"/>
      <c r="NHM107" s="342"/>
      <c r="NHN107" s="342"/>
      <c r="NHO107" s="342"/>
      <c r="NHP107" s="342"/>
      <c r="NHQ107" s="342"/>
      <c r="NHR107" s="342"/>
      <c r="NHS107" s="342"/>
      <c r="NHT107" s="342"/>
      <c r="NHU107" s="342"/>
      <c r="NHV107" s="342"/>
      <c r="NHW107" s="342"/>
      <c r="NHX107" s="342"/>
      <c r="NHY107" s="342"/>
      <c r="NHZ107" s="342"/>
      <c r="NIA107" s="342"/>
      <c r="NIB107" s="342"/>
      <c r="NIC107" s="342"/>
      <c r="NID107" s="342"/>
      <c r="NIE107" s="342"/>
      <c r="NIF107" s="342"/>
      <c r="NIG107" s="342"/>
      <c r="NIH107" s="342"/>
      <c r="NII107" s="342"/>
      <c r="NIJ107" s="342"/>
      <c r="NIK107" s="342"/>
      <c r="NIL107" s="342"/>
      <c r="NIM107" s="342"/>
      <c r="NIN107" s="342"/>
      <c r="NIO107" s="342"/>
      <c r="NIP107" s="342"/>
      <c r="NIQ107" s="342"/>
      <c r="NIR107" s="342"/>
      <c r="NIS107" s="342"/>
      <c r="NIT107" s="342"/>
      <c r="NIU107" s="342"/>
      <c r="NIV107" s="342"/>
      <c r="NIW107" s="342"/>
      <c r="NIX107" s="342"/>
      <c r="NIY107" s="342"/>
      <c r="NIZ107" s="342"/>
      <c r="NJA107" s="342"/>
      <c r="NJB107" s="342"/>
      <c r="NJC107" s="342"/>
      <c r="NJD107" s="342"/>
      <c r="NJE107" s="342"/>
      <c r="NJF107" s="342"/>
      <c r="NJG107" s="342"/>
      <c r="NJH107" s="342"/>
      <c r="NJI107" s="342"/>
      <c r="NJJ107" s="342"/>
      <c r="NJK107" s="342"/>
      <c r="NJL107" s="342"/>
      <c r="NJM107" s="342"/>
      <c r="NJN107" s="342"/>
      <c r="NJO107" s="342"/>
      <c r="NJP107" s="342"/>
      <c r="NJQ107" s="342"/>
      <c r="NJR107" s="342"/>
      <c r="NJS107" s="342"/>
      <c r="NJT107" s="342"/>
      <c r="NJU107" s="342"/>
      <c r="NJV107" s="342"/>
      <c r="NJW107" s="342"/>
      <c r="NJX107" s="342"/>
      <c r="NJY107" s="342"/>
      <c r="NJZ107" s="342"/>
      <c r="NKA107" s="342"/>
      <c r="NKB107" s="342"/>
      <c r="NKC107" s="342"/>
      <c r="NKD107" s="342"/>
      <c r="NKE107" s="342"/>
      <c r="NKF107" s="342"/>
      <c r="NKG107" s="342"/>
      <c r="NKH107" s="342"/>
      <c r="NKI107" s="342"/>
      <c r="NKJ107" s="342"/>
      <c r="NKK107" s="342"/>
      <c r="NKL107" s="342"/>
      <c r="NKM107" s="342"/>
      <c r="NKN107" s="342"/>
      <c r="NKO107" s="342"/>
      <c r="NKP107" s="342"/>
      <c r="NKQ107" s="342"/>
      <c r="NKR107" s="342"/>
      <c r="NKS107" s="342"/>
      <c r="NKT107" s="342"/>
      <c r="NKU107" s="342"/>
      <c r="NKV107" s="342"/>
      <c r="NKW107" s="342"/>
      <c r="NKX107" s="342"/>
      <c r="NKY107" s="342"/>
      <c r="NKZ107" s="342"/>
      <c r="NLA107" s="342"/>
      <c r="NLB107" s="342"/>
      <c r="NLC107" s="342"/>
      <c r="NLD107" s="342"/>
      <c r="NLE107" s="342"/>
      <c r="NLF107" s="342"/>
      <c r="NLG107" s="342"/>
      <c r="NLH107" s="342"/>
      <c r="NLI107" s="342"/>
      <c r="NLJ107" s="342"/>
      <c r="NLK107" s="342"/>
      <c r="NLL107" s="342"/>
      <c r="NLM107" s="342"/>
      <c r="NLN107" s="342"/>
      <c r="NLO107" s="342"/>
      <c r="NLP107" s="342"/>
      <c r="NLQ107" s="342"/>
      <c r="NLR107" s="342"/>
      <c r="NLS107" s="342"/>
      <c r="NLT107" s="342"/>
      <c r="NLU107" s="342"/>
      <c r="NLV107" s="342"/>
      <c r="NLW107" s="342"/>
      <c r="NLX107" s="342"/>
      <c r="NLY107" s="342"/>
      <c r="NLZ107" s="342"/>
      <c r="NMA107" s="342"/>
      <c r="NMB107" s="342"/>
      <c r="NMC107" s="342"/>
      <c r="NMD107" s="342"/>
      <c r="NME107" s="342"/>
      <c r="NMF107" s="342"/>
      <c r="NMG107" s="342"/>
      <c r="NMH107" s="342"/>
      <c r="NMI107" s="342"/>
      <c r="NMJ107" s="342"/>
      <c r="NMK107" s="342"/>
      <c r="NML107" s="342"/>
      <c r="NMM107" s="342"/>
      <c r="NMN107" s="342"/>
      <c r="NMO107" s="342"/>
      <c r="NMP107" s="342"/>
      <c r="NMQ107" s="342"/>
      <c r="NMR107" s="342"/>
      <c r="NMS107" s="342"/>
      <c r="NMT107" s="342"/>
      <c r="NMU107" s="342"/>
      <c r="NMV107" s="342"/>
      <c r="NMW107" s="342"/>
      <c r="NMX107" s="342"/>
      <c r="NMY107" s="342"/>
      <c r="NMZ107" s="342"/>
      <c r="NNA107" s="342"/>
      <c r="NNB107" s="342"/>
      <c r="NNC107" s="342"/>
      <c r="NND107" s="342"/>
      <c r="NNE107" s="342"/>
      <c r="NNF107" s="342"/>
      <c r="NNG107" s="342"/>
      <c r="NNH107" s="342"/>
      <c r="NNI107" s="342"/>
      <c r="NNJ107" s="342"/>
      <c r="NNK107" s="342"/>
      <c r="NNL107" s="342"/>
      <c r="NNM107" s="342"/>
      <c r="NNN107" s="342"/>
      <c r="NNO107" s="342"/>
      <c r="NNP107" s="342"/>
      <c r="NNQ107" s="342"/>
      <c r="NNR107" s="342"/>
      <c r="NNS107" s="342"/>
      <c r="NNT107" s="342"/>
      <c r="NNU107" s="342"/>
      <c r="NNV107" s="342"/>
      <c r="NNW107" s="342"/>
      <c r="NNX107" s="342"/>
      <c r="NNY107" s="342"/>
      <c r="NNZ107" s="342"/>
      <c r="NOA107" s="342"/>
      <c r="NOB107" s="342"/>
      <c r="NOC107" s="342"/>
      <c r="NOD107" s="342"/>
      <c r="NOE107" s="342"/>
      <c r="NOF107" s="342"/>
      <c r="NOG107" s="342"/>
      <c r="NOH107" s="342"/>
      <c r="NOI107" s="342"/>
      <c r="NOJ107" s="342"/>
      <c r="NOK107" s="342"/>
      <c r="NOL107" s="342"/>
      <c r="NOM107" s="342"/>
      <c r="NON107" s="342"/>
      <c r="NOO107" s="342"/>
      <c r="NOP107" s="342"/>
      <c r="NOQ107" s="342"/>
      <c r="NOR107" s="342"/>
      <c r="NOS107" s="342"/>
      <c r="NOT107" s="342"/>
      <c r="NOU107" s="342"/>
      <c r="NOV107" s="342"/>
      <c r="NOW107" s="342"/>
      <c r="NOX107" s="342"/>
      <c r="NOY107" s="342"/>
      <c r="NOZ107" s="342"/>
      <c r="NPA107" s="342"/>
      <c r="NPB107" s="342"/>
      <c r="NPC107" s="342"/>
      <c r="NPD107" s="342"/>
      <c r="NPE107" s="342"/>
      <c r="NPF107" s="342"/>
      <c r="NPG107" s="342"/>
      <c r="NPH107" s="342"/>
      <c r="NPI107" s="342"/>
      <c r="NPJ107" s="342"/>
      <c r="NPK107" s="342"/>
      <c r="NPL107" s="342"/>
      <c r="NPM107" s="342"/>
      <c r="NPN107" s="342"/>
      <c r="NPO107" s="342"/>
      <c r="NPP107" s="342"/>
      <c r="NPQ107" s="342"/>
      <c r="NPR107" s="342"/>
      <c r="NPS107" s="342"/>
      <c r="NPT107" s="342"/>
      <c r="NPU107" s="342"/>
      <c r="NPV107" s="342"/>
      <c r="NPW107" s="342"/>
      <c r="NPX107" s="342"/>
      <c r="NPY107" s="342"/>
      <c r="NPZ107" s="342"/>
      <c r="NQA107" s="342"/>
      <c r="NQB107" s="342"/>
      <c r="NQC107" s="342"/>
      <c r="NQD107" s="342"/>
      <c r="NQE107" s="342"/>
      <c r="NQF107" s="342"/>
      <c r="NQG107" s="342"/>
      <c r="NQH107" s="342"/>
      <c r="NQI107" s="342"/>
      <c r="NQJ107" s="342"/>
      <c r="NQK107" s="342"/>
      <c r="NQL107" s="342"/>
      <c r="NQM107" s="342"/>
      <c r="NQN107" s="342"/>
      <c r="NQO107" s="342"/>
      <c r="NQP107" s="342"/>
      <c r="NQQ107" s="342"/>
      <c r="NQR107" s="342"/>
      <c r="NQS107" s="342"/>
      <c r="NQT107" s="342"/>
      <c r="NQU107" s="342"/>
      <c r="NQV107" s="342"/>
      <c r="NQW107" s="342"/>
      <c r="NQX107" s="342"/>
      <c r="NQY107" s="342"/>
      <c r="NQZ107" s="342"/>
      <c r="NRA107" s="342"/>
      <c r="NRB107" s="342"/>
      <c r="NRC107" s="342"/>
      <c r="NRD107" s="342"/>
      <c r="NRE107" s="342"/>
      <c r="NRF107" s="342"/>
      <c r="NRG107" s="342"/>
      <c r="NRH107" s="342"/>
      <c r="NRI107" s="342"/>
      <c r="NRJ107" s="342"/>
      <c r="NRK107" s="342"/>
      <c r="NRL107" s="342"/>
      <c r="NRM107" s="342"/>
      <c r="NRN107" s="342"/>
      <c r="NRO107" s="342"/>
      <c r="NRP107" s="342"/>
      <c r="NRQ107" s="342"/>
      <c r="NRR107" s="342"/>
      <c r="NRS107" s="342"/>
      <c r="NRT107" s="342"/>
      <c r="NRU107" s="342"/>
      <c r="NRV107" s="342"/>
      <c r="NRW107" s="342"/>
      <c r="NRX107" s="342"/>
      <c r="NRY107" s="342"/>
      <c r="NRZ107" s="342"/>
      <c r="NSA107" s="342"/>
      <c r="NSB107" s="342"/>
      <c r="NSC107" s="342"/>
      <c r="NSD107" s="342"/>
      <c r="NSE107" s="342"/>
      <c r="NSF107" s="342"/>
      <c r="NSG107" s="342"/>
      <c r="NSH107" s="342"/>
      <c r="NSI107" s="342"/>
      <c r="NSJ107" s="342"/>
      <c r="NSK107" s="342"/>
      <c r="NSL107" s="342"/>
      <c r="NSM107" s="342"/>
      <c r="NSN107" s="342"/>
      <c r="NSO107" s="342"/>
      <c r="NSP107" s="342"/>
      <c r="NSQ107" s="342"/>
      <c r="NSR107" s="342"/>
      <c r="NSS107" s="342"/>
      <c r="NST107" s="342"/>
      <c r="NSU107" s="342"/>
      <c r="NSV107" s="342"/>
      <c r="NSW107" s="342"/>
      <c r="NSX107" s="342"/>
      <c r="NSY107" s="342"/>
      <c r="NSZ107" s="342"/>
      <c r="NTA107" s="342"/>
      <c r="NTB107" s="342"/>
      <c r="NTC107" s="342"/>
      <c r="NTD107" s="342"/>
      <c r="NTE107" s="342"/>
      <c r="NTF107" s="342"/>
      <c r="NTG107" s="342"/>
      <c r="NTH107" s="342"/>
      <c r="NTI107" s="342"/>
      <c r="NTJ107" s="342"/>
      <c r="NTK107" s="342"/>
      <c r="NTL107" s="342"/>
      <c r="NTM107" s="342"/>
      <c r="NTN107" s="342"/>
      <c r="NTO107" s="342"/>
      <c r="NTP107" s="342"/>
      <c r="NTQ107" s="342"/>
      <c r="NTR107" s="342"/>
      <c r="NTS107" s="342"/>
      <c r="NTT107" s="342"/>
      <c r="NTU107" s="342"/>
      <c r="NTV107" s="342"/>
      <c r="NTW107" s="342"/>
      <c r="NTX107" s="342"/>
      <c r="NTY107" s="342"/>
      <c r="NTZ107" s="342"/>
      <c r="NUA107" s="342"/>
      <c r="NUB107" s="342"/>
      <c r="NUC107" s="342"/>
      <c r="NUD107" s="342"/>
      <c r="NUE107" s="342"/>
      <c r="NUF107" s="342"/>
      <c r="NUG107" s="342"/>
      <c r="NUH107" s="342"/>
      <c r="NUI107" s="342"/>
      <c r="NUJ107" s="342"/>
      <c r="NUK107" s="342"/>
      <c r="NUL107" s="342"/>
      <c r="NUM107" s="342"/>
      <c r="NUN107" s="342"/>
      <c r="NUO107" s="342"/>
      <c r="NUP107" s="342"/>
      <c r="NUQ107" s="342"/>
      <c r="NUR107" s="342"/>
      <c r="NUS107" s="342"/>
      <c r="NUT107" s="342"/>
      <c r="NUU107" s="342"/>
      <c r="NUV107" s="342"/>
      <c r="NUW107" s="342"/>
      <c r="NUX107" s="342"/>
      <c r="NUY107" s="342"/>
      <c r="NUZ107" s="342"/>
      <c r="NVA107" s="342"/>
      <c r="NVB107" s="342"/>
      <c r="NVC107" s="342"/>
      <c r="NVD107" s="342"/>
      <c r="NVE107" s="342"/>
      <c r="NVF107" s="342"/>
      <c r="NVG107" s="342"/>
      <c r="NVH107" s="342"/>
      <c r="NVI107" s="342"/>
      <c r="NVJ107" s="342"/>
      <c r="NVK107" s="342"/>
      <c r="NVL107" s="342"/>
      <c r="NVM107" s="342"/>
      <c r="NVN107" s="342"/>
      <c r="NVO107" s="342"/>
      <c r="NVP107" s="342"/>
      <c r="NVQ107" s="342"/>
      <c r="NVR107" s="342"/>
      <c r="NVS107" s="342"/>
      <c r="NVT107" s="342"/>
      <c r="NVU107" s="342"/>
      <c r="NVV107" s="342"/>
      <c r="NVW107" s="342"/>
      <c r="NVX107" s="342"/>
      <c r="NVY107" s="342"/>
      <c r="NVZ107" s="342"/>
      <c r="NWA107" s="342"/>
      <c r="NWB107" s="342"/>
      <c r="NWC107" s="342"/>
      <c r="NWD107" s="342"/>
      <c r="NWE107" s="342"/>
      <c r="NWF107" s="342"/>
      <c r="NWG107" s="342"/>
      <c r="NWH107" s="342"/>
      <c r="NWI107" s="342"/>
      <c r="NWJ107" s="342"/>
      <c r="NWK107" s="342"/>
      <c r="NWL107" s="342"/>
      <c r="NWM107" s="342"/>
      <c r="NWN107" s="342"/>
      <c r="NWO107" s="342"/>
      <c r="NWP107" s="342"/>
      <c r="NWQ107" s="342"/>
      <c r="NWR107" s="342"/>
      <c r="NWS107" s="342"/>
      <c r="NWT107" s="342"/>
      <c r="NWU107" s="342"/>
      <c r="NWV107" s="342"/>
      <c r="NWW107" s="342"/>
      <c r="NWX107" s="342"/>
      <c r="NWY107" s="342"/>
      <c r="NWZ107" s="342"/>
      <c r="NXA107" s="342"/>
      <c r="NXB107" s="342"/>
      <c r="NXC107" s="342"/>
      <c r="NXD107" s="342"/>
      <c r="NXE107" s="342"/>
      <c r="NXF107" s="342"/>
      <c r="NXG107" s="342"/>
      <c r="NXH107" s="342"/>
      <c r="NXI107" s="342"/>
      <c r="NXJ107" s="342"/>
      <c r="NXK107" s="342"/>
      <c r="NXL107" s="342"/>
      <c r="NXM107" s="342"/>
      <c r="NXN107" s="342"/>
      <c r="NXO107" s="342"/>
      <c r="NXP107" s="342"/>
      <c r="NXQ107" s="342"/>
      <c r="NXR107" s="342"/>
      <c r="NXS107" s="342"/>
      <c r="NXT107" s="342"/>
      <c r="NXU107" s="342"/>
      <c r="NXV107" s="342"/>
      <c r="NXW107" s="342"/>
      <c r="NXX107" s="342"/>
      <c r="NXY107" s="342"/>
      <c r="NXZ107" s="342"/>
      <c r="NYA107" s="342"/>
      <c r="NYB107" s="342"/>
      <c r="NYC107" s="342"/>
      <c r="NYD107" s="342"/>
      <c r="NYE107" s="342"/>
      <c r="NYF107" s="342"/>
      <c r="NYG107" s="342"/>
      <c r="NYH107" s="342"/>
      <c r="NYI107" s="342"/>
      <c r="NYJ107" s="342"/>
      <c r="NYK107" s="342"/>
      <c r="NYL107" s="342"/>
      <c r="NYM107" s="342"/>
      <c r="NYN107" s="342"/>
      <c r="NYO107" s="342"/>
      <c r="NYP107" s="342"/>
      <c r="NYQ107" s="342"/>
      <c r="NYR107" s="342"/>
      <c r="NYS107" s="342"/>
      <c r="NYT107" s="342"/>
      <c r="NYU107" s="342"/>
      <c r="NYV107" s="342"/>
      <c r="NYW107" s="342"/>
      <c r="NYX107" s="342"/>
      <c r="NYY107" s="342"/>
      <c r="NYZ107" s="342"/>
      <c r="NZA107" s="342"/>
      <c r="NZB107" s="342"/>
      <c r="NZC107" s="342"/>
      <c r="NZD107" s="342"/>
      <c r="NZE107" s="342"/>
      <c r="NZF107" s="342"/>
      <c r="NZG107" s="342"/>
      <c r="NZH107" s="342"/>
      <c r="NZI107" s="342"/>
      <c r="NZJ107" s="342"/>
      <c r="NZK107" s="342"/>
      <c r="NZL107" s="342"/>
      <c r="NZM107" s="342"/>
      <c r="NZN107" s="342"/>
      <c r="NZO107" s="342"/>
      <c r="NZP107" s="342"/>
      <c r="NZQ107" s="342"/>
      <c r="NZR107" s="342"/>
      <c r="NZS107" s="342"/>
      <c r="NZT107" s="342"/>
      <c r="NZU107" s="342"/>
      <c r="NZV107" s="342"/>
      <c r="NZW107" s="342"/>
      <c r="NZX107" s="342"/>
      <c r="NZY107" s="342"/>
      <c r="NZZ107" s="342"/>
      <c r="OAA107" s="342"/>
      <c r="OAB107" s="342"/>
      <c r="OAC107" s="342"/>
      <c r="OAD107" s="342"/>
      <c r="OAE107" s="342"/>
      <c r="OAF107" s="342"/>
      <c r="OAG107" s="342"/>
      <c r="OAH107" s="342"/>
      <c r="OAI107" s="342"/>
      <c r="OAJ107" s="342"/>
      <c r="OAK107" s="342"/>
      <c r="OAL107" s="342"/>
      <c r="OAM107" s="342"/>
      <c r="OAN107" s="342"/>
      <c r="OAO107" s="342"/>
      <c r="OAP107" s="342"/>
      <c r="OAQ107" s="342"/>
      <c r="OAR107" s="342"/>
      <c r="OAS107" s="342"/>
      <c r="OAT107" s="342"/>
      <c r="OAU107" s="342"/>
      <c r="OAV107" s="342"/>
      <c r="OAW107" s="342"/>
      <c r="OAX107" s="342"/>
      <c r="OAY107" s="342"/>
      <c r="OAZ107" s="342"/>
      <c r="OBA107" s="342"/>
      <c r="OBB107" s="342"/>
      <c r="OBC107" s="342"/>
      <c r="OBD107" s="342"/>
      <c r="OBE107" s="342"/>
      <c r="OBF107" s="342"/>
      <c r="OBG107" s="342"/>
      <c r="OBH107" s="342"/>
      <c r="OBI107" s="342"/>
      <c r="OBJ107" s="342"/>
      <c r="OBK107" s="342"/>
      <c r="OBL107" s="342"/>
      <c r="OBM107" s="342"/>
      <c r="OBN107" s="342"/>
      <c r="OBO107" s="342"/>
      <c r="OBP107" s="342"/>
      <c r="OBQ107" s="342"/>
      <c r="OBR107" s="342"/>
      <c r="OBS107" s="342"/>
      <c r="OBT107" s="342"/>
      <c r="OBU107" s="342"/>
      <c r="OBV107" s="342"/>
      <c r="OBW107" s="342"/>
      <c r="OBX107" s="342"/>
      <c r="OBY107" s="342"/>
      <c r="OBZ107" s="342"/>
      <c r="OCA107" s="342"/>
      <c r="OCB107" s="342"/>
      <c r="OCC107" s="342"/>
      <c r="OCD107" s="342"/>
      <c r="OCE107" s="342"/>
      <c r="OCF107" s="342"/>
      <c r="OCG107" s="342"/>
      <c r="OCH107" s="342"/>
      <c r="OCI107" s="342"/>
      <c r="OCJ107" s="342"/>
      <c r="OCK107" s="342"/>
      <c r="OCL107" s="342"/>
      <c r="OCM107" s="342"/>
      <c r="OCN107" s="342"/>
      <c r="OCO107" s="342"/>
      <c r="OCP107" s="342"/>
      <c r="OCQ107" s="342"/>
      <c r="OCR107" s="342"/>
      <c r="OCS107" s="342"/>
      <c r="OCT107" s="342"/>
      <c r="OCU107" s="342"/>
      <c r="OCV107" s="342"/>
      <c r="OCW107" s="342"/>
      <c r="OCX107" s="342"/>
      <c r="OCY107" s="342"/>
      <c r="OCZ107" s="342"/>
      <c r="ODA107" s="342"/>
      <c r="ODB107" s="342"/>
      <c r="ODC107" s="342"/>
      <c r="ODD107" s="342"/>
      <c r="ODE107" s="342"/>
      <c r="ODF107" s="342"/>
      <c r="ODG107" s="342"/>
      <c r="ODH107" s="342"/>
      <c r="ODI107" s="342"/>
      <c r="ODJ107" s="342"/>
      <c r="ODK107" s="342"/>
      <c r="ODL107" s="342"/>
      <c r="ODM107" s="342"/>
      <c r="ODN107" s="342"/>
      <c r="ODO107" s="342"/>
      <c r="ODP107" s="342"/>
      <c r="ODQ107" s="342"/>
      <c r="ODR107" s="342"/>
      <c r="ODS107" s="342"/>
      <c r="ODT107" s="342"/>
      <c r="ODU107" s="342"/>
      <c r="ODV107" s="342"/>
      <c r="ODW107" s="342"/>
      <c r="ODX107" s="342"/>
      <c r="ODY107" s="342"/>
      <c r="ODZ107" s="342"/>
      <c r="OEA107" s="342"/>
      <c r="OEB107" s="342"/>
      <c r="OEC107" s="342"/>
      <c r="OED107" s="342"/>
      <c r="OEE107" s="342"/>
      <c r="OEF107" s="342"/>
      <c r="OEG107" s="342"/>
      <c r="OEH107" s="342"/>
      <c r="OEI107" s="342"/>
      <c r="OEJ107" s="342"/>
      <c r="OEK107" s="342"/>
      <c r="OEL107" s="342"/>
      <c r="OEM107" s="342"/>
      <c r="OEN107" s="342"/>
      <c r="OEO107" s="342"/>
      <c r="OEP107" s="342"/>
      <c r="OEQ107" s="342"/>
      <c r="OER107" s="342"/>
      <c r="OES107" s="342"/>
      <c r="OET107" s="342"/>
      <c r="OEU107" s="342"/>
      <c r="OEV107" s="342"/>
      <c r="OEW107" s="342"/>
      <c r="OEX107" s="342"/>
      <c r="OEY107" s="342"/>
      <c r="OEZ107" s="342"/>
      <c r="OFA107" s="342"/>
      <c r="OFB107" s="342"/>
      <c r="OFC107" s="342"/>
      <c r="OFD107" s="342"/>
      <c r="OFE107" s="342"/>
      <c r="OFF107" s="342"/>
      <c r="OFG107" s="342"/>
      <c r="OFH107" s="342"/>
      <c r="OFI107" s="342"/>
      <c r="OFJ107" s="342"/>
      <c r="OFK107" s="342"/>
      <c r="OFL107" s="342"/>
      <c r="OFM107" s="342"/>
      <c r="OFN107" s="342"/>
      <c r="OFO107" s="342"/>
      <c r="OFP107" s="342"/>
      <c r="OFQ107" s="342"/>
      <c r="OFR107" s="342"/>
      <c r="OFS107" s="342"/>
      <c r="OFT107" s="342"/>
      <c r="OFU107" s="342"/>
      <c r="OFV107" s="342"/>
      <c r="OFW107" s="342"/>
      <c r="OFX107" s="342"/>
      <c r="OFY107" s="342"/>
      <c r="OFZ107" s="342"/>
      <c r="OGA107" s="342"/>
      <c r="OGB107" s="342"/>
      <c r="OGC107" s="342"/>
      <c r="OGD107" s="342"/>
      <c r="OGE107" s="342"/>
      <c r="OGF107" s="342"/>
      <c r="OGG107" s="342"/>
      <c r="OGH107" s="342"/>
      <c r="OGI107" s="342"/>
      <c r="OGJ107" s="342"/>
      <c r="OGK107" s="342"/>
      <c r="OGL107" s="342"/>
      <c r="OGM107" s="342"/>
      <c r="OGN107" s="342"/>
      <c r="OGO107" s="342"/>
      <c r="OGP107" s="342"/>
      <c r="OGQ107" s="342"/>
      <c r="OGR107" s="342"/>
      <c r="OGS107" s="342"/>
      <c r="OGT107" s="342"/>
      <c r="OGU107" s="342"/>
      <c r="OGV107" s="342"/>
      <c r="OGW107" s="342"/>
      <c r="OGX107" s="342"/>
      <c r="OGY107" s="342"/>
      <c r="OGZ107" s="342"/>
      <c r="OHA107" s="342"/>
      <c r="OHB107" s="342"/>
      <c r="OHC107" s="342"/>
      <c r="OHD107" s="342"/>
      <c r="OHE107" s="342"/>
      <c r="OHF107" s="342"/>
      <c r="OHG107" s="342"/>
      <c r="OHH107" s="342"/>
      <c r="OHI107" s="342"/>
      <c r="OHJ107" s="342"/>
      <c r="OHK107" s="342"/>
      <c r="OHL107" s="342"/>
      <c r="OHM107" s="342"/>
      <c r="OHN107" s="342"/>
      <c r="OHO107" s="342"/>
      <c r="OHP107" s="342"/>
      <c r="OHQ107" s="342"/>
      <c r="OHR107" s="342"/>
      <c r="OHS107" s="342"/>
      <c r="OHT107" s="342"/>
      <c r="OHU107" s="342"/>
      <c r="OHV107" s="342"/>
      <c r="OHW107" s="342"/>
      <c r="OHX107" s="342"/>
      <c r="OHY107" s="342"/>
      <c r="OHZ107" s="342"/>
      <c r="OIA107" s="342"/>
      <c r="OIB107" s="342"/>
      <c r="OIC107" s="342"/>
      <c r="OID107" s="342"/>
      <c r="OIE107" s="342"/>
      <c r="OIF107" s="342"/>
      <c r="OIG107" s="342"/>
      <c r="OIH107" s="342"/>
      <c r="OII107" s="342"/>
      <c r="OIJ107" s="342"/>
      <c r="OIK107" s="342"/>
      <c r="OIL107" s="342"/>
      <c r="OIM107" s="342"/>
      <c r="OIN107" s="342"/>
      <c r="OIO107" s="342"/>
      <c r="OIP107" s="342"/>
      <c r="OIQ107" s="342"/>
      <c r="OIR107" s="342"/>
      <c r="OIS107" s="342"/>
      <c r="OIT107" s="342"/>
      <c r="OIU107" s="342"/>
      <c r="OIV107" s="342"/>
      <c r="OIW107" s="342"/>
      <c r="OIX107" s="342"/>
      <c r="OIY107" s="342"/>
      <c r="OIZ107" s="342"/>
      <c r="OJA107" s="342"/>
      <c r="OJB107" s="342"/>
      <c r="OJC107" s="342"/>
      <c r="OJD107" s="342"/>
      <c r="OJE107" s="342"/>
      <c r="OJF107" s="342"/>
      <c r="OJG107" s="342"/>
      <c r="OJH107" s="342"/>
      <c r="OJI107" s="342"/>
      <c r="OJJ107" s="342"/>
      <c r="OJK107" s="342"/>
      <c r="OJL107" s="342"/>
      <c r="OJM107" s="342"/>
      <c r="OJN107" s="342"/>
      <c r="OJO107" s="342"/>
      <c r="OJP107" s="342"/>
      <c r="OJQ107" s="342"/>
      <c r="OJR107" s="342"/>
      <c r="OJS107" s="342"/>
      <c r="OJT107" s="342"/>
      <c r="OJU107" s="342"/>
      <c r="OJV107" s="342"/>
      <c r="OJW107" s="342"/>
      <c r="OJX107" s="342"/>
      <c r="OJY107" s="342"/>
      <c r="OJZ107" s="342"/>
      <c r="OKA107" s="342"/>
      <c r="OKB107" s="342"/>
      <c r="OKC107" s="342"/>
      <c r="OKD107" s="342"/>
      <c r="OKE107" s="342"/>
      <c r="OKF107" s="342"/>
      <c r="OKG107" s="342"/>
      <c r="OKH107" s="342"/>
      <c r="OKI107" s="342"/>
      <c r="OKJ107" s="342"/>
      <c r="OKK107" s="342"/>
      <c r="OKL107" s="342"/>
      <c r="OKM107" s="342"/>
      <c r="OKN107" s="342"/>
      <c r="OKO107" s="342"/>
      <c r="OKP107" s="342"/>
      <c r="OKQ107" s="342"/>
      <c r="OKR107" s="342"/>
      <c r="OKS107" s="342"/>
      <c r="OKT107" s="342"/>
      <c r="OKU107" s="342"/>
      <c r="OKV107" s="342"/>
      <c r="OKW107" s="342"/>
      <c r="OKX107" s="342"/>
      <c r="OKY107" s="342"/>
      <c r="OKZ107" s="342"/>
      <c r="OLA107" s="342"/>
      <c r="OLB107" s="342"/>
      <c r="OLC107" s="342"/>
      <c r="OLD107" s="342"/>
      <c r="OLE107" s="342"/>
      <c r="OLF107" s="342"/>
      <c r="OLG107" s="342"/>
      <c r="OLH107" s="342"/>
      <c r="OLI107" s="342"/>
      <c r="OLJ107" s="342"/>
      <c r="OLK107" s="342"/>
      <c r="OLL107" s="342"/>
      <c r="OLM107" s="342"/>
      <c r="OLN107" s="342"/>
      <c r="OLO107" s="342"/>
      <c r="OLP107" s="342"/>
      <c r="OLQ107" s="342"/>
      <c r="OLR107" s="342"/>
      <c r="OLS107" s="342"/>
      <c r="OLT107" s="342"/>
      <c r="OLU107" s="342"/>
      <c r="OLV107" s="342"/>
      <c r="OLW107" s="342"/>
      <c r="OLX107" s="342"/>
      <c r="OLY107" s="342"/>
      <c r="OLZ107" s="342"/>
      <c r="OMA107" s="342"/>
      <c r="OMB107" s="342"/>
      <c r="OMC107" s="342"/>
      <c r="OMD107" s="342"/>
      <c r="OME107" s="342"/>
      <c r="OMF107" s="342"/>
      <c r="OMG107" s="342"/>
      <c r="OMH107" s="342"/>
      <c r="OMI107" s="342"/>
      <c r="OMJ107" s="342"/>
      <c r="OMK107" s="342"/>
      <c r="OML107" s="342"/>
      <c r="OMM107" s="342"/>
      <c r="OMN107" s="342"/>
      <c r="OMO107" s="342"/>
      <c r="OMP107" s="342"/>
      <c r="OMQ107" s="342"/>
      <c r="OMR107" s="342"/>
      <c r="OMS107" s="342"/>
      <c r="OMT107" s="342"/>
      <c r="OMU107" s="342"/>
      <c r="OMV107" s="342"/>
      <c r="OMW107" s="342"/>
      <c r="OMX107" s="342"/>
      <c r="OMY107" s="342"/>
      <c r="OMZ107" s="342"/>
      <c r="ONA107" s="342"/>
      <c r="ONB107" s="342"/>
      <c r="ONC107" s="342"/>
      <c r="OND107" s="342"/>
      <c r="ONE107" s="342"/>
      <c r="ONF107" s="342"/>
      <c r="ONG107" s="342"/>
      <c r="ONH107" s="342"/>
      <c r="ONI107" s="342"/>
      <c r="ONJ107" s="342"/>
      <c r="ONK107" s="342"/>
      <c r="ONL107" s="342"/>
      <c r="ONM107" s="342"/>
      <c r="ONN107" s="342"/>
      <c r="ONO107" s="342"/>
      <c r="ONP107" s="342"/>
      <c r="ONQ107" s="342"/>
      <c r="ONR107" s="342"/>
      <c r="ONS107" s="342"/>
      <c r="ONT107" s="342"/>
      <c r="ONU107" s="342"/>
      <c r="ONV107" s="342"/>
      <c r="ONW107" s="342"/>
      <c r="ONX107" s="342"/>
      <c r="ONY107" s="342"/>
      <c r="ONZ107" s="342"/>
      <c r="OOA107" s="342"/>
      <c r="OOB107" s="342"/>
      <c r="OOC107" s="342"/>
      <c r="OOD107" s="342"/>
      <c r="OOE107" s="342"/>
      <c r="OOF107" s="342"/>
      <c r="OOG107" s="342"/>
      <c r="OOH107" s="342"/>
      <c r="OOI107" s="342"/>
      <c r="OOJ107" s="342"/>
      <c r="OOK107" s="342"/>
      <c r="OOL107" s="342"/>
      <c r="OOM107" s="342"/>
      <c r="OON107" s="342"/>
      <c r="OOO107" s="342"/>
      <c r="OOP107" s="342"/>
      <c r="OOQ107" s="342"/>
      <c r="OOR107" s="342"/>
      <c r="OOS107" s="342"/>
      <c r="OOT107" s="342"/>
      <c r="OOU107" s="342"/>
      <c r="OOV107" s="342"/>
      <c r="OOW107" s="342"/>
      <c r="OOX107" s="342"/>
      <c r="OOY107" s="342"/>
      <c r="OOZ107" s="342"/>
      <c r="OPA107" s="342"/>
      <c r="OPB107" s="342"/>
      <c r="OPC107" s="342"/>
      <c r="OPD107" s="342"/>
      <c r="OPE107" s="342"/>
      <c r="OPF107" s="342"/>
      <c r="OPG107" s="342"/>
      <c r="OPH107" s="342"/>
      <c r="OPI107" s="342"/>
      <c r="OPJ107" s="342"/>
      <c r="OPK107" s="342"/>
      <c r="OPL107" s="342"/>
      <c r="OPM107" s="342"/>
      <c r="OPN107" s="342"/>
      <c r="OPO107" s="342"/>
      <c r="OPP107" s="342"/>
      <c r="OPQ107" s="342"/>
      <c r="OPR107" s="342"/>
      <c r="OPS107" s="342"/>
      <c r="OPT107" s="342"/>
      <c r="OPU107" s="342"/>
      <c r="OPV107" s="342"/>
      <c r="OPW107" s="342"/>
      <c r="OPX107" s="342"/>
      <c r="OPY107" s="342"/>
      <c r="OPZ107" s="342"/>
      <c r="OQA107" s="342"/>
      <c r="OQB107" s="342"/>
      <c r="OQC107" s="342"/>
      <c r="OQD107" s="342"/>
      <c r="OQE107" s="342"/>
      <c r="OQF107" s="342"/>
      <c r="OQG107" s="342"/>
      <c r="OQH107" s="342"/>
      <c r="OQI107" s="342"/>
      <c r="OQJ107" s="342"/>
      <c r="OQK107" s="342"/>
      <c r="OQL107" s="342"/>
      <c r="OQM107" s="342"/>
      <c r="OQN107" s="342"/>
      <c r="OQO107" s="342"/>
      <c r="OQP107" s="342"/>
      <c r="OQQ107" s="342"/>
      <c r="OQR107" s="342"/>
      <c r="OQS107" s="342"/>
      <c r="OQT107" s="342"/>
      <c r="OQU107" s="342"/>
      <c r="OQV107" s="342"/>
      <c r="OQW107" s="342"/>
      <c r="OQX107" s="342"/>
      <c r="OQY107" s="342"/>
      <c r="OQZ107" s="342"/>
      <c r="ORA107" s="342"/>
      <c r="ORB107" s="342"/>
      <c r="ORC107" s="342"/>
      <c r="ORD107" s="342"/>
      <c r="ORE107" s="342"/>
      <c r="ORF107" s="342"/>
      <c r="ORG107" s="342"/>
      <c r="ORH107" s="342"/>
      <c r="ORI107" s="342"/>
      <c r="ORJ107" s="342"/>
      <c r="ORK107" s="342"/>
      <c r="ORL107" s="342"/>
      <c r="ORM107" s="342"/>
      <c r="ORN107" s="342"/>
      <c r="ORO107" s="342"/>
      <c r="ORP107" s="342"/>
      <c r="ORQ107" s="342"/>
      <c r="ORR107" s="342"/>
      <c r="ORS107" s="342"/>
      <c r="ORT107" s="342"/>
      <c r="ORU107" s="342"/>
      <c r="ORV107" s="342"/>
      <c r="ORW107" s="342"/>
      <c r="ORX107" s="342"/>
      <c r="ORY107" s="342"/>
      <c r="ORZ107" s="342"/>
      <c r="OSA107" s="342"/>
      <c r="OSB107" s="342"/>
      <c r="OSC107" s="342"/>
      <c r="OSD107" s="342"/>
      <c r="OSE107" s="342"/>
      <c r="OSF107" s="342"/>
      <c r="OSG107" s="342"/>
      <c r="OSH107" s="342"/>
      <c r="OSI107" s="342"/>
      <c r="OSJ107" s="342"/>
      <c r="OSK107" s="342"/>
      <c r="OSL107" s="342"/>
      <c r="OSM107" s="342"/>
      <c r="OSN107" s="342"/>
      <c r="OSO107" s="342"/>
      <c r="OSP107" s="342"/>
      <c r="OSQ107" s="342"/>
      <c r="OSR107" s="342"/>
      <c r="OSS107" s="342"/>
      <c r="OST107" s="342"/>
      <c r="OSU107" s="342"/>
      <c r="OSV107" s="342"/>
      <c r="OSW107" s="342"/>
      <c r="OSX107" s="342"/>
      <c r="OSY107" s="342"/>
      <c r="OSZ107" s="342"/>
      <c r="OTA107" s="342"/>
      <c r="OTB107" s="342"/>
      <c r="OTC107" s="342"/>
      <c r="OTD107" s="342"/>
      <c r="OTE107" s="342"/>
      <c r="OTF107" s="342"/>
      <c r="OTG107" s="342"/>
      <c r="OTH107" s="342"/>
      <c r="OTI107" s="342"/>
      <c r="OTJ107" s="342"/>
      <c r="OTK107" s="342"/>
      <c r="OTL107" s="342"/>
      <c r="OTM107" s="342"/>
      <c r="OTN107" s="342"/>
      <c r="OTO107" s="342"/>
      <c r="OTP107" s="342"/>
      <c r="OTQ107" s="342"/>
      <c r="OTR107" s="342"/>
      <c r="OTS107" s="342"/>
      <c r="OTT107" s="342"/>
      <c r="OTU107" s="342"/>
      <c r="OTV107" s="342"/>
      <c r="OTW107" s="342"/>
      <c r="OTX107" s="342"/>
      <c r="OTY107" s="342"/>
      <c r="OTZ107" s="342"/>
      <c r="OUA107" s="342"/>
      <c r="OUB107" s="342"/>
      <c r="OUC107" s="342"/>
      <c r="OUD107" s="342"/>
      <c r="OUE107" s="342"/>
      <c r="OUF107" s="342"/>
      <c r="OUG107" s="342"/>
      <c r="OUH107" s="342"/>
      <c r="OUI107" s="342"/>
      <c r="OUJ107" s="342"/>
      <c r="OUK107" s="342"/>
      <c r="OUL107" s="342"/>
      <c r="OUM107" s="342"/>
      <c r="OUN107" s="342"/>
      <c r="OUO107" s="342"/>
      <c r="OUP107" s="342"/>
      <c r="OUQ107" s="342"/>
      <c r="OUR107" s="342"/>
      <c r="OUS107" s="342"/>
      <c r="OUT107" s="342"/>
      <c r="OUU107" s="342"/>
      <c r="OUV107" s="342"/>
      <c r="OUW107" s="342"/>
      <c r="OUX107" s="342"/>
      <c r="OUY107" s="342"/>
      <c r="OUZ107" s="342"/>
      <c r="OVA107" s="342"/>
      <c r="OVB107" s="342"/>
      <c r="OVC107" s="342"/>
      <c r="OVD107" s="342"/>
      <c r="OVE107" s="342"/>
      <c r="OVF107" s="342"/>
      <c r="OVG107" s="342"/>
      <c r="OVH107" s="342"/>
      <c r="OVI107" s="342"/>
      <c r="OVJ107" s="342"/>
      <c r="OVK107" s="342"/>
      <c r="OVL107" s="342"/>
      <c r="OVM107" s="342"/>
      <c r="OVN107" s="342"/>
      <c r="OVO107" s="342"/>
      <c r="OVP107" s="342"/>
      <c r="OVQ107" s="342"/>
      <c r="OVR107" s="342"/>
      <c r="OVS107" s="342"/>
      <c r="OVT107" s="342"/>
      <c r="OVU107" s="342"/>
      <c r="OVV107" s="342"/>
      <c r="OVW107" s="342"/>
      <c r="OVX107" s="342"/>
      <c r="OVY107" s="342"/>
      <c r="OVZ107" s="342"/>
      <c r="OWA107" s="342"/>
      <c r="OWB107" s="342"/>
      <c r="OWC107" s="342"/>
      <c r="OWD107" s="342"/>
      <c r="OWE107" s="342"/>
      <c r="OWF107" s="342"/>
      <c r="OWG107" s="342"/>
      <c r="OWH107" s="342"/>
      <c r="OWI107" s="342"/>
      <c r="OWJ107" s="342"/>
      <c r="OWK107" s="342"/>
      <c r="OWL107" s="342"/>
      <c r="OWM107" s="342"/>
      <c r="OWN107" s="342"/>
      <c r="OWO107" s="342"/>
      <c r="OWP107" s="342"/>
      <c r="OWQ107" s="342"/>
      <c r="OWR107" s="342"/>
      <c r="OWS107" s="342"/>
      <c r="OWT107" s="342"/>
      <c r="OWU107" s="342"/>
      <c r="OWV107" s="342"/>
      <c r="OWW107" s="342"/>
      <c r="OWX107" s="342"/>
      <c r="OWY107" s="342"/>
      <c r="OWZ107" s="342"/>
      <c r="OXA107" s="342"/>
      <c r="OXB107" s="342"/>
      <c r="OXC107" s="342"/>
      <c r="OXD107" s="342"/>
      <c r="OXE107" s="342"/>
      <c r="OXF107" s="342"/>
      <c r="OXG107" s="342"/>
      <c r="OXH107" s="342"/>
      <c r="OXI107" s="342"/>
      <c r="OXJ107" s="342"/>
      <c r="OXK107" s="342"/>
      <c r="OXL107" s="342"/>
      <c r="OXM107" s="342"/>
      <c r="OXN107" s="342"/>
      <c r="OXO107" s="342"/>
      <c r="OXP107" s="342"/>
      <c r="OXQ107" s="342"/>
      <c r="OXR107" s="342"/>
      <c r="OXS107" s="342"/>
      <c r="OXT107" s="342"/>
      <c r="OXU107" s="342"/>
      <c r="OXV107" s="342"/>
      <c r="OXW107" s="342"/>
      <c r="OXX107" s="342"/>
      <c r="OXY107" s="342"/>
      <c r="OXZ107" s="342"/>
      <c r="OYA107" s="342"/>
      <c r="OYB107" s="342"/>
      <c r="OYC107" s="342"/>
      <c r="OYD107" s="342"/>
      <c r="OYE107" s="342"/>
      <c r="OYF107" s="342"/>
      <c r="OYG107" s="342"/>
      <c r="OYH107" s="342"/>
      <c r="OYI107" s="342"/>
      <c r="OYJ107" s="342"/>
      <c r="OYK107" s="342"/>
      <c r="OYL107" s="342"/>
      <c r="OYM107" s="342"/>
      <c r="OYN107" s="342"/>
      <c r="OYO107" s="342"/>
      <c r="OYP107" s="342"/>
      <c r="OYQ107" s="342"/>
      <c r="OYR107" s="342"/>
      <c r="OYS107" s="342"/>
      <c r="OYT107" s="342"/>
      <c r="OYU107" s="342"/>
      <c r="OYV107" s="342"/>
      <c r="OYW107" s="342"/>
      <c r="OYX107" s="342"/>
      <c r="OYY107" s="342"/>
      <c r="OYZ107" s="342"/>
      <c r="OZA107" s="342"/>
      <c r="OZB107" s="342"/>
      <c r="OZC107" s="342"/>
      <c r="OZD107" s="342"/>
      <c r="OZE107" s="342"/>
      <c r="OZF107" s="342"/>
      <c r="OZG107" s="342"/>
      <c r="OZH107" s="342"/>
      <c r="OZI107" s="342"/>
      <c r="OZJ107" s="342"/>
      <c r="OZK107" s="342"/>
      <c r="OZL107" s="342"/>
      <c r="OZM107" s="342"/>
      <c r="OZN107" s="342"/>
      <c r="OZO107" s="342"/>
      <c r="OZP107" s="342"/>
      <c r="OZQ107" s="342"/>
      <c r="OZR107" s="342"/>
      <c r="OZS107" s="342"/>
      <c r="OZT107" s="342"/>
      <c r="OZU107" s="342"/>
      <c r="OZV107" s="342"/>
      <c r="OZW107" s="342"/>
      <c r="OZX107" s="342"/>
      <c r="OZY107" s="342"/>
      <c r="OZZ107" s="342"/>
      <c r="PAA107" s="342"/>
      <c r="PAB107" s="342"/>
      <c r="PAC107" s="342"/>
      <c r="PAD107" s="342"/>
      <c r="PAE107" s="342"/>
      <c r="PAF107" s="342"/>
      <c r="PAG107" s="342"/>
      <c r="PAH107" s="342"/>
      <c r="PAI107" s="342"/>
      <c r="PAJ107" s="342"/>
      <c r="PAK107" s="342"/>
      <c r="PAL107" s="342"/>
      <c r="PAM107" s="342"/>
      <c r="PAN107" s="342"/>
      <c r="PAO107" s="342"/>
      <c r="PAP107" s="342"/>
      <c r="PAQ107" s="342"/>
      <c r="PAR107" s="342"/>
      <c r="PAS107" s="342"/>
      <c r="PAT107" s="342"/>
      <c r="PAU107" s="342"/>
      <c r="PAV107" s="342"/>
      <c r="PAW107" s="342"/>
      <c r="PAX107" s="342"/>
      <c r="PAY107" s="342"/>
      <c r="PAZ107" s="342"/>
      <c r="PBA107" s="342"/>
      <c r="PBB107" s="342"/>
      <c r="PBC107" s="342"/>
      <c r="PBD107" s="342"/>
      <c r="PBE107" s="342"/>
      <c r="PBF107" s="342"/>
      <c r="PBG107" s="342"/>
      <c r="PBH107" s="342"/>
      <c r="PBI107" s="342"/>
      <c r="PBJ107" s="342"/>
      <c r="PBK107" s="342"/>
      <c r="PBL107" s="342"/>
      <c r="PBM107" s="342"/>
      <c r="PBN107" s="342"/>
      <c r="PBO107" s="342"/>
      <c r="PBP107" s="342"/>
      <c r="PBQ107" s="342"/>
      <c r="PBR107" s="342"/>
      <c r="PBS107" s="342"/>
      <c r="PBT107" s="342"/>
      <c r="PBU107" s="342"/>
      <c r="PBV107" s="342"/>
      <c r="PBW107" s="342"/>
      <c r="PBX107" s="342"/>
      <c r="PBY107" s="342"/>
      <c r="PBZ107" s="342"/>
      <c r="PCA107" s="342"/>
      <c r="PCB107" s="342"/>
      <c r="PCC107" s="342"/>
      <c r="PCD107" s="342"/>
      <c r="PCE107" s="342"/>
      <c r="PCF107" s="342"/>
      <c r="PCG107" s="342"/>
      <c r="PCH107" s="342"/>
      <c r="PCI107" s="342"/>
      <c r="PCJ107" s="342"/>
      <c r="PCK107" s="342"/>
      <c r="PCL107" s="342"/>
      <c r="PCM107" s="342"/>
      <c r="PCN107" s="342"/>
      <c r="PCO107" s="342"/>
      <c r="PCP107" s="342"/>
      <c r="PCQ107" s="342"/>
      <c r="PCR107" s="342"/>
      <c r="PCS107" s="342"/>
      <c r="PCT107" s="342"/>
      <c r="PCU107" s="342"/>
      <c r="PCV107" s="342"/>
      <c r="PCW107" s="342"/>
      <c r="PCX107" s="342"/>
      <c r="PCY107" s="342"/>
      <c r="PCZ107" s="342"/>
      <c r="PDA107" s="342"/>
      <c r="PDB107" s="342"/>
      <c r="PDC107" s="342"/>
      <c r="PDD107" s="342"/>
      <c r="PDE107" s="342"/>
      <c r="PDF107" s="342"/>
      <c r="PDG107" s="342"/>
      <c r="PDH107" s="342"/>
      <c r="PDI107" s="342"/>
      <c r="PDJ107" s="342"/>
      <c r="PDK107" s="342"/>
      <c r="PDL107" s="342"/>
      <c r="PDM107" s="342"/>
      <c r="PDN107" s="342"/>
      <c r="PDO107" s="342"/>
      <c r="PDP107" s="342"/>
      <c r="PDQ107" s="342"/>
      <c r="PDR107" s="342"/>
      <c r="PDS107" s="342"/>
      <c r="PDT107" s="342"/>
      <c r="PDU107" s="342"/>
      <c r="PDV107" s="342"/>
      <c r="PDW107" s="342"/>
      <c r="PDX107" s="342"/>
      <c r="PDY107" s="342"/>
      <c r="PDZ107" s="342"/>
      <c r="PEA107" s="342"/>
      <c r="PEB107" s="342"/>
      <c r="PEC107" s="342"/>
      <c r="PED107" s="342"/>
      <c r="PEE107" s="342"/>
      <c r="PEF107" s="342"/>
      <c r="PEG107" s="342"/>
      <c r="PEH107" s="342"/>
      <c r="PEI107" s="342"/>
      <c r="PEJ107" s="342"/>
      <c r="PEK107" s="342"/>
      <c r="PEL107" s="342"/>
      <c r="PEM107" s="342"/>
      <c r="PEN107" s="342"/>
      <c r="PEO107" s="342"/>
      <c r="PEP107" s="342"/>
      <c r="PEQ107" s="342"/>
      <c r="PER107" s="342"/>
      <c r="PES107" s="342"/>
      <c r="PET107" s="342"/>
      <c r="PEU107" s="342"/>
      <c r="PEV107" s="342"/>
      <c r="PEW107" s="342"/>
      <c r="PEX107" s="342"/>
      <c r="PEY107" s="342"/>
      <c r="PEZ107" s="342"/>
      <c r="PFA107" s="342"/>
      <c r="PFB107" s="342"/>
      <c r="PFC107" s="342"/>
      <c r="PFD107" s="342"/>
      <c r="PFE107" s="342"/>
      <c r="PFF107" s="342"/>
      <c r="PFG107" s="342"/>
      <c r="PFH107" s="342"/>
      <c r="PFI107" s="342"/>
      <c r="PFJ107" s="342"/>
      <c r="PFK107" s="342"/>
      <c r="PFL107" s="342"/>
      <c r="PFM107" s="342"/>
      <c r="PFN107" s="342"/>
      <c r="PFO107" s="342"/>
      <c r="PFP107" s="342"/>
      <c r="PFQ107" s="342"/>
      <c r="PFR107" s="342"/>
      <c r="PFS107" s="342"/>
      <c r="PFT107" s="342"/>
      <c r="PFU107" s="342"/>
      <c r="PFV107" s="342"/>
      <c r="PFW107" s="342"/>
      <c r="PFX107" s="342"/>
      <c r="PFY107" s="342"/>
      <c r="PFZ107" s="342"/>
      <c r="PGA107" s="342"/>
      <c r="PGB107" s="342"/>
      <c r="PGC107" s="342"/>
      <c r="PGD107" s="342"/>
      <c r="PGE107" s="342"/>
      <c r="PGF107" s="342"/>
      <c r="PGG107" s="342"/>
      <c r="PGH107" s="342"/>
      <c r="PGI107" s="342"/>
      <c r="PGJ107" s="342"/>
      <c r="PGK107" s="342"/>
      <c r="PGL107" s="342"/>
      <c r="PGM107" s="342"/>
      <c r="PGN107" s="342"/>
      <c r="PGO107" s="342"/>
      <c r="PGP107" s="342"/>
      <c r="PGQ107" s="342"/>
      <c r="PGR107" s="342"/>
      <c r="PGS107" s="342"/>
      <c r="PGT107" s="342"/>
      <c r="PGU107" s="342"/>
      <c r="PGV107" s="342"/>
      <c r="PGW107" s="342"/>
      <c r="PGX107" s="342"/>
      <c r="PGY107" s="342"/>
      <c r="PGZ107" s="342"/>
      <c r="PHA107" s="342"/>
      <c r="PHB107" s="342"/>
      <c r="PHC107" s="342"/>
      <c r="PHD107" s="342"/>
      <c r="PHE107" s="342"/>
      <c r="PHF107" s="342"/>
      <c r="PHG107" s="342"/>
      <c r="PHH107" s="342"/>
      <c r="PHI107" s="342"/>
      <c r="PHJ107" s="342"/>
      <c r="PHK107" s="342"/>
      <c r="PHL107" s="342"/>
      <c r="PHM107" s="342"/>
      <c r="PHN107" s="342"/>
      <c r="PHO107" s="342"/>
      <c r="PHP107" s="342"/>
      <c r="PHQ107" s="342"/>
      <c r="PHR107" s="342"/>
      <c r="PHS107" s="342"/>
      <c r="PHT107" s="342"/>
      <c r="PHU107" s="342"/>
      <c r="PHV107" s="342"/>
      <c r="PHW107" s="342"/>
      <c r="PHX107" s="342"/>
      <c r="PHY107" s="342"/>
      <c r="PHZ107" s="342"/>
      <c r="PIA107" s="342"/>
      <c r="PIB107" s="342"/>
      <c r="PIC107" s="342"/>
      <c r="PID107" s="342"/>
      <c r="PIE107" s="342"/>
      <c r="PIF107" s="342"/>
      <c r="PIG107" s="342"/>
      <c r="PIH107" s="342"/>
      <c r="PII107" s="342"/>
      <c r="PIJ107" s="342"/>
      <c r="PIK107" s="342"/>
      <c r="PIL107" s="342"/>
      <c r="PIM107" s="342"/>
      <c r="PIN107" s="342"/>
      <c r="PIO107" s="342"/>
      <c r="PIP107" s="342"/>
      <c r="PIQ107" s="342"/>
      <c r="PIR107" s="342"/>
      <c r="PIS107" s="342"/>
      <c r="PIT107" s="342"/>
      <c r="PIU107" s="342"/>
      <c r="PIV107" s="342"/>
      <c r="PIW107" s="342"/>
      <c r="PIX107" s="342"/>
      <c r="PIY107" s="342"/>
      <c r="PIZ107" s="342"/>
      <c r="PJA107" s="342"/>
      <c r="PJB107" s="342"/>
      <c r="PJC107" s="342"/>
      <c r="PJD107" s="342"/>
      <c r="PJE107" s="342"/>
      <c r="PJF107" s="342"/>
      <c r="PJG107" s="342"/>
      <c r="PJH107" s="342"/>
      <c r="PJI107" s="342"/>
      <c r="PJJ107" s="342"/>
      <c r="PJK107" s="342"/>
      <c r="PJL107" s="342"/>
      <c r="PJM107" s="342"/>
      <c r="PJN107" s="342"/>
      <c r="PJO107" s="342"/>
      <c r="PJP107" s="342"/>
      <c r="PJQ107" s="342"/>
      <c r="PJR107" s="342"/>
      <c r="PJS107" s="342"/>
      <c r="PJT107" s="342"/>
      <c r="PJU107" s="342"/>
      <c r="PJV107" s="342"/>
      <c r="PJW107" s="342"/>
      <c r="PJX107" s="342"/>
      <c r="PJY107" s="342"/>
      <c r="PJZ107" s="342"/>
      <c r="PKA107" s="342"/>
      <c r="PKB107" s="342"/>
      <c r="PKC107" s="342"/>
      <c r="PKD107" s="342"/>
      <c r="PKE107" s="342"/>
      <c r="PKF107" s="342"/>
      <c r="PKG107" s="342"/>
      <c r="PKH107" s="342"/>
      <c r="PKI107" s="342"/>
      <c r="PKJ107" s="342"/>
      <c r="PKK107" s="342"/>
      <c r="PKL107" s="342"/>
      <c r="PKM107" s="342"/>
      <c r="PKN107" s="342"/>
      <c r="PKO107" s="342"/>
      <c r="PKP107" s="342"/>
      <c r="PKQ107" s="342"/>
      <c r="PKR107" s="342"/>
      <c r="PKS107" s="342"/>
      <c r="PKT107" s="342"/>
      <c r="PKU107" s="342"/>
      <c r="PKV107" s="342"/>
      <c r="PKW107" s="342"/>
      <c r="PKX107" s="342"/>
      <c r="PKY107" s="342"/>
      <c r="PKZ107" s="342"/>
      <c r="PLA107" s="342"/>
      <c r="PLB107" s="342"/>
      <c r="PLC107" s="342"/>
      <c r="PLD107" s="342"/>
      <c r="PLE107" s="342"/>
      <c r="PLF107" s="342"/>
      <c r="PLG107" s="342"/>
      <c r="PLH107" s="342"/>
      <c r="PLI107" s="342"/>
      <c r="PLJ107" s="342"/>
      <c r="PLK107" s="342"/>
      <c r="PLL107" s="342"/>
      <c r="PLM107" s="342"/>
      <c r="PLN107" s="342"/>
      <c r="PLO107" s="342"/>
      <c r="PLP107" s="342"/>
      <c r="PLQ107" s="342"/>
      <c r="PLR107" s="342"/>
      <c r="PLS107" s="342"/>
      <c r="PLT107" s="342"/>
      <c r="PLU107" s="342"/>
      <c r="PLV107" s="342"/>
      <c r="PLW107" s="342"/>
      <c r="PLX107" s="342"/>
      <c r="PLY107" s="342"/>
      <c r="PLZ107" s="342"/>
      <c r="PMA107" s="342"/>
      <c r="PMB107" s="342"/>
      <c r="PMC107" s="342"/>
      <c r="PMD107" s="342"/>
      <c r="PME107" s="342"/>
      <c r="PMF107" s="342"/>
      <c r="PMG107" s="342"/>
      <c r="PMH107" s="342"/>
      <c r="PMI107" s="342"/>
      <c r="PMJ107" s="342"/>
      <c r="PMK107" s="342"/>
      <c r="PML107" s="342"/>
      <c r="PMM107" s="342"/>
      <c r="PMN107" s="342"/>
      <c r="PMO107" s="342"/>
      <c r="PMP107" s="342"/>
      <c r="PMQ107" s="342"/>
      <c r="PMR107" s="342"/>
      <c r="PMS107" s="342"/>
      <c r="PMT107" s="342"/>
      <c r="PMU107" s="342"/>
      <c r="PMV107" s="342"/>
      <c r="PMW107" s="342"/>
      <c r="PMX107" s="342"/>
      <c r="PMY107" s="342"/>
      <c r="PMZ107" s="342"/>
      <c r="PNA107" s="342"/>
      <c r="PNB107" s="342"/>
      <c r="PNC107" s="342"/>
      <c r="PND107" s="342"/>
      <c r="PNE107" s="342"/>
      <c r="PNF107" s="342"/>
      <c r="PNG107" s="342"/>
      <c r="PNH107" s="342"/>
      <c r="PNI107" s="342"/>
      <c r="PNJ107" s="342"/>
      <c r="PNK107" s="342"/>
      <c r="PNL107" s="342"/>
      <c r="PNM107" s="342"/>
      <c r="PNN107" s="342"/>
      <c r="PNO107" s="342"/>
      <c r="PNP107" s="342"/>
      <c r="PNQ107" s="342"/>
      <c r="PNR107" s="342"/>
      <c r="PNS107" s="342"/>
      <c r="PNT107" s="342"/>
      <c r="PNU107" s="342"/>
      <c r="PNV107" s="342"/>
      <c r="PNW107" s="342"/>
      <c r="PNX107" s="342"/>
      <c r="PNY107" s="342"/>
      <c r="PNZ107" s="342"/>
      <c r="POA107" s="342"/>
      <c r="POB107" s="342"/>
      <c r="POC107" s="342"/>
      <c r="POD107" s="342"/>
      <c r="POE107" s="342"/>
      <c r="POF107" s="342"/>
      <c r="POG107" s="342"/>
      <c r="POH107" s="342"/>
      <c r="POI107" s="342"/>
      <c r="POJ107" s="342"/>
      <c r="POK107" s="342"/>
      <c r="POL107" s="342"/>
      <c r="POM107" s="342"/>
      <c r="PON107" s="342"/>
      <c r="POO107" s="342"/>
      <c r="POP107" s="342"/>
      <c r="POQ107" s="342"/>
      <c r="POR107" s="342"/>
      <c r="POS107" s="342"/>
      <c r="POT107" s="342"/>
      <c r="POU107" s="342"/>
      <c r="POV107" s="342"/>
      <c r="POW107" s="342"/>
      <c r="POX107" s="342"/>
      <c r="POY107" s="342"/>
      <c r="POZ107" s="342"/>
      <c r="PPA107" s="342"/>
      <c r="PPB107" s="342"/>
      <c r="PPC107" s="342"/>
      <c r="PPD107" s="342"/>
      <c r="PPE107" s="342"/>
      <c r="PPF107" s="342"/>
      <c r="PPG107" s="342"/>
      <c r="PPH107" s="342"/>
      <c r="PPI107" s="342"/>
      <c r="PPJ107" s="342"/>
      <c r="PPK107" s="342"/>
      <c r="PPL107" s="342"/>
      <c r="PPM107" s="342"/>
      <c r="PPN107" s="342"/>
      <c r="PPO107" s="342"/>
      <c r="PPP107" s="342"/>
      <c r="PPQ107" s="342"/>
      <c r="PPR107" s="342"/>
      <c r="PPS107" s="342"/>
      <c r="PPT107" s="342"/>
      <c r="PPU107" s="342"/>
      <c r="PPV107" s="342"/>
      <c r="PPW107" s="342"/>
      <c r="PPX107" s="342"/>
      <c r="PPY107" s="342"/>
      <c r="PPZ107" s="342"/>
      <c r="PQA107" s="342"/>
      <c r="PQB107" s="342"/>
      <c r="PQC107" s="342"/>
      <c r="PQD107" s="342"/>
      <c r="PQE107" s="342"/>
      <c r="PQF107" s="342"/>
      <c r="PQG107" s="342"/>
      <c r="PQH107" s="342"/>
      <c r="PQI107" s="342"/>
      <c r="PQJ107" s="342"/>
      <c r="PQK107" s="342"/>
      <c r="PQL107" s="342"/>
      <c r="PQM107" s="342"/>
      <c r="PQN107" s="342"/>
      <c r="PQO107" s="342"/>
      <c r="PQP107" s="342"/>
      <c r="PQQ107" s="342"/>
      <c r="PQR107" s="342"/>
      <c r="PQS107" s="342"/>
      <c r="PQT107" s="342"/>
      <c r="PQU107" s="342"/>
      <c r="PQV107" s="342"/>
      <c r="PQW107" s="342"/>
      <c r="PQX107" s="342"/>
      <c r="PQY107" s="342"/>
      <c r="PQZ107" s="342"/>
      <c r="PRA107" s="342"/>
      <c r="PRB107" s="342"/>
      <c r="PRC107" s="342"/>
      <c r="PRD107" s="342"/>
      <c r="PRE107" s="342"/>
      <c r="PRF107" s="342"/>
      <c r="PRG107" s="342"/>
      <c r="PRH107" s="342"/>
      <c r="PRI107" s="342"/>
      <c r="PRJ107" s="342"/>
      <c r="PRK107" s="342"/>
      <c r="PRL107" s="342"/>
      <c r="PRM107" s="342"/>
      <c r="PRN107" s="342"/>
      <c r="PRO107" s="342"/>
      <c r="PRP107" s="342"/>
      <c r="PRQ107" s="342"/>
      <c r="PRR107" s="342"/>
      <c r="PRS107" s="342"/>
      <c r="PRT107" s="342"/>
      <c r="PRU107" s="342"/>
      <c r="PRV107" s="342"/>
      <c r="PRW107" s="342"/>
      <c r="PRX107" s="342"/>
      <c r="PRY107" s="342"/>
      <c r="PRZ107" s="342"/>
      <c r="PSA107" s="342"/>
      <c r="PSB107" s="342"/>
      <c r="PSC107" s="342"/>
      <c r="PSD107" s="342"/>
      <c r="PSE107" s="342"/>
      <c r="PSF107" s="342"/>
      <c r="PSG107" s="342"/>
      <c r="PSH107" s="342"/>
      <c r="PSI107" s="342"/>
      <c r="PSJ107" s="342"/>
      <c r="PSK107" s="342"/>
      <c r="PSL107" s="342"/>
      <c r="PSM107" s="342"/>
      <c r="PSN107" s="342"/>
      <c r="PSO107" s="342"/>
      <c r="PSP107" s="342"/>
      <c r="PSQ107" s="342"/>
      <c r="PSR107" s="342"/>
      <c r="PSS107" s="342"/>
      <c r="PST107" s="342"/>
      <c r="PSU107" s="342"/>
      <c r="PSV107" s="342"/>
      <c r="PSW107" s="342"/>
      <c r="PSX107" s="342"/>
      <c r="PSY107" s="342"/>
      <c r="PSZ107" s="342"/>
      <c r="PTA107" s="342"/>
      <c r="PTB107" s="342"/>
      <c r="PTC107" s="342"/>
      <c r="PTD107" s="342"/>
      <c r="PTE107" s="342"/>
      <c r="PTF107" s="342"/>
      <c r="PTG107" s="342"/>
      <c r="PTH107" s="342"/>
      <c r="PTI107" s="342"/>
      <c r="PTJ107" s="342"/>
      <c r="PTK107" s="342"/>
      <c r="PTL107" s="342"/>
      <c r="PTM107" s="342"/>
      <c r="PTN107" s="342"/>
      <c r="PTO107" s="342"/>
      <c r="PTP107" s="342"/>
      <c r="PTQ107" s="342"/>
      <c r="PTR107" s="342"/>
      <c r="PTS107" s="342"/>
      <c r="PTT107" s="342"/>
      <c r="PTU107" s="342"/>
      <c r="PTV107" s="342"/>
      <c r="PTW107" s="342"/>
      <c r="PTX107" s="342"/>
      <c r="PTY107" s="342"/>
      <c r="PTZ107" s="342"/>
      <c r="PUA107" s="342"/>
      <c r="PUB107" s="342"/>
      <c r="PUC107" s="342"/>
      <c r="PUD107" s="342"/>
      <c r="PUE107" s="342"/>
      <c r="PUF107" s="342"/>
      <c r="PUG107" s="342"/>
      <c r="PUH107" s="342"/>
      <c r="PUI107" s="342"/>
      <c r="PUJ107" s="342"/>
      <c r="PUK107" s="342"/>
      <c r="PUL107" s="342"/>
      <c r="PUM107" s="342"/>
      <c r="PUN107" s="342"/>
      <c r="PUO107" s="342"/>
      <c r="PUP107" s="342"/>
      <c r="PUQ107" s="342"/>
      <c r="PUR107" s="342"/>
      <c r="PUS107" s="342"/>
      <c r="PUT107" s="342"/>
      <c r="PUU107" s="342"/>
      <c r="PUV107" s="342"/>
      <c r="PUW107" s="342"/>
      <c r="PUX107" s="342"/>
      <c r="PUY107" s="342"/>
      <c r="PUZ107" s="342"/>
      <c r="PVA107" s="342"/>
      <c r="PVB107" s="342"/>
      <c r="PVC107" s="342"/>
      <c r="PVD107" s="342"/>
      <c r="PVE107" s="342"/>
      <c r="PVF107" s="342"/>
      <c r="PVG107" s="342"/>
      <c r="PVH107" s="342"/>
      <c r="PVI107" s="342"/>
      <c r="PVJ107" s="342"/>
      <c r="PVK107" s="342"/>
      <c r="PVL107" s="342"/>
      <c r="PVM107" s="342"/>
      <c r="PVN107" s="342"/>
      <c r="PVO107" s="342"/>
      <c r="PVP107" s="342"/>
      <c r="PVQ107" s="342"/>
      <c r="PVR107" s="342"/>
      <c r="PVS107" s="342"/>
      <c r="PVT107" s="342"/>
      <c r="PVU107" s="342"/>
      <c r="PVV107" s="342"/>
      <c r="PVW107" s="342"/>
      <c r="PVX107" s="342"/>
      <c r="PVY107" s="342"/>
      <c r="PVZ107" s="342"/>
      <c r="PWA107" s="342"/>
      <c r="PWB107" s="342"/>
      <c r="PWC107" s="342"/>
      <c r="PWD107" s="342"/>
      <c r="PWE107" s="342"/>
      <c r="PWF107" s="342"/>
      <c r="PWG107" s="342"/>
      <c r="PWH107" s="342"/>
      <c r="PWI107" s="342"/>
      <c r="PWJ107" s="342"/>
      <c r="PWK107" s="342"/>
      <c r="PWL107" s="342"/>
      <c r="PWM107" s="342"/>
      <c r="PWN107" s="342"/>
      <c r="PWO107" s="342"/>
      <c r="PWP107" s="342"/>
      <c r="PWQ107" s="342"/>
      <c r="PWR107" s="342"/>
      <c r="PWS107" s="342"/>
      <c r="PWT107" s="342"/>
      <c r="PWU107" s="342"/>
      <c r="PWV107" s="342"/>
      <c r="PWW107" s="342"/>
      <c r="PWX107" s="342"/>
      <c r="PWY107" s="342"/>
      <c r="PWZ107" s="342"/>
      <c r="PXA107" s="342"/>
      <c r="PXB107" s="342"/>
      <c r="PXC107" s="342"/>
      <c r="PXD107" s="342"/>
      <c r="PXE107" s="342"/>
      <c r="PXF107" s="342"/>
      <c r="PXG107" s="342"/>
      <c r="PXH107" s="342"/>
      <c r="PXI107" s="342"/>
      <c r="PXJ107" s="342"/>
      <c r="PXK107" s="342"/>
      <c r="PXL107" s="342"/>
      <c r="PXM107" s="342"/>
      <c r="PXN107" s="342"/>
      <c r="PXO107" s="342"/>
      <c r="PXP107" s="342"/>
      <c r="PXQ107" s="342"/>
      <c r="PXR107" s="342"/>
      <c r="PXS107" s="342"/>
      <c r="PXT107" s="342"/>
      <c r="PXU107" s="342"/>
      <c r="PXV107" s="342"/>
      <c r="PXW107" s="342"/>
      <c r="PXX107" s="342"/>
      <c r="PXY107" s="342"/>
      <c r="PXZ107" s="342"/>
      <c r="PYA107" s="342"/>
      <c r="PYB107" s="342"/>
      <c r="PYC107" s="342"/>
      <c r="PYD107" s="342"/>
      <c r="PYE107" s="342"/>
      <c r="PYF107" s="342"/>
      <c r="PYG107" s="342"/>
      <c r="PYH107" s="342"/>
      <c r="PYI107" s="342"/>
      <c r="PYJ107" s="342"/>
      <c r="PYK107" s="342"/>
      <c r="PYL107" s="342"/>
      <c r="PYM107" s="342"/>
      <c r="PYN107" s="342"/>
      <c r="PYO107" s="342"/>
      <c r="PYP107" s="342"/>
      <c r="PYQ107" s="342"/>
      <c r="PYR107" s="342"/>
      <c r="PYS107" s="342"/>
      <c r="PYT107" s="342"/>
      <c r="PYU107" s="342"/>
      <c r="PYV107" s="342"/>
      <c r="PYW107" s="342"/>
      <c r="PYX107" s="342"/>
      <c r="PYY107" s="342"/>
      <c r="PYZ107" s="342"/>
      <c r="PZA107" s="342"/>
      <c r="PZB107" s="342"/>
      <c r="PZC107" s="342"/>
      <c r="PZD107" s="342"/>
      <c r="PZE107" s="342"/>
      <c r="PZF107" s="342"/>
      <c r="PZG107" s="342"/>
      <c r="PZH107" s="342"/>
      <c r="PZI107" s="342"/>
      <c r="PZJ107" s="342"/>
      <c r="PZK107" s="342"/>
      <c r="PZL107" s="342"/>
      <c r="PZM107" s="342"/>
      <c r="PZN107" s="342"/>
      <c r="PZO107" s="342"/>
      <c r="PZP107" s="342"/>
      <c r="PZQ107" s="342"/>
      <c r="PZR107" s="342"/>
      <c r="PZS107" s="342"/>
      <c r="PZT107" s="342"/>
      <c r="PZU107" s="342"/>
      <c r="PZV107" s="342"/>
      <c r="PZW107" s="342"/>
      <c r="PZX107" s="342"/>
      <c r="PZY107" s="342"/>
      <c r="PZZ107" s="342"/>
      <c r="QAA107" s="342"/>
      <c r="QAB107" s="342"/>
      <c r="QAC107" s="342"/>
      <c r="QAD107" s="342"/>
      <c r="QAE107" s="342"/>
      <c r="QAF107" s="342"/>
      <c r="QAG107" s="342"/>
      <c r="QAH107" s="342"/>
      <c r="QAI107" s="342"/>
      <c r="QAJ107" s="342"/>
      <c r="QAK107" s="342"/>
      <c r="QAL107" s="342"/>
      <c r="QAM107" s="342"/>
      <c r="QAN107" s="342"/>
      <c r="QAO107" s="342"/>
      <c r="QAP107" s="342"/>
      <c r="QAQ107" s="342"/>
      <c r="QAR107" s="342"/>
      <c r="QAS107" s="342"/>
      <c r="QAT107" s="342"/>
      <c r="QAU107" s="342"/>
      <c r="QAV107" s="342"/>
      <c r="QAW107" s="342"/>
      <c r="QAX107" s="342"/>
      <c r="QAY107" s="342"/>
      <c r="QAZ107" s="342"/>
      <c r="QBA107" s="342"/>
      <c r="QBB107" s="342"/>
      <c r="QBC107" s="342"/>
      <c r="QBD107" s="342"/>
      <c r="QBE107" s="342"/>
      <c r="QBF107" s="342"/>
      <c r="QBG107" s="342"/>
      <c r="QBH107" s="342"/>
      <c r="QBI107" s="342"/>
      <c r="QBJ107" s="342"/>
      <c r="QBK107" s="342"/>
      <c r="QBL107" s="342"/>
      <c r="QBM107" s="342"/>
      <c r="QBN107" s="342"/>
      <c r="QBO107" s="342"/>
      <c r="QBP107" s="342"/>
      <c r="QBQ107" s="342"/>
      <c r="QBR107" s="342"/>
      <c r="QBS107" s="342"/>
      <c r="QBT107" s="342"/>
      <c r="QBU107" s="342"/>
      <c r="QBV107" s="342"/>
      <c r="QBW107" s="342"/>
      <c r="QBX107" s="342"/>
      <c r="QBY107" s="342"/>
      <c r="QBZ107" s="342"/>
      <c r="QCA107" s="342"/>
      <c r="QCB107" s="342"/>
      <c r="QCC107" s="342"/>
      <c r="QCD107" s="342"/>
      <c r="QCE107" s="342"/>
      <c r="QCF107" s="342"/>
      <c r="QCG107" s="342"/>
      <c r="QCH107" s="342"/>
      <c r="QCI107" s="342"/>
      <c r="QCJ107" s="342"/>
      <c r="QCK107" s="342"/>
      <c r="QCL107" s="342"/>
      <c r="QCM107" s="342"/>
      <c r="QCN107" s="342"/>
      <c r="QCO107" s="342"/>
      <c r="QCP107" s="342"/>
      <c r="QCQ107" s="342"/>
      <c r="QCR107" s="342"/>
      <c r="QCS107" s="342"/>
      <c r="QCT107" s="342"/>
      <c r="QCU107" s="342"/>
      <c r="QCV107" s="342"/>
      <c r="QCW107" s="342"/>
      <c r="QCX107" s="342"/>
      <c r="QCY107" s="342"/>
      <c r="QCZ107" s="342"/>
      <c r="QDA107" s="342"/>
      <c r="QDB107" s="342"/>
      <c r="QDC107" s="342"/>
      <c r="QDD107" s="342"/>
      <c r="QDE107" s="342"/>
      <c r="QDF107" s="342"/>
      <c r="QDG107" s="342"/>
      <c r="QDH107" s="342"/>
      <c r="QDI107" s="342"/>
      <c r="QDJ107" s="342"/>
      <c r="QDK107" s="342"/>
      <c r="QDL107" s="342"/>
      <c r="QDM107" s="342"/>
      <c r="QDN107" s="342"/>
      <c r="QDO107" s="342"/>
      <c r="QDP107" s="342"/>
      <c r="QDQ107" s="342"/>
      <c r="QDR107" s="342"/>
      <c r="QDS107" s="342"/>
      <c r="QDT107" s="342"/>
      <c r="QDU107" s="342"/>
      <c r="QDV107" s="342"/>
      <c r="QDW107" s="342"/>
      <c r="QDX107" s="342"/>
      <c r="QDY107" s="342"/>
      <c r="QDZ107" s="342"/>
      <c r="QEA107" s="342"/>
      <c r="QEB107" s="342"/>
      <c r="QEC107" s="342"/>
      <c r="QED107" s="342"/>
      <c r="QEE107" s="342"/>
      <c r="QEF107" s="342"/>
      <c r="QEG107" s="342"/>
      <c r="QEH107" s="342"/>
      <c r="QEI107" s="342"/>
      <c r="QEJ107" s="342"/>
      <c r="QEK107" s="342"/>
      <c r="QEL107" s="342"/>
      <c r="QEM107" s="342"/>
      <c r="QEN107" s="342"/>
      <c r="QEO107" s="342"/>
      <c r="QEP107" s="342"/>
      <c r="QEQ107" s="342"/>
      <c r="QER107" s="342"/>
      <c r="QES107" s="342"/>
      <c r="QET107" s="342"/>
      <c r="QEU107" s="342"/>
      <c r="QEV107" s="342"/>
      <c r="QEW107" s="342"/>
      <c r="QEX107" s="342"/>
      <c r="QEY107" s="342"/>
      <c r="QEZ107" s="342"/>
      <c r="QFA107" s="342"/>
      <c r="QFB107" s="342"/>
      <c r="QFC107" s="342"/>
      <c r="QFD107" s="342"/>
      <c r="QFE107" s="342"/>
      <c r="QFF107" s="342"/>
      <c r="QFG107" s="342"/>
      <c r="QFH107" s="342"/>
      <c r="QFI107" s="342"/>
      <c r="QFJ107" s="342"/>
      <c r="QFK107" s="342"/>
      <c r="QFL107" s="342"/>
      <c r="QFM107" s="342"/>
      <c r="QFN107" s="342"/>
      <c r="QFO107" s="342"/>
      <c r="QFP107" s="342"/>
      <c r="QFQ107" s="342"/>
      <c r="QFR107" s="342"/>
      <c r="QFS107" s="342"/>
      <c r="QFT107" s="342"/>
      <c r="QFU107" s="342"/>
      <c r="QFV107" s="342"/>
      <c r="QFW107" s="342"/>
      <c r="QFX107" s="342"/>
      <c r="QFY107" s="342"/>
      <c r="QFZ107" s="342"/>
      <c r="QGA107" s="342"/>
      <c r="QGB107" s="342"/>
      <c r="QGC107" s="342"/>
      <c r="QGD107" s="342"/>
      <c r="QGE107" s="342"/>
      <c r="QGF107" s="342"/>
      <c r="QGG107" s="342"/>
      <c r="QGH107" s="342"/>
      <c r="QGI107" s="342"/>
      <c r="QGJ107" s="342"/>
      <c r="QGK107" s="342"/>
      <c r="QGL107" s="342"/>
      <c r="QGM107" s="342"/>
      <c r="QGN107" s="342"/>
      <c r="QGO107" s="342"/>
      <c r="QGP107" s="342"/>
      <c r="QGQ107" s="342"/>
      <c r="QGR107" s="342"/>
      <c r="QGS107" s="342"/>
      <c r="QGT107" s="342"/>
      <c r="QGU107" s="342"/>
      <c r="QGV107" s="342"/>
      <c r="QGW107" s="342"/>
      <c r="QGX107" s="342"/>
      <c r="QGY107" s="342"/>
      <c r="QGZ107" s="342"/>
      <c r="QHA107" s="342"/>
      <c r="QHB107" s="342"/>
      <c r="QHC107" s="342"/>
      <c r="QHD107" s="342"/>
      <c r="QHE107" s="342"/>
      <c r="QHF107" s="342"/>
      <c r="QHG107" s="342"/>
      <c r="QHH107" s="342"/>
      <c r="QHI107" s="342"/>
      <c r="QHJ107" s="342"/>
      <c r="QHK107" s="342"/>
      <c r="QHL107" s="342"/>
      <c r="QHM107" s="342"/>
      <c r="QHN107" s="342"/>
      <c r="QHO107" s="342"/>
      <c r="QHP107" s="342"/>
      <c r="QHQ107" s="342"/>
      <c r="QHR107" s="342"/>
      <c r="QHS107" s="342"/>
      <c r="QHT107" s="342"/>
      <c r="QHU107" s="342"/>
      <c r="QHV107" s="342"/>
      <c r="QHW107" s="342"/>
      <c r="QHX107" s="342"/>
      <c r="QHY107" s="342"/>
      <c r="QHZ107" s="342"/>
      <c r="QIA107" s="342"/>
      <c r="QIB107" s="342"/>
      <c r="QIC107" s="342"/>
      <c r="QID107" s="342"/>
      <c r="QIE107" s="342"/>
      <c r="QIF107" s="342"/>
      <c r="QIG107" s="342"/>
      <c r="QIH107" s="342"/>
      <c r="QII107" s="342"/>
      <c r="QIJ107" s="342"/>
      <c r="QIK107" s="342"/>
      <c r="QIL107" s="342"/>
      <c r="QIM107" s="342"/>
      <c r="QIN107" s="342"/>
      <c r="QIO107" s="342"/>
      <c r="QIP107" s="342"/>
      <c r="QIQ107" s="342"/>
      <c r="QIR107" s="342"/>
      <c r="QIS107" s="342"/>
      <c r="QIT107" s="342"/>
      <c r="QIU107" s="342"/>
      <c r="QIV107" s="342"/>
      <c r="QIW107" s="342"/>
      <c r="QIX107" s="342"/>
      <c r="QIY107" s="342"/>
      <c r="QIZ107" s="342"/>
      <c r="QJA107" s="342"/>
      <c r="QJB107" s="342"/>
      <c r="QJC107" s="342"/>
      <c r="QJD107" s="342"/>
      <c r="QJE107" s="342"/>
      <c r="QJF107" s="342"/>
      <c r="QJG107" s="342"/>
      <c r="QJH107" s="342"/>
      <c r="QJI107" s="342"/>
      <c r="QJJ107" s="342"/>
      <c r="QJK107" s="342"/>
      <c r="QJL107" s="342"/>
      <c r="QJM107" s="342"/>
      <c r="QJN107" s="342"/>
      <c r="QJO107" s="342"/>
      <c r="QJP107" s="342"/>
      <c r="QJQ107" s="342"/>
      <c r="QJR107" s="342"/>
      <c r="QJS107" s="342"/>
      <c r="QJT107" s="342"/>
      <c r="QJU107" s="342"/>
      <c r="QJV107" s="342"/>
      <c r="QJW107" s="342"/>
      <c r="QJX107" s="342"/>
      <c r="QJY107" s="342"/>
      <c r="QJZ107" s="342"/>
      <c r="QKA107" s="342"/>
      <c r="QKB107" s="342"/>
      <c r="QKC107" s="342"/>
      <c r="QKD107" s="342"/>
      <c r="QKE107" s="342"/>
      <c r="QKF107" s="342"/>
      <c r="QKG107" s="342"/>
      <c r="QKH107" s="342"/>
      <c r="QKI107" s="342"/>
      <c r="QKJ107" s="342"/>
      <c r="QKK107" s="342"/>
      <c r="QKL107" s="342"/>
      <c r="QKM107" s="342"/>
      <c r="QKN107" s="342"/>
      <c r="QKO107" s="342"/>
      <c r="QKP107" s="342"/>
      <c r="QKQ107" s="342"/>
      <c r="QKR107" s="342"/>
      <c r="QKS107" s="342"/>
      <c r="QKT107" s="342"/>
      <c r="QKU107" s="342"/>
      <c r="QKV107" s="342"/>
      <c r="QKW107" s="342"/>
      <c r="QKX107" s="342"/>
      <c r="QKY107" s="342"/>
      <c r="QKZ107" s="342"/>
      <c r="QLA107" s="342"/>
      <c r="QLB107" s="342"/>
      <c r="QLC107" s="342"/>
      <c r="QLD107" s="342"/>
      <c r="QLE107" s="342"/>
      <c r="QLF107" s="342"/>
      <c r="QLG107" s="342"/>
      <c r="QLH107" s="342"/>
      <c r="QLI107" s="342"/>
      <c r="QLJ107" s="342"/>
      <c r="QLK107" s="342"/>
      <c r="QLL107" s="342"/>
      <c r="QLM107" s="342"/>
      <c r="QLN107" s="342"/>
      <c r="QLO107" s="342"/>
      <c r="QLP107" s="342"/>
      <c r="QLQ107" s="342"/>
      <c r="QLR107" s="342"/>
      <c r="QLS107" s="342"/>
      <c r="QLT107" s="342"/>
      <c r="QLU107" s="342"/>
      <c r="QLV107" s="342"/>
      <c r="QLW107" s="342"/>
      <c r="QLX107" s="342"/>
      <c r="QLY107" s="342"/>
      <c r="QLZ107" s="342"/>
      <c r="QMA107" s="342"/>
      <c r="QMB107" s="342"/>
      <c r="QMC107" s="342"/>
      <c r="QMD107" s="342"/>
      <c r="QME107" s="342"/>
      <c r="QMF107" s="342"/>
      <c r="QMG107" s="342"/>
      <c r="QMH107" s="342"/>
      <c r="QMI107" s="342"/>
      <c r="QMJ107" s="342"/>
      <c r="QMK107" s="342"/>
      <c r="QML107" s="342"/>
      <c r="QMM107" s="342"/>
      <c r="QMN107" s="342"/>
      <c r="QMO107" s="342"/>
      <c r="QMP107" s="342"/>
      <c r="QMQ107" s="342"/>
      <c r="QMR107" s="342"/>
      <c r="QMS107" s="342"/>
      <c r="QMT107" s="342"/>
      <c r="QMU107" s="342"/>
      <c r="QMV107" s="342"/>
      <c r="QMW107" s="342"/>
      <c r="QMX107" s="342"/>
      <c r="QMY107" s="342"/>
      <c r="QMZ107" s="342"/>
      <c r="QNA107" s="342"/>
      <c r="QNB107" s="342"/>
      <c r="QNC107" s="342"/>
      <c r="QND107" s="342"/>
      <c r="QNE107" s="342"/>
      <c r="QNF107" s="342"/>
      <c r="QNG107" s="342"/>
      <c r="QNH107" s="342"/>
      <c r="QNI107" s="342"/>
      <c r="QNJ107" s="342"/>
      <c r="QNK107" s="342"/>
      <c r="QNL107" s="342"/>
      <c r="QNM107" s="342"/>
      <c r="QNN107" s="342"/>
      <c r="QNO107" s="342"/>
      <c r="QNP107" s="342"/>
      <c r="QNQ107" s="342"/>
      <c r="QNR107" s="342"/>
      <c r="QNS107" s="342"/>
      <c r="QNT107" s="342"/>
      <c r="QNU107" s="342"/>
      <c r="QNV107" s="342"/>
      <c r="QNW107" s="342"/>
      <c r="QNX107" s="342"/>
      <c r="QNY107" s="342"/>
      <c r="QNZ107" s="342"/>
      <c r="QOA107" s="342"/>
      <c r="QOB107" s="342"/>
      <c r="QOC107" s="342"/>
      <c r="QOD107" s="342"/>
      <c r="QOE107" s="342"/>
      <c r="QOF107" s="342"/>
      <c r="QOG107" s="342"/>
      <c r="QOH107" s="342"/>
      <c r="QOI107" s="342"/>
      <c r="QOJ107" s="342"/>
      <c r="QOK107" s="342"/>
      <c r="QOL107" s="342"/>
      <c r="QOM107" s="342"/>
      <c r="QON107" s="342"/>
      <c r="QOO107" s="342"/>
      <c r="QOP107" s="342"/>
      <c r="QOQ107" s="342"/>
      <c r="QOR107" s="342"/>
      <c r="QOS107" s="342"/>
      <c r="QOT107" s="342"/>
      <c r="QOU107" s="342"/>
      <c r="QOV107" s="342"/>
      <c r="QOW107" s="342"/>
      <c r="QOX107" s="342"/>
      <c r="QOY107" s="342"/>
      <c r="QOZ107" s="342"/>
      <c r="QPA107" s="342"/>
      <c r="QPB107" s="342"/>
      <c r="QPC107" s="342"/>
      <c r="QPD107" s="342"/>
      <c r="QPE107" s="342"/>
      <c r="QPF107" s="342"/>
      <c r="QPG107" s="342"/>
      <c r="QPH107" s="342"/>
      <c r="QPI107" s="342"/>
      <c r="QPJ107" s="342"/>
      <c r="QPK107" s="342"/>
      <c r="QPL107" s="342"/>
      <c r="QPM107" s="342"/>
      <c r="QPN107" s="342"/>
      <c r="QPO107" s="342"/>
      <c r="QPP107" s="342"/>
      <c r="QPQ107" s="342"/>
      <c r="QPR107" s="342"/>
      <c r="QPS107" s="342"/>
      <c r="QPT107" s="342"/>
      <c r="QPU107" s="342"/>
      <c r="QPV107" s="342"/>
      <c r="QPW107" s="342"/>
      <c r="QPX107" s="342"/>
      <c r="QPY107" s="342"/>
      <c r="QPZ107" s="342"/>
      <c r="QQA107" s="342"/>
      <c r="QQB107" s="342"/>
      <c r="QQC107" s="342"/>
      <c r="QQD107" s="342"/>
      <c r="QQE107" s="342"/>
      <c r="QQF107" s="342"/>
      <c r="QQG107" s="342"/>
      <c r="QQH107" s="342"/>
      <c r="QQI107" s="342"/>
      <c r="QQJ107" s="342"/>
      <c r="QQK107" s="342"/>
      <c r="QQL107" s="342"/>
      <c r="QQM107" s="342"/>
      <c r="QQN107" s="342"/>
      <c r="QQO107" s="342"/>
      <c r="QQP107" s="342"/>
      <c r="QQQ107" s="342"/>
      <c r="QQR107" s="342"/>
      <c r="QQS107" s="342"/>
      <c r="QQT107" s="342"/>
      <c r="QQU107" s="342"/>
      <c r="QQV107" s="342"/>
      <c r="QQW107" s="342"/>
      <c r="QQX107" s="342"/>
      <c r="QQY107" s="342"/>
      <c r="QQZ107" s="342"/>
      <c r="QRA107" s="342"/>
      <c r="QRB107" s="342"/>
      <c r="QRC107" s="342"/>
      <c r="QRD107" s="342"/>
      <c r="QRE107" s="342"/>
      <c r="QRF107" s="342"/>
      <c r="QRG107" s="342"/>
      <c r="QRH107" s="342"/>
      <c r="QRI107" s="342"/>
      <c r="QRJ107" s="342"/>
      <c r="QRK107" s="342"/>
      <c r="QRL107" s="342"/>
      <c r="QRM107" s="342"/>
      <c r="QRN107" s="342"/>
      <c r="QRO107" s="342"/>
      <c r="QRP107" s="342"/>
      <c r="QRQ107" s="342"/>
      <c r="QRR107" s="342"/>
      <c r="QRS107" s="342"/>
      <c r="QRT107" s="342"/>
      <c r="QRU107" s="342"/>
      <c r="QRV107" s="342"/>
      <c r="QRW107" s="342"/>
      <c r="QRX107" s="342"/>
      <c r="QRY107" s="342"/>
      <c r="QRZ107" s="342"/>
      <c r="QSA107" s="342"/>
      <c r="QSB107" s="342"/>
      <c r="QSC107" s="342"/>
      <c r="QSD107" s="342"/>
      <c r="QSE107" s="342"/>
      <c r="QSF107" s="342"/>
      <c r="QSG107" s="342"/>
      <c r="QSH107" s="342"/>
      <c r="QSI107" s="342"/>
      <c r="QSJ107" s="342"/>
      <c r="QSK107" s="342"/>
      <c r="QSL107" s="342"/>
      <c r="QSM107" s="342"/>
      <c r="QSN107" s="342"/>
      <c r="QSO107" s="342"/>
      <c r="QSP107" s="342"/>
      <c r="QSQ107" s="342"/>
      <c r="QSR107" s="342"/>
      <c r="QSS107" s="342"/>
      <c r="QST107" s="342"/>
      <c r="QSU107" s="342"/>
      <c r="QSV107" s="342"/>
      <c r="QSW107" s="342"/>
      <c r="QSX107" s="342"/>
      <c r="QSY107" s="342"/>
      <c r="QSZ107" s="342"/>
      <c r="QTA107" s="342"/>
      <c r="QTB107" s="342"/>
      <c r="QTC107" s="342"/>
      <c r="QTD107" s="342"/>
      <c r="QTE107" s="342"/>
      <c r="QTF107" s="342"/>
      <c r="QTG107" s="342"/>
      <c r="QTH107" s="342"/>
      <c r="QTI107" s="342"/>
      <c r="QTJ107" s="342"/>
      <c r="QTK107" s="342"/>
      <c r="QTL107" s="342"/>
      <c r="QTM107" s="342"/>
      <c r="QTN107" s="342"/>
      <c r="QTO107" s="342"/>
      <c r="QTP107" s="342"/>
      <c r="QTQ107" s="342"/>
      <c r="QTR107" s="342"/>
      <c r="QTS107" s="342"/>
      <c r="QTT107" s="342"/>
      <c r="QTU107" s="342"/>
      <c r="QTV107" s="342"/>
      <c r="QTW107" s="342"/>
      <c r="QTX107" s="342"/>
      <c r="QTY107" s="342"/>
      <c r="QTZ107" s="342"/>
      <c r="QUA107" s="342"/>
      <c r="QUB107" s="342"/>
      <c r="QUC107" s="342"/>
      <c r="QUD107" s="342"/>
      <c r="QUE107" s="342"/>
      <c r="QUF107" s="342"/>
      <c r="QUG107" s="342"/>
      <c r="QUH107" s="342"/>
      <c r="QUI107" s="342"/>
      <c r="QUJ107" s="342"/>
      <c r="QUK107" s="342"/>
      <c r="QUL107" s="342"/>
      <c r="QUM107" s="342"/>
      <c r="QUN107" s="342"/>
      <c r="QUO107" s="342"/>
      <c r="QUP107" s="342"/>
      <c r="QUQ107" s="342"/>
      <c r="QUR107" s="342"/>
      <c r="QUS107" s="342"/>
      <c r="QUT107" s="342"/>
      <c r="QUU107" s="342"/>
      <c r="QUV107" s="342"/>
      <c r="QUW107" s="342"/>
      <c r="QUX107" s="342"/>
      <c r="QUY107" s="342"/>
      <c r="QUZ107" s="342"/>
      <c r="QVA107" s="342"/>
      <c r="QVB107" s="342"/>
      <c r="QVC107" s="342"/>
      <c r="QVD107" s="342"/>
      <c r="QVE107" s="342"/>
      <c r="QVF107" s="342"/>
      <c r="QVG107" s="342"/>
      <c r="QVH107" s="342"/>
      <c r="QVI107" s="342"/>
      <c r="QVJ107" s="342"/>
      <c r="QVK107" s="342"/>
      <c r="QVL107" s="342"/>
      <c r="QVM107" s="342"/>
      <c r="QVN107" s="342"/>
      <c r="QVO107" s="342"/>
      <c r="QVP107" s="342"/>
      <c r="QVQ107" s="342"/>
      <c r="QVR107" s="342"/>
      <c r="QVS107" s="342"/>
      <c r="QVT107" s="342"/>
      <c r="QVU107" s="342"/>
      <c r="QVV107" s="342"/>
      <c r="QVW107" s="342"/>
      <c r="QVX107" s="342"/>
      <c r="QVY107" s="342"/>
      <c r="QVZ107" s="342"/>
      <c r="QWA107" s="342"/>
      <c r="QWB107" s="342"/>
      <c r="QWC107" s="342"/>
      <c r="QWD107" s="342"/>
      <c r="QWE107" s="342"/>
      <c r="QWF107" s="342"/>
      <c r="QWG107" s="342"/>
      <c r="QWH107" s="342"/>
      <c r="QWI107" s="342"/>
      <c r="QWJ107" s="342"/>
      <c r="QWK107" s="342"/>
      <c r="QWL107" s="342"/>
      <c r="QWM107" s="342"/>
      <c r="QWN107" s="342"/>
      <c r="QWO107" s="342"/>
      <c r="QWP107" s="342"/>
      <c r="QWQ107" s="342"/>
      <c r="QWR107" s="342"/>
      <c r="QWS107" s="342"/>
      <c r="QWT107" s="342"/>
      <c r="QWU107" s="342"/>
      <c r="QWV107" s="342"/>
      <c r="QWW107" s="342"/>
      <c r="QWX107" s="342"/>
      <c r="QWY107" s="342"/>
      <c r="QWZ107" s="342"/>
      <c r="QXA107" s="342"/>
      <c r="QXB107" s="342"/>
      <c r="QXC107" s="342"/>
      <c r="QXD107" s="342"/>
      <c r="QXE107" s="342"/>
      <c r="QXF107" s="342"/>
      <c r="QXG107" s="342"/>
      <c r="QXH107" s="342"/>
      <c r="QXI107" s="342"/>
      <c r="QXJ107" s="342"/>
      <c r="QXK107" s="342"/>
      <c r="QXL107" s="342"/>
      <c r="QXM107" s="342"/>
      <c r="QXN107" s="342"/>
      <c r="QXO107" s="342"/>
      <c r="QXP107" s="342"/>
      <c r="QXQ107" s="342"/>
      <c r="QXR107" s="342"/>
      <c r="QXS107" s="342"/>
      <c r="QXT107" s="342"/>
      <c r="QXU107" s="342"/>
      <c r="QXV107" s="342"/>
      <c r="QXW107" s="342"/>
      <c r="QXX107" s="342"/>
      <c r="QXY107" s="342"/>
      <c r="QXZ107" s="342"/>
      <c r="QYA107" s="342"/>
      <c r="QYB107" s="342"/>
      <c r="QYC107" s="342"/>
      <c r="QYD107" s="342"/>
      <c r="QYE107" s="342"/>
      <c r="QYF107" s="342"/>
      <c r="QYG107" s="342"/>
      <c r="QYH107" s="342"/>
      <c r="QYI107" s="342"/>
      <c r="QYJ107" s="342"/>
      <c r="QYK107" s="342"/>
      <c r="QYL107" s="342"/>
      <c r="QYM107" s="342"/>
      <c r="QYN107" s="342"/>
      <c r="QYO107" s="342"/>
      <c r="QYP107" s="342"/>
      <c r="QYQ107" s="342"/>
      <c r="QYR107" s="342"/>
      <c r="QYS107" s="342"/>
      <c r="QYT107" s="342"/>
      <c r="QYU107" s="342"/>
      <c r="QYV107" s="342"/>
      <c r="QYW107" s="342"/>
      <c r="QYX107" s="342"/>
      <c r="QYY107" s="342"/>
      <c r="QYZ107" s="342"/>
      <c r="QZA107" s="342"/>
      <c r="QZB107" s="342"/>
      <c r="QZC107" s="342"/>
      <c r="QZD107" s="342"/>
      <c r="QZE107" s="342"/>
      <c r="QZF107" s="342"/>
      <c r="QZG107" s="342"/>
      <c r="QZH107" s="342"/>
      <c r="QZI107" s="342"/>
      <c r="QZJ107" s="342"/>
      <c r="QZK107" s="342"/>
      <c r="QZL107" s="342"/>
      <c r="QZM107" s="342"/>
      <c r="QZN107" s="342"/>
      <c r="QZO107" s="342"/>
      <c r="QZP107" s="342"/>
      <c r="QZQ107" s="342"/>
      <c r="QZR107" s="342"/>
      <c r="QZS107" s="342"/>
      <c r="QZT107" s="342"/>
      <c r="QZU107" s="342"/>
      <c r="QZV107" s="342"/>
      <c r="QZW107" s="342"/>
      <c r="QZX107" s="342"/>
      <c r="QZY107" s="342"/>
      <c r="QZZ107" s="342"/>
      <c r="RAA107" s="342"/>
      <c r="RAB107" s="342"/>
      <c r="RAC107" s="342"/>
      <c r="RAD107" s="342"/>
      <c r="RAE107" s="342"/>
      <c r="RAF107" s="342"/>
      <c r="RAG107" s="342"/>
      <c r="RAH107" s="342"/>
      <c r="RAI107" s="342"/>
      <c r="RAJ107" s="342"/>
      <c r="RAK107" s="342"/>
      <c r="RAL107" s="342"/>
      <c r="RAM107" s="342"/>
      <c r="RAN107" s="342"/>
      <c r="RAO107" s="342"/>
      <c r="RAP107" s="342"/>
      <c r="RAQ107" s="342"/>
      <c r="RAR107" s="342"/>
      <c r="RAS107" s="342"/>
      <c r="RAT107" s="342"/>
      <c r="RAU107" s="342"/>
      <c r="RAV107" s="342"/>
      <c r="RAW107" s="342"/>
      <c r="RAX107" s="342"/>
      <c r="RAY107" s="342"/>
      <c r="RAZ107" s="342"/>
      <c r="RBA107" s="342"/>
      <c r="RBB107" s="342"/>
      <c r="RBC107" s="342"/>
      <c r="RBD107" s="342"/>
      <c r="RBE107" s="342"/>
      <c r="RBF107" s="342"/>
      <c r="RBG107" s="342"/>
      <c r="RBH107" s="342"/>
      <c r="RBI107" s="342"/>
      <c r="RBJ107" s="342"/>
      <c r="RBK107" s="342"/>
      <c r="RBL107" s="342"/>
      <c r="RBM107" s="342"/>
      <c r="RBN107" s="342"/>
      <c r="RBO107" s="342"/>
      <c r="RBP107" s="342"/>
      <c r="RBQ107" s="342"/>
      <c r="RBR107" s="342"/>
      <c r="RBS107" s="342"/>
      <c r="RBT107" s="342"/>
      <c r="RBU107" s="342"/>
      <c r="RBV107" s="342"/>
      <c r="RBW107" s="342"/>
      <c r="RBX107" s="342"/>
      <c r="RBY107" s="342"/>
      <c r="RBZ107" s="342"/>
      <c r="RCA107" s="342"/>
      <c r="RCB107" s="342"/>
      <c r="RCC107" s="342"/>
      <c r="RCD107" s="342"/>
      <c r="RCE107" s="342"/>
      <c r="RCF107" s="342"/>
      <c r="RCG107" s="342"/>
      <c r="RCH107" s="342"/>
      <c r="RCI107" s="342"/>
      <c r="RCJ107" s="342"/>
      <c r="RCK107" s="342"/>
      <c r="RCL107" s="342"/>
      <c r="RCM107" s="342"/>
      <c r="RCN107" s="342"/>
      <c r="RCO107" s="342"/>
      <c r="RCP107" s="342"/>
      <c r="RCQ107" s="342"/>
      <c r="RCR107" s="342"/>
      <c r="RCS107" s="342"/>
      <c r="RCT107" s="342"/>
      <c r="RCU107" s="342"/>
      <c r="RCV107" s="342"/>
      <c r="RCW107" s="342"/>
      <c r="RCX107" s="342"/>
      <c r="RCY107" s="342"/>
      <c r="RCZ107" s="342"/>
      <c r="RDA107" s="342"/>
      <c r="RDB107" s="342"/>
      <c r="RDC107" s="342"/>
      <c r="RDD107" s="342"/>
      <c r="RDE107" s="342"/>
      <c r="RDF107" s="342"/>
      <c r="RDG107" s="342"/>
      <c r="RDH107" s="342"/>
      <c r="RDI107" s="342"/>
      <c r="RDJ107" s="342"/>
      <c r="RDK107" s="342"/>
      <c r="RDL107" s="342"/>
      <c r="RDM107" s="342"/>
      <c r="RDN107" s="342"/>
      <c r="RDO107" s="342"/>
      <c r="RDP107" s="342"/>
      <c r="RDQ107" s="342"/>
      <c r="RDR107" s="342"/>
      <c r="RDS107" s="342"/>
      <c r="RDT107" s="342"/>
      <c r="RDU107" s="342"/>
      <c r="RDV107" s="342"/>
      <c r="RDW107" s="342"/>
      <c r="RDX107" s="342"/>
      <c r="RDY107" s="342"/>
      <c r="RDZ107" s="342"/>
      <c r="REA107" s="342"/>
      <c r="REB107" s="342"/>
      <c r="REC107" s="342"/>
      <c r="RED107" s="342"/>
      <c r="REE107" s="342"/>
      <c r="REF107" s="342"/>
      <c r="REG107" s="342"/>
      <c r="REH107" s="342"/>
      <c r="REI107" s="342"/>
      <c r="REJ107" s="342"/>
      <c r="REK107" s="342"/>
      <c r="REL107" s="342"/>
      <c r="REM107" s="342"/>
      <c r="REN107" s="342"/>
      <c r="REO107" s="342"/>
      <c r="REP107" s="342"/>
      <c r="REQ107" s="342"/>
      <c r="RER107" s="342"/>
      <c r="RES107" s="342"/>
      <c r="RET107" s="342"/>
      <c r="REU107" s="342"/>
      <c r="REV107" s="342"/>
      <c r="REW107" s="342"/>
      <c r="REX107" s="342"/>
      <c r="REY107" s="342"/>
      <c r="REZ107" s="342"/>
      <c r="RFA107" s="342"/>
      <c r="RFB107" s="342"/>
      <c r="RFC107" s="342"/>
      <c r="RFD107" s="342"/>
      <c r="RFE107" s="342"/>
      <c r="RFF107" s="342"/>
      <c r="RFG107" s="342"/>
      <c r="RFH107" s="342"/>
      <c r="RFI107" s="342"/>
      <c r="RFJ107" s="342"/>
      <c r="RFK107" s="342"/>
      <c r="RFL107" s="342"/>
      <c r="RFM107" s="342"/>
      <c r="RFN107" s="342"/>
      <c r="RFO107" s="342"/>
      <c r="RFP107" s="342"/>
      <c r="RFQ107" s="342"/>
      <c r="RFR107" s="342"/>
      <c r="RFS107" s="342"/>
      <c r="RFT107" s="342"/>
      <c r="RFU107" s="342"/>
      <c r="RFV107" s="342"/>
      <c r="RFW107" s="342"/>
      <c r="RFX107" s="342"/>
      <c r="RFY107" s="342"/>
      <c r="RFZ107" s="342"/>
      <c r="RGA107" s="342"/>
      <c r="RGB107" s="342"/>
      <c r="RGC107" s="342"/>
      <c r="RGD107" s="342"/>
      <c r="RGE107" s="342"/>
      <c r="RGF107" s="342"/>
      <c r="RGG107" s="342"/>
      <c r="RGH107" s="342"/>
      <c r="RGI107" s="342"/>
      <c r="RGJ107" s="342"/>
      <c r="RGK107" s="342"/>
      <c r="RGL107" s="342"/>
      <c r="RGM107" s="342"/>
      <c r="RGN107" s="342"/>
      <c r="RGO107" s="342"/>
      <c r="RGP107" s="342"/>
      <c r="RGQ107" s="342"/>
      <c r="RGR107" s="342"/>
      <c r="RGS107" s="342"/>
      <c r="RGT107" s="342"/>
      <c r="RGU107" s="342"/>
      <c r="RGV107" s="342"/>
      <c r="RGW107" s="342"/>
      <c r="RGX107" s="342"/>
      <c r="RGY107" s="342"/>
      <c r="RGZ107" s="342"/>
      <c r="RHA107" s="342"/>
      <c r="RHB107" s="342"/>
      <c r="RHC107" s="342"/>
      <c r="RHD107" s="342"/>
      <c r="RHE107" s="342"/>
      <c r="RHF107" s="342"/>
      <c r="RHG107" s="342"/>
      <c r="RHH107" s="342"/>
      <c r="RHI107" s="342"/>
      <c r="RHJ107" s="342"/>
      <c r="RHK107" s="342"/>
      <c r="RHL107" s="342"/>
      <c r="RHM107" s="342"/>
      <c r="RHN107" s="342"/>
      <c r="RHO107" s="342"/>
      <c r="RHP107" s="342"/>
      <c r="RHQ107" s="342"/>
      <c r="RHR107" s="342"/>
      <c r="RHS107" s="342"/>
      <c r="RHT107" s="342"/>
      <c r="RHU107" s="342"/>
      <c r="RHV107" s="342"/>
      <c r="RHW107" s="342"/>
      <c r="RHX107" s="342"/>
      <c r="RHY107" s="342"/>
      <c r="RHZ107" s="342"/>
      <c r="RIA107" s="342"/>
      <c r="RIB107" s="342"/>
      <c r="RIC107" s="342"/>
      <c r="RID107" s="342"/>
      <c r="RIE107" s="342"/>
      <c r="RIF107" s="342"/>
      <c r="RIG107" s="342"/>
      <c r="RIH107" s="342"/>
      <c r="RII107" s="342"/>
      <c r="RIJ107" s="342"/>
      <c r="RIK107" s="342"/>
      <c r="RIL107" s="342"/>
      <c r="RIM107" s="342"/>
      <c r="RIN107" s="342"/>
      <c r="RIO107" s="342"/>
      <c r="RIP107" s="342"/>
      <c r="RIQ107" s="342"/>
      <c r="RIR107" s="342"/>
      <c r="RIS107" s="342"/>
      <c r="RIT107" s="342"/>
      <c r="RIU107" s="342"/>
      <c r="RIV107" s="342"/>
      <c r="RIW107" s="342"/>
      <c r="RIX107" s="342"/>
      <c r="RIY107" s="342"/>
      <c r="RIZ107" s="342"/>
      <c r="RJA107" s="342"/>
      <c r="RJB107" s="342"/>
      <c r="RJC107" s="342"/>
      <c r="RJD107" s="342"/>
      <c r="RJE107" s="342"/>
      <c r="RJF107" s="342"/>
      <c r="RJG107" s="342"/>
      <c r="RJH107" s="342"/>
      <c r="RJI107" s="342"/>
      <c r="RJJ107" s="342"/>
      <c r="RJK107" s="342"/>
      <c r="RJL107" s="342"/>
      <c r="RJM107" s="342"/>
      <c r="RJN107" s="342"/>
      <c r="RJO107" s="342"/>
      <c r="RJP107" s="342"/>
      <c r="RJQ107" s="342"/>
      <c r="RJR107" s="342"/>
      <c r="RJS107" s="342"/>
      <c r="RJT107" s="342"/>
      <c r="RJU107" s="342"/>
      <c r="RJV107" s="342"/>
      <c r="RJW107" s="342"/>
      <c r="RJX107" s="342"/>
      <c r="RJY107" s="342"/>
      <c r="RJZ107" s="342"/>
      <c r="RKA107" s="342"/>
      <c r="RKB107" s="342"/>
      <c r="RKC107" s="342"/>
      <c r="RKD107" s="342"/>
      <c r="RKE107" s="342"/>
      <c r="RKF107" s="342"/>
      <c r="RKG107" s="342"/>
      <c r="RKH107" s="342"/>
      <c r="RKI107" s="342"/>
      <c r="RKJ107" s="342"/>
      <c r="RKK107" s="342"/>
      <c r="RKL107" s="342"/>
      <c r="RKM107" s="342"/>
      <c r="RKN107" s="342"/>
      <c r="RKO107" s="342"/>
      <c r="RKP107" s="342"/>
      <c r="RKQ107" s="342"/>
      <c r="RKR107" s="342"/>
      <c r="RKS107" s="342"/>
      <c r="RKT107" s="342"/>
      <c r="RKU107" s="342"/>
      <c r="RKV107" s="342"/>
      <c r="RKW107" s="342"/>
      <c r="RKX107" s="342"/>
      <c r="RKY107" s="342"/>
      <c r="RKZ107" s="342"/>
      <c r="RLA107" s="342"/>
      <c r="RLB107" s="342"/>
      <c r="RLC107" s="342"/>
      <c r="RLD107" s="342"/>
      <c r="RLE107" s="342"/>
      <c r="RLF107" s="342"/>
      <c r="RLG107" s="342"/>
      <c r="RLH107" s="342"/>
      <c r="RLI107" s="342"/>
      <c r="RLJ107" s="342"/>
      <c r="RLK107" s="342"/>
      <c r="RLL107" s="342"/>
      <c r="RLM107" s="342"/>
      <c r="RLN107" s="342"/>
      <c r="RLO107" s="342"/>
      <c r="RLP107" s="342"/>
      <c r="RLQ107" s="342"/>
      <c r="RLR107" s="342"/>
      <c r="RLS107" s="342"/>
      <c r="RLT107" s="342"/>
      <c r="RLU107" s="342"/>
      <c r="RLV107" s="342"/>
      <c r="RLW107" s="342"/>
      <c r="RLX107" s="342"/>
      <c r="RLY107" s="342"/>
      <c r="RLZ107" s="342"/>
      <c r="RMA107" s="342"/>
      <c r="RMB107" s="342"/>
      <c r="RMC107" s="342"/>
      <c r="RMD107" s="342"/>
      <c r="RME107" s="342"/>
      <c r="RMF107" s="342"/>
      <c r="RMG107" s="342"/>
      <c r="RMH107" s="342"/>
      <c r="RMI107" s="342"/>
      <c r="RMJ107" s="342"/>
      <c r="RMK107" s="342"/>
      <c r="RML107" s="342"/>
      <c r="RMM107" s="342"/>
      <c r="RMN107" s="342"/>
      <c r="RMO107" s="342"/>
      <c r="RMP107" s="342"/>
      <c r="RMQ107" s="342"/>
      <c r="RMR107" s="342"/>
      <c r="RMS107" s="342"/>
      <c r="RMT107" s="342"/>
      <c r="RMU107" s="342"/>
      <c r="RMV107" s="342"/>
      <c r="RMW107" s="342"/>
      <c r="RMX107" s="342"/>
      <c r="RMY107" s="342"/>
      <c r="RMZ107" s="342"/>
      <c r="RNA107" s="342"/>
      <c r="RNB107" s="342"/>
      <c r="RNC107" s="342"/>
      <c r="RND107" s="342"/>
      <c r="RNE107" s="342"/>
      <c r="RNF107" s="342"/>
      <c r="RNG107" s="342"/>
      <c r="RNH107" s="342"/>
      <c r="RNI107" s="342"/>
      <c r="RNJ107" s="342"/>
      <c r="RNK107" s="342"/>
      <c r="RNL107" s="342"/>
      <c r="RNM107" s="342"/>
      <c r="RNN107" s="342"/>
      <c r="RNO107" s="342"/>
      <c r="RNP107" s="342"/>
      <c r="RNQ107" s="342"/>
      <c r="RNR107" s="342"/>
      <c r="RNS107" s="342"/>
      <c r="RNT107" s="342"/>
      <c r="RNU107" s="342"/>
      <c r="RNV107" s="342"/>
      <c r="RNW107" s="342"/>
      <c r="RNX107" s="342"/>
      <c r="RNY107" s="342"/>
      <c r="RNZ107" s="342"/>
      <c r="ROA107" s="342"/>
      <c r="ROB107" s="342"/>
      <c r="ROC107" s="342"/>
      <c r="ROD107" s="342"/>
      <c r="ROE107" s="342"/>
      <c r="ROF107" s="342"/>
      <c r="ROG107" s="342"/>
      <c r="ROH107" s="342"/>
      <c r="ROI107" s="342"/>
      <c r="ROJ107" s="342"/>
      <c r="ROK107" s="342"/>
      <c r="ROL107" s="342"/>
      <c r="ROM107" s="342"/>
      <c r="RON107" s="342"/>
      <c r="ROO107" s="342"/>
      <c r="ROP107" s="342"/>
      <c r="ROQ107" s="342"/>
      <c r="ROR107" s="342"/>
      <c r="ROS107" s="342"/>
      <c r="ROT107" s="342"/>
      <c r="ROU107" s="342"/>
      <c r="ROV107" s="342"/>
      <c r="ROW107" s="342"/>
      <c r="ROX107" s="342"/>
      <c r="ROY107" s="342"/>
      <c r="ROZ107" s="342"/>
      <c r="RPA107" s="342"/>
      <c r="RPB107" s="342"/>
      <c r="RPC107" s="342"/>
      <c r="RPD107" s="342"/>
      <c r="RPE107" s="342"/>
      <c r="RPF107" s="342"/>
      <c r="RPG107" s="342"/>
      <c r="RPH107" s="342"/>
      <c r="RPI107" s="342"/>
      <c r="RPJ107" s="342"/>
      <c r="RPK107" s="342"/>
      <c r="RPL107" s="342"/>
      <c r="RPM107" s="342"/>
      <c r="RPN107" s="342"/>
      <c r="RPO107" s="342"/>
      <c r="RPP107" s="342"/>
      <c r="RPQ107" s="342"/>
      <c r="RPR107" s="342"/>
      <c r="RPS107" s="342"/>
      <c r="RPT107" s="342"/>
      <c r="RPU107" s="342"/>
      <c r="RPV107" s="342"/>
      <c r="RPW107" s="342"/>
      <c r="RPX107" s="342"/>
      <c r="RPY107" s="342"/>
      <c r="RPZ107" s="342"/>
      <c r="RQA107" s="342"/>
      <c r="RQB107" s="342"/>
      <c r="RQC107" s="342"/>
      <c r="RQD107" s="342"/>
      <c r="RQE107" s="342"/>
      <c r="RQF107" s="342"/>
      <c r="RQG107" s="342"/>
      <c r="RQH107" s="342"/>
      <c r="RQI107" s="342"/>
      <c r="RQJ107" s="342"/>
      <c r="RQK107" s="342"/>
      <c r="RQL107" s="342"/>
      <c r="RQM107" s="342"/>
      <c r="RQN107" s="342"/>
      <c r="RQO107" s="342"/>
      <c r="RQP107" s="342"/>
      <c r="RQQ107" s="342"/>
      <c r="RQR107" s="342"/>
      <c r="RQS107" s="342"/>
      <c r="RQT107" s="342"/>
      <c r="RQU107" s="342"/>
      <c r="RQV107" s="342"/>
      <c r="RQW107" s="342"/>
      <c r="RQX107" s="342"/>
      <c r="RQY107" s="342"/>
      <c r="RQZ107" s="342"/>
      <c r="RRA107" s="342"/>
      <c r="RRB107" s="342"/>
      <c r="RRC107" s="342"/>
      <c r="RRD107" s="342"/>
      <c r="RRE107" s="342"/>
      <c r="RRF107" s="342"/>
      <c r="RRG107" s="342"/>
      <c r="RRH107" s="342"/>
      <c r="RRI107" s="342"/>
      <c r="RRJ107" s="342"/>
      <c r="RRK107" s="342"/>
      <c r="RRL107" s="342"/>
      <c r="RRM107" s="342"/>
      <c r="RRN107" s="342"/>
      <c r="RRO107" s="342"/>
      <c r="RRP107" s="342"/>
      <c r="RRQ107" s="342"/>
      <c r="RRR107" s="342"/>
      <c r="RRS107" s="342"/>
      <c r="RRT107" s="342"/>
      <c r="RRU107" s="342"/>
      <c r="RRV107" s="342"/>
      <c r="RRW107" s="342"/>
      <c r="RRX107" s="342"/>
      <c r="RRY107" s="342"/>
      <c r="RRZ107" s="342"/>
      <c r="RSA107" s="342"/>
      <c r="RSB107" s="342"/>
      <c r="RSC107" s="342"/>
      <c r="RSD107" s="342"/>
      <c r="RSE107" s="342"/>
      <c r="RSF107" s="342"/>
      <c r="RSG107" s="342"/>
      <c r="RSH107" s="342"/>
      <c r="RSI107" s="342"/>
      <c r="RSJ107" s="342"/>
      <c r="RSK107" s="342"/>
      <c r="RSL107" s="342"/>
      <c r="RSM107" s="342"/>
      <c r="RSN107" s="342"/>
      <c r="RSO107" s="342"/>
      <c r="RSP107" s="342"/>
      <c r="RSQ107" s="342"/>
      <c r="RSR107" s="342"/>
      <c r="RSS107" s="342"/>
      <c r="RST107" s="342"/>
      <c r="RSU107" s="342"/>
      <c r="RSV107" s="342"/>
      <c r="RSW107" s="342"/>
      <c r="RSX107" s="342"/>
      <c r="RSY107" s="342"/>
      <c r="RSZ107" s="342"/>
      <c r="RTA107" s="342"/>
      <c r="RTB107" s="342"/>
      <c r="RTC107" s="342"/>
      <c r="RTD107" s="342"/>
      <c r="RTE107" s="342"/>
      <c r="RTF107" s="342"/>
      <c r="RTG107" s="342"/>
      <c r="RTH107" s="342"/>
      <c r="RTI107" s="342"/>
      <c r="RTJ107" s="342"/>
      <c r="RTK107" s="342"/>
      <c r="RTL107" s="342"/>
      <c r="RTM107" s="342"/>
      <c r="RTN107" s="342"/>
      <c r="RTO107" s="342"/>
      <c r="RTP107" s="342"/>
      <c r="RTQ107" s="342"/>
      <c r="RTR107" s="342"/>
      <c r="RTS107" s="342"/>
      <c r="RTT107" s="342"/>
      <c r="RTU107" s="342"/>
      <c r="RTV107" s="342"/>
      <c r="RTW107" s="342"/>
      <c r="RTX107" s="342"/>
      <c r="RTY107" s="342"/>
      <c r="RTZ107" s="342"/>
      <c r="RUA107" s="342"/>
      <c r="RUB107" s="342"/>
      <c r="RUC107" s="342"/>
      <c r="RUD107" s="342"/>
      <c r="RUE107" s="342"/>
      <c r="RUF107" s="342"/>
      <c r="RUG107" s="342"/>
      <c r="RUH107" s="342"/>
      <c r="RUI107" s="342"/>
      <c r="RUJ107" s="342"/>
      <c r="RUK107" s="342"/>
      <c r="RUL107" s="342"/>
      <c r="RUM107" s="342"/>
      <c r="RUN107" s="342"/>
      <c r="RUO107" s="342"/>
      <c r="RUP107" s="342"/>
      <c r="RUQ107" s="342"/>
      <c r="RUR107" s="342"/>
      <c r="RUS107" s="342"/>
      <c r="RUT107" s="342"/>
      <c r="RUU107" s="342"/>
      <c r="RUV107" s="342"/>
      <c r="RUW107" s="342"/>
      <c r="RUX107" s="342"/>
      <c r="RUY107" s="342"/>
      <c r="RUZ107" s="342"/>
      <c r="RVA107" s="342"/>
      <c r="RVB107" s="342"/>
      <c r="RVC107" s="342"/>
      <c r="RVD107" s="342"/>
      <c r="RVE107" s="342"/>
      <c r="RVF107" s="342"/>
      <c r="RVG107" s="342"/>
      <c r="RVH107" s="342"/>
      <c r="RVI107" s="342"/>
      <c r="RVJ107" s="342"/>
      <c r="RVK107" s="342"/>
      <c r="RVL107" s="342"/>
      <c r="RVM107" s="342"/>
      <c r="RVN107" s="342"/>
      <c r="RVO107" s="342"/>
      <c r="RVP107" s="342"/>
      <c r="RVQ107" s="342"/>
      <c r="RVR107" s="342"/>
      <c r="RVS107" s="342"/>
      <c r="RVT107" s="342"/>
      <c r="RVU107" s="342"/>
      <c r="RVV107" s="342"/>
      <c r="RVW107" s="342"/>
      <c r="RVX107" s="342"/>
      <c r="RVY107" s="342"/>
      <c r="RVZ107" s="342"/>
      <c r="RWA107" s="342"/>
      <c r="RWB107" s="342"/>
      <c r="RWC107" s="342"/>
      <c r="RWD107" s="342"/>
      <c r="RWE107" s="342"/>
      <c r="RWF107" s="342"/>
      <c r="RWG107" s="342"/>
      <c r="RWH107" s="342"/>
      <c r="RWI107" s="342"/>
      <c r="RWJ107" s="342"/>
      <c r="RWK107" s="342"/>
      <c r="RWL107" s="342"/>
      <c r="RWM107" s="342"/>
      <c r="RWN107" s="342"/>
      <c r="RWO107" s="342"/>
      <c r="RWP107" s="342"/>
      <c r="RWQ107" s="342"/>
      <c r="RWR107" s="342"/>
      <c r="RWS107" s="342"/>
      <c r="RWT107" s="342"/>
      <c r="RWU107" s="342"/>
      <c r="RWV107" s="342"/>
      <c r="RWW107" s="342"/>
      <c r="RWX107" s="342"/>
      <c r="RWY107" s="342"/>
      <c r="RWZ107" s="342"/>
      <c r="RXA107" s="342"/>
      <c r="RXB107" s="342"/>
      <c r="RXC107" s="342"/>
      <c r="RXD107" s="342"/>
      <c r="RXE107" s="342"/>
      <c r="RXF107" s="342"/>
      <c r="RXG107" s="342"/>
      <c r="RXH107" s="342"/>
      <c r="RXI107" s="342"/>
      <c r="RXJ107" s="342"/>
      <c r="RXK107" s="342"/>
      <c r="RXL107" s="342"/>
      <c r="RXM107" s="342"/>
      <c r="RXN107" s="342"/>
      <c r="RXO107" s="342"/>
      <c r="RXP107" s="342"/>
      <c r="RXQ107" s="342"/>
      <c r="RXR107" s="342"/>
      <c r="RXS107" s="342"/>
      <c r="RXT107" s="342"/>
      <c r="RXU107" s="342"/>
      <c r="RXV107" s="342"/>
      <c r="RXW107" s="342"/>
      <c r="RXX107" s="342"/>
      <c r="RXY107" s="342"/>
      <c r="RXZ107" s="342"/>
      <c r="RYA107" s="342"/>
      <c r="RYB107" s="342"/>
      <c r="RYC107" s="342"/>
      <c r="RYD107" s="342"/>
      <c r="RYE107" s="342"/>
      <c r="RYF107" s="342"/>
      <c r="RYG107" s="342"/>
      <c r="RYH107" s="342"/>
      <c r="RYI107" s="342"/>
      <c r="RYJ107" s="342"/>
      <c r="RYK107" s="342"/>
      <c r="RYL107" s="342"/>
      <c r="RYM107" s="342"/>
      <c r="RYN107" s="342"/>
      <c r="RYO107" s="342"/>
      <c r="RYP107" s="342"/>
      <c r="RYQ107" s="342"/>
      <c r="RYR107" s="342"/>
      <c r="RYS107" s="342"/>
      <c r="RYT107" s="342"/>
      <c r="RYU107" s="342"/>
      <c r="RYV107" s="342"/>
      <c r="RYW107" s="342"/>
      <c r="RYX107" s="342"/>
      <c r="RYY107" s="342"/>
      <c r="RYZ107" s="342"/>
      <c r="RZA107" s="342"/>
      <c r="RZB107" s="342"/>
      <c r="RZC107" s="342"/>
      <c r="RZD107" s="342"/>
      <c r="RZE107" s="342"/>
      <c r="RZF107" s="342"/>
      <c r="RZG107" s="342"/>
      <c r="RZH107" s="342"/>
      <c r="RZI107" s="342"/>
      <c r="RZJ107" s="342"/>
      <c r="RZK107" s="342"/>
      <c r="RZL107" s="342"/>
      <c r="RZM107" s="342"/>
      <c r="RZN107" s="342"/>
      <c r="RZO107" s="342"/>
      <c r="RZP107" s="342"/>
      <c r="RZQ107" s="342"/>
      <c r="RZR107" s="342"/>
      <c r="RZS107" s="342"/>
      <c r="RZT107" s="342"/>
      <c r="RZU107" s="342"/>
      <c r="RZV107" s="342"/>
      <c r="RZW107" s="342"/>
      <c r="RZX107" s="342"/>
      <c r="RZY107" s="342"/>
      <c r="RZZ107" s="342"/>
      <c r="SAA107" s="342"/>
      <c r="SAB107" s="342"/>
      <c r="SAC107" s="342"/>
      <c r="SAD107" s="342"/>
      <c r="SAE107" s="342"/>
      <c r="SAF107" s="342"/>
      <c r="SAG107" s="342"/>
      <c r="SAH107" s="342"/>
      <c r="SAI107" s="342"/>
      <c r="SAJ107" s="342"/>
      <c r="SAK107" s="342"/>
      <c r="SAL107" s="342"/>
      <c r="SAM107" s="342"/>
      <c r="SAN107" s="342"/>
      <c r="SAO107" s="342"/>
      <c r="SAP107" s="342"/>
      <c r="SAQ107" s="342"/>
      <c r="SAR107" s="342"/>
      <c r="SAS107" s="342"/>
      <c r="SAT107" s="342"/>
      <c r="SAU107" s="342"/>
      <c r="SAV107" s="342"/>
      <c r="SAW107" s="342"/>
      <c r="SAX107" s="342"/>
      <c r="SAY107" s="342"/>
      <c r="SAZ107" s="342"/>
      <c r="SBA107" s="342"/>
      <c r="SBB107" s="342"/>
      <c r="SBC107" s="342"/>
      <c r="SBD107" s="342"/>
      <c r="SBE107" s="342"/>
      <c r="SBF107" s="342"/>
      <c r="SBG107" s="342"/>
      <c r="SBH107" s="342"/>
      <c r="SBI107" s="342"/>
      <c r="SBJ107" s="342"/>
      <c r="SBK107" s="342"/>
      <c r="SBL107" s="342"/>
      <c r="SBM107" s="342"/>
      <c r="SBN107" s="342"/>
      <c r="SBO107" s="342"/>
      <c r="SBP107" s="342"/>
      <c r="SBQ107" s="342"/>
      <c r="SBR107" s="342"/>
      <c r="SBS107" s="342"/>
      <c r="SBT107" s="342"/>
      <c r="SBU107" s="342"/>
      <c r="SBV107" s="342"/>
      <c r="SBW107" s="342"/>
      <c r="SBX107" s="342"/>
      <c r="SBY107" s="342"/>
      <c r="SBZ107" s="342"/>
      <c r="SCA107" s="342"/>
      <c r="SCB107" s="342"/>
      <c r="SCC107" s="342"/>
      <c r="SCD107" s="342"/>
      <c r="SCE107" s="342"/>
      <c r="SCF107" s="342"/>
      <c r="SCG107" s="342"/>
      <c r="SCH107" s="342"/>
      <c r="SCI107" s="342"/>
      <c r="SCJ107" s="342"/>
      <c r="SCK107" s="342"/>
      <c r="SCL107" s="342"/>
      <c r="SCM107" s="342"/>
      <c r="SCN107" s="342"/>
      <c r="SCO107" s="342"/>
      <c r="SCP107" s="342"/>
      <c r="SCQ107" s="342"/>
      <c r="SCR107" s="342"/>
      <c r="SCS107" s="342"/>
      <c r="SCT107" s="342"/>
      <c r="SCU107" s="342"/>
      <c r="SCV107" s="342"/>
      <c r="SCW107" s="342"/>
      <c r="SCX107" s="342"/>
      <c r="SCY107" s="342"/>
      <c r="SCZ107" s="342"/>
      <c r="SDA107" s="342"/>
      <c r="SDB107" s="342"/>
      <c r="SDC107" s="342"/>
      <c r="SDD107" s="342"/>
      <c r="SDE107" s="342"/>
      <c r="SDF107" s="342"/>
      <c r="SDG107" s="342"/>
      <c r="SDH107" s="342"/>
      <c r="SDI107" s="342"/>
      <c r="SDJ107" s="342"/>
      <c r="SDK107" s="342"/>
      <c r="SDL107" s="342"/>
      <c r="SDM107" s="342"/>
      <c r="SDN107" s="342"/>
      <c r="SDO107" s="342"/>
      <c r="SDP107" s="342"/>
      <c r="SDQ107" s="342"/>
      <c r="SDR107" s="342"/>
      <c r="SDS107" s="342"/>
      <c r="SDT107" s="342"/>
      <c r="SDU107" s="342"/>
      <c r="SDV107" s="342"/>
      <c r="SDW107" s="342"/>
      <c r="SDX107" s="342"/>
      <c r="SDY107" s="342"/>
      <c r="SDZ107" s="342"/>
      <c r="SEA107" s="342"/>
      <c r="SEB107" s="342"/>
      <c r="SEC107" s="342"/>
      <c r="SED107" s="342"/>
      <c r="SEE107" s="342"/>
      <c r="SEF107" s="342"/>
      <c r="SEG107" s="342"/>
      <c r="SEH107" s="342"/>
      <c r="SEI107" s="342"/>
      <c r="SEJ107" s="342"/>
      <c r="SEK107" s="342"/>
      <c r="SEL107" s="342"/>
      <c r="SEM107" s="342"/>
      <c r="SEN107" s="342"/>
      <c r="SEO107" s="342"/>
      <c r="SEP107" s="342"/>
      <c r="SEQ107" s="342"/>
      <c r="SER107" s="342"/>
      <c r="SES107" s="342"/>
      <c r="SET107" s="342"/>
      <c r="SEU107" s="342"/>
      <c r="SEV107" s="342"/>
      <c r="SEW107" s="342"/>
      <c r="SEX107" s="342"/>
      <c r="SEY107" s="342"/>
      <c r="SEZ107" s="342"/>
      <c r="SFA107" s="342"/>
      <c r="SFB107" s="342"/>
      <c r="SFC107" s="342"/>
      <c r="SFD107" s="342"/>
      <c r="SFE107" s="342"/>
      <c r="SFF107" s="342"/>
      <c r="SFG107" s="342"/>
      <c r="SFH107" s="342"/>
      <c r="SFI107" s="342"/>
      <c r="SFJ107" s="342"/>
      <c r="SFK107" s="342"/>
      <c r="SFL107" s="342"/>
      <c r="SFM107" s="342"/>
      <c r="SFN107" s="342"/>
      <c r="SFO107" s="342"/>
      <c r="SFP107" s="342"/>
      <c r="SFQ107" s="342"/>
      <c r="SFR107" s="342"/>
      <c r="SFS107" s="342"/>
      <c r="SFT107" s="342"/>
      <c r="SFU107" s="342"/>
      <c r="SFV107" s="342"/>
      <c r="SFW107" s="342"/>
      <c r="SFX107" s="342"/>
      <c r="SFY107" s="342"/>
      <c r="SFZ107" s="342"/>
      <c r="SGA107" s="342"/>
      <c r="SGB107" s="342"/>
      <c r="SGC107" s="342"/>
      <c r="SGD107" s="342"/>
      <c r="SGE107" s="342"/>
      <c r="SGF107" s="342"/>
      <c r="SGG107" s="342"/>
      <c r="SGH107" s="342"/>
      <c r="SGI107" s="342"/>
      <c r="SGJ107" s="342"/>
      <c r="SGK107" s="342"/>
      <c r="SGL107" s="342"/>
      <c r="SGM107" s="342"/>
      <c r="SGN107" s="342"/>
      <c r="SGO107" s="342"/>
      <c r="SGP107" s="342"/>
      <c r="SGQ107" s="342"/>
      <c r="SGR107" s="342"/>
      <c r="SGS107" s="342"/>
      <c r="SGT107" s="342"/>
      <c r="SGU107" s="342"/>
      <c r="SGV107" s="342"/>
      <c r="SGW107" s="342"/>
      <c r="SGX107" s="342"/>
      <c r="SGY107" s="342"/>
      <c r="SGZ107" s="342"/>
      <c r="SHA107" s="342"/>
      <c r="SHB107" s="342"/>
      <c r="SHC107" s="342"/>
      <c r="SHD107" s="342"/>
      <c r="SHE107" s="342"/>
      <c r="SHF107" s="342"/>
      <c r="SHG107" s="342"/>
      <c r="SHH107" s="342"/>
      <c r="SHI107" s="342"/>
      <c r="SHJ107" s="342"/>
      <c r="SHK107" s="342"/>
      <c r="SHL107" s="342"/>
      <c r="SHM107" s="342"/>
      <c r="SHN107" s="342"/>
      <c r="SHO107" s="342"/>
      <c r="SHP107" s="342"/>
      <c r="SHQ107" s="342"/>
      <c r="SHR107" s="342"/>
      <c r="SHS107" s="342"/>
      <c r="SHT107" s="342"/>
      <c r="SHU107" s="342"/>
      <c r="SHV107" s="342"/>
      <c r="SHW107" s="342"/>
      <c r="SHX107" s="342"/>
      <c r="SHY107" s="342"/>
      <c r="SHZ107" s="342"/>
      <c r="SIA107" s="342"/>
      <c r="SIB107" s="342"/>
      <c r="SIC107" s="342"/>
      <c r="SID107" s="342"/>
      <c r="SIE107" s="342"/>
      <c r="SIF107" s="342"/>
      <c r="SIG107" s="342"/>
      <c r="SIH107" s="342"/>
      <c r="SII107" s="342"/>
      <c r="SIJ107" s="342"/>
      <c r="SIK107" s="342"/>
      <c r="SIL107" s="342"/>
      <c r="SIM107" s="342"/>
      <c r="SIN107" s="342"/>
      <c r="SIO107" s="342"/>
      <c r="SIP107" s="342"/>
      <c r="SIQ107" s="342"/>
      <c r="SIR107" s="342"/>
      <c r="SIS107" s="342"/>
      <c r="SIT107" s="342"/>
      <c r="SIU107" s="342"/>
      <c r="SIV107" s="342"/>
      <c r="SIW107" s="342"/>
      <c r="SIX107" s="342"/>
      <c r="SIY107" s="342"/>
      <c r="SIZ107" s="342"/>
      <c r="SJA107" s="342"/>
      <c r="SJB107" s="342"/>
      <c r="SJC107" s="342"/>
      <c r="SJD107" s="342"/>
      <c r="SJE107" s="342"/>
      <c r="SJF107" s="342"/>
      <c r="SJG107" s="342"/>
      <c r="SJH107" s="342"/>
      <c r="SJI107" s="342"/>
      <c r="SJJ107" s="342"/>
      <c r="SJK107" s="342"/>
      <c r="SJL107" s="342"/>
      <c r="SJM107" s="342"/>
      <c r="SJN107" s="342"/>
      <c r="SJO107" s="342"/>
      <c r="SJP107" s="342"/>
      <c r="SJQ107" s="342"/>
      <c r="SJR107" s="342"/>
      <c r="SJS107" s="342"/>
      <c r="SJT107" s="342"/>
      <c r="SJU107" s="342"/>
      <c r="SJV107" s="342"/>
      <c r="SJW107" s="342"/>
      <c r="SJX107" s="342"/>
      <c r="SJY107" s="342"/>
      <c r="SJZ107" s="342"/>
      <c r="SKA107" s="342"/>
      <c r="SKB107" s="342"/>
      <c r="SKC107" s="342"/>
      <c r="SKD107" s="342"/>
      <c r="SKE107" s="342"/>
      <c r="SKF107" s="342"/>
      <c r="SKG107" s="342"/>
      <c r="SKH107" s="342"/>
      <c r="SKI107" s="342"/>
      <c r="SKJ107" s="342"/>
      <c r="SKK107" s="342"/>
      <c r="SKL107" s="342"/>
      <c r="SKM107" s="342"/>
      <c r="SKN107" s="342"/>
      <c r="SKO107" s="342"/>
      <c r="SKP107" s="342"/>
      <c r="SKQ107" s="342"/>
      <c r="SKR107" s="342"/>
      <c r="SKS107" s="342"/>
      <c r="SKT107" s="342"/>
      <c r="SKU107" s="342"/>
      <c r="SKV107" s="342"/>
      <c r="SKW107" s="342"/>
      <c r="SKX107" s="342"/>
      <c r="SKY107" s="342"/>
      <c r="SKZ107" s="342"/>
      <c r="SLA107" s="342"/>
      <c r="SLB107" s="342"/>
      <c r="SLC107" s="342"/>
      <c r="SLD107" s="342"/>
      <c r="SLE107" s="342"/>
      <c r="SLF107" s="342"/>
      <c r="SLG107" s="342"/>
      <c r="SLH107" s="342"/>
      <c r="SLI107" s="342"/>
      <c r="SLJ107" s="342"/>
      <c r="SLK107" s="342"/>
      <c r="SLL107" s="342"/>
      <c r="SLM107" s="342"/>
      <c r="SLN107" s="342"/>
      <c r="SLO107" s="342"/>
      <c r="SLP107" s="342"/>
      <c r="SLQ107" s="342"/>
      <c r="SLR107" s="342"/>
      <c r="SLS107" s="342"/>
      <c r="SLT107" s="342"/>
      <c r="SLU107" s="342"/>
      <c r="SLV107" s="342"/>
      <c r="SLW107" s="342"/>
      <c r="SLX107" s="342"/>
      <c r="SLY107" s="342"/>
      <c r="SLZ107" s="342"/>
      <c r="SMA107" s="342"/>
      <c r="SMB107" s="342"/>
      <c r="SMC107" s="342"/>
      <c r="SMD107" s="342"/>
      <c r="SME107" s="342"/>
      <c r="SMF107" s="342"/>
      <c r="SMG107" s="342"/>
      <c r="SMH107" s="342"/>
      <c r="SMI107" s="342"/>
      <c r="SMJ107" s="342"/>
      <c r="SMK107" s="342"/>
      <c r="SML107" s="342"/>
      <c r="SMM107" s="342"/>
      <c r="SMN107" s="342"/>
      <c r="SMO107" s="342"/>
      <c r="SMP107" s="342"/>
      <c r="SMQ107" s="342"/>
      <c r="SMR107" s="342"/>
      <c r="SMS107" s="342"/>
      <c r="SMT107" s="342"/>
      <c r="SMU107" s="342"/>
      <c r="SMV107" s="342"/>
      <c r="SMW107" s="342"/>
      <c r="SMX107" s="342"/>
      <c r="SMY107" s="342"/>
      <c r="SMZ107" s="342"/>
      <c r="SNA107" s="342"/>
      <c r="SNB107" s="342"/>
      <c r="SNC107" s="342"/>
      <c r="SND107" s="342"/>
      <c r="SNE107" s="342"/>
      <c r="SNF107" s="342"/>
      <c r="SNG107" s="342"/>
      <c r="SNH107" s="342"/>
      <c r="SNI107" s="342"/>
      <c r="SNJ107" s="342"/>
      <c r="SNK107" s="342"/>
      <c r="SNL107" s="342"/>
      <c r="SNM107" s="342"/>
      <c r="SNN107" s="342"/>
      <c r="SNO107" s="342"/>
      <c r="SNP107" s="342"/>
      <c r="SNQ107" s="342"/>
      <c r="SNR107" s="342"/>
      <c r="SNS107" s="342"/>
      <c r="SNT107" s="342"/>
      <c r="SNU107" s="342"/>
      <c r="SNV107" s="342"/>
      <c r="SNW107" s="342"/>
      <c r="SNX107" s="342"/>
      <c r="SNY107" s="342"/>
      <c r="SNZ107" s="342"/>
      <c r="SOA107" s="342"/>
      <c r="SOB107" s="342"/>
      <c r="SOC107" s="342"/>
      <c r="SOD107" s="342"/>
      <c r="SOE107" s="342"/>
      <c r="SOF107" s="342"/>
      <c r="SOG107" s="342"/>
      <c r="SOH107" s="342"/>
      <c r="SOI107" s="342"/>
      <c r="SOJ107" s="342"/>
      <c r="SOK107" s="342"/>
      <c r="SOL107" s="342"/>
      <c r="SOM107" s="342"/>
      <c r="SON107" s="342"/>
      <c r="SOO107" s="342"/>
      <c r="SOP107" s="342"/>
      <c r="SOQ107" s="342"/>
      <c r="SOR107" s="342"/>
      <c r="SOS107" s="342"/>
      <c r="SOT107" s="342"/>
      <c r="SOU107" s="342"/>
      <c r="SOV107" s="342"/>
      <c r="SOW107" s="342"/>
      <c r="SOX107" s="342"/>
      <c r="SOY107" s="342"/>
      <c r="SOZ107" s="342"/>
      <c r="SPA107" s="342"/>
      <c r="SPB107" s="342"/>
      <c r="SPC107" s="342"/>
      <c r="SPD107" s="342"/>
      <c r="SPE107" s="342"/>
      <c r="SPF107" s="342"/>
      <c r="SPG107" s="342"/>
      <c r="SPH107" s="342"/>
      <c r="SPI107" s="342"/>
      <c r="SPJ107" s="342"/>
      <c r="SPK107" s="342"/>
      <c r="SPL107" s="342"/>
      <c r="SPM107" s="342"/>
      <c r="SPN107" s="342"/>
      <c r="SPO107" s="342"/>
      <c r="SPP107" s="342"/>
      <c r="SPQ107" s="342"/>
      <c r="SPR107" s="342"/>
      <c r="SPS107" s="342"/>
      <c r="SPT107" s="342"/>
      <c r="SPU107" s="342"/>
      <c r="SPV107" s="342"/>
      <c r="SPW107" s="342"/>
      <c r="SPX107" s="342"/>
      <c r="SPY107" s="342"/>
      <c r="SPZ107" s="342"/>
      <c r="SQA107" s="342"/>
      <c r="SQB107" s="342"/>
      <c r="SQC107" s="342"/>
      <c r="SQD107" s="342"/>
      <c r="SQE107" s="342"/>
      <c r="SQF107" s="342"/>
      <c r="SQG107" s="342"/>
      <c r="SQH107" s="342"/>
      <c r="SQI107" s="342"/>
      <c r="SQJ107" s="342"/>
      <c r="SQK107" s="342"/>
      <c r="SQL107" s="342"/>
      <c r="SQM107" s="342"/>
      <c r="SQN107" s="342"/>
      <c r="SQO107" s="342"/>
      <c r="SQP107" s="342"/>
      <c r="SQQ107" s="342"/>
      <c r="SQR107" s="342"/>
      <c r="SQS107" s="342"/>
      <c r="SQT107" s="342"/>
      <c r="SQU107" s="342"/>
      <c r="SQV107" s="342"/>
      <c r="SQW107" s="342"/>
      <c r="SQX107" s="342"/>
      <c r="SQY107" s="342"/>
      <c r="SQZ107" s="342"/>
      <c r="SRA107" s="342"/>
      <c r="SRB107" s="342"/>
      <c r="SRC107" s="342"/>
      <c r="SRD107" s="342"/>
      <c r="SRE107" s="342"/>
      <c r="SRF107" s="342"/>
      <c r="SRG107" s="342"/>
      <c r="SRH107" s="342"/>
      <c r="SRI107" s="342"/>
      <c r="SRJ107" s="342"/>
      <c r="SRK107" s="342"/>
      <c r="SRL107" s="342"/>
      <c r="SRM107" s="342"/>
      <c r="SRN107" s="342"/>
      <c r="SRO107" s="342"/>
      <c r="SRP107" s="342"/>
      <c r="SRQ107" s="342"/>
      <c r="SRR107" s="342"/>
      <c r="SRS107" s="342"/>
      <c r="SRT107" s="342"/>
      <c r="SRU107" s="342"/>
      <c r="SRV107" s="342"/>
      <c r="SRW107" s="342"/>
      <c r="SRX107" s="342"/>
      <c r="SRY107" s="342"/>
      <c r="SRZ107" s="342"/>
      <c r="SSA107" s="342"/>
      <c r="SSB107" s="342"/>
      <c r="SSC107" s="342"/>
      <c r="SSD107" s="342"/>
      <c r="SSE107" s="342"/>
      <c r="SSF107" s="342"/>
      <c r="SSG107" s="342"/>
      <c r="SSH107" s="342"/>
      <c r="SSI107" s="342"/>
      <c r="SSJ107" s="342"/>
      <c r="SSK107" s="342"/>
      <c r="SSL107" s="342"/>
      <c r="SSM107" s="342"/>
      <c r="SSN107" s="342"/>
      <c r="SSO107" s="342"/>
      <c r="SSP107" s="342"/>
      <c r="SSQ107" s="342"/>
      <c r="SSR107" s="342"/>
      <c r="SSS107" s="342"/>
      <c r="SST107" s="342"/>
      <c r="SSU107" s="342"/>
      <c r="SSV107" s="342"/>
      <c r="SSW107" s="342"/>
      <c r="SSX107" s="342"/>
      <c r="SSY107" s="342"/>
      <c r="SSZ107" s="342"/>
      <c r="STA107" s="342"/>
      <c r="STB107" s="342"/>
      <c r="STC107" s="342"/>
      <c r="STD107" s="342"/>
      <c r="STE107" s="342"/>
      <c r="STF107" s="342"/>
      <c r="STG107" s="342"/>
      <c r="STH107" s="342"/>
      <c r="STI107" s="342"/>
      <c r="STJ107" s="342"/>
      <c r="STK107" s="342"/>
      <c r="STL107" s="342"/>
      <c r="STM107" s="342"/>
      <c r="STN107" s="342"/>
      <c r="STO107" s="342"/>
      <c r="STP107" s="342"/>
      <c r="STQ107" s="342"/>
      <c r="STR107" s="342"/>
      <c r="STS107" s="342"/>
      <c r="STT107" s="342"/>
      <c r="STU107" s="342"/>
      <c r="STV107" s="342"/>
      <c r="STW107" s="342"/>
      <c r="STX107" s="342"/>
      <c r="STY107" s="342"/>
      <c r="STZ107" s="342"/>
      <c r="SUA107" s="342"/>
      <c r="SUB107" s="342"/>
      <c r="SUC107" s="342"/>
      <c r="SUD107" s="342"/>
      <c r="SUE107" s="342"/>
      <c r="SUF107" s="342"/>
      <c r="SUG107" s="342"/>
      <c r="SUH107" s="342"/>
      <c r="SUI107" s="342"/>
      <c r="SUJ107" s="342"/>
      <c r="SUK107" s="342"/>
      <c r="SUL107" s="342"/>
      <c r="SUM107" s="342"/>
      <c r="SUN107" s="342"/>
      <c r="SUO107" s="342"/>
      <c r="SUP107" s="342"/>
      <c r="SUQ107" s="342"/>
      <c r="SUR107" s="342"/>
      <c r="SUS107" s="342"/>
      <c r="SUT107" s="342"/>
      <c r="SUU107" s="342"/>
      <c r="SUV107" s="342"/>
      <c r="SUW107" s="342"/>
      <c r="SUX107" s="342"/>
      <c r="SUY107" s="342"/>
      <c r="SUZ107" s="342"/>
      <c r="SVA107" s="342"/>
      <c r="SVB107" s="342"/>
      <c r="SVC107" s="342"/>
      <c r="SVD107" s="342"/>
      <c r="SVE107" s="342"/>
      <c r="SVF107" s="342"/>
      <c r="SVG107" s="342"/>
      <c r="SVH107" s="342"/>
      <c r="SVI107" s="342"/>
      <c r="SVJ107" s="342"/>
      <c r="SVK107" s="342"/>
      <c r="SVL107" s="342"/>
      <c r="SVM107" s="342"/>
      <c r="SVN107" s="342"/>
      <c r="SVO107" s="342"/>
      <c r="SVP107" s="342"/>
      <c r="SVQ107" s="342"/>
      <c r="SVR107" s="342"/>
      <c r="SVS107" s="342"/>
      <c r="SVT107" s="342"/>
      <c r="SVU107" s="342"/>
      <c r="SVV107" s="342"/>
      <c r="SVW107" s="342"/>
      <c r="SVX107" s="342"/>
      <c r="SVY107" s="342"/>
      <c r="SVZ107" s="342"/>
      <c r="SWA107" s="342"/>
      <c r="SWB107" s="342"/>
      <c r="SWC107" s="342"/>
      <c r="SWD107" s="342"/>
      <c r="SWE107" s="342"/>
      <c r="SWF107" s="342"/>
      <c r="SWG107" s="342"/>
      <c r="SWH107" s="342"/>
      <c r="SWI107" s="342"/>
      <c r="SWJ107" s="342"/>
      <c r="SWK107" s="342"/>
      <c r="SWL107" s="342"/>
      <c r="SWM107" s="342"/>
      <c r="SWN107" s="342"/>
      <c r="SWO107" s="342"/>
      <c r="SWP107" s="342"/>
      <c r="SWQ107" s="342"/>
      <c r="SWR107" s="342"/>
      <c r="SWS107" s="342"/>
      <c r="SWT107" s="342"/>
      <c r="SWU107" s="342"/>
      <c r="SWV107" s="342"/>
      <c r="SWW107" s="342"/>
      <c r="SWX107" s="342"/>
      <c r="SWY107" s="342"/>
      <c r="SWZ107" s="342"/>
      <c r="SXA107" s="342"/>
      <c r="SXB107" s="342"/>
      <c r="SXC107" s="342"/>
      <c r="SXD107" s="342"/>
      <c r="SXE107" s="342"/>
      <c r="SXF107" s="342"/>
      <c r="SXG107" s="342"/>
      <c r="SXH107" s="342"/>
      <c r="SXI107" s="342"/>
      <c r="SXJ107" s="342"/>
      <c r="SXK107" s="342"/>
      <c r="SXL107" s="342"/>
      <c r="SXM107" s="342"/>
      <c r="SXN107" s="342"/>
      <c r="SXO107" s="342"/>
      <c r="SXP107" s="342"/>
      <c r="SXQ107" s="342"/>
      <c r="SXR107" s="342"/>
      <c r="SXS107" s="342"/>
      <c r="SXT107" s="342"/>
      <c r="SXU107" s="342"/>
      <c r="SXV107" s="342"/>
      <c r="SXW107" s="342"/>
      <c r="SXX107" s="342"/>
      <c r="SXY107" s="342"/>
      <c r="SXZ107" s="342"/>
      <c r="SYA107" s="342"/>
      <c r="SYB107" s="342"/>
      <c r="SYC107" s="342"/>
      <c r="SYD107" s="342"/>
      <c r="SYE107" s="342"/>
      <c r="SYF107" s="342"/>
      <c r="SYG107" s="342"/>
      <c r="SYH107" s="342"/>
      <c r="SYI107" s="342"/>
      <c r="SYJ107" s="342"/>
      <c r="SYK107" s="342"/>
      <c r="SYL107" s="342"/>
      <c r="SYM107" s="342"/>
      <c r="SYN107" s="342"/>
      <c r="SYO107" s="342"/>
      <c r="SYP107" s="342"/>
      <c r="SYQ107" s="342"/>
      <c r="SYR107" s="342"/>
      <c r="SYS107" s="342"/>
      <c r="SYT107" s="342"/>
      <c r="SYU107" s="342"/>
      <c r="SYV107" s="342"/>
      <c r="SYW107" s="342"/>
      <c r="SYX107" s="342"/>
      <c r="SYY107" s="342"/>
      <c r="SYZ107" s="342"/>
      <c r="SZA107" s="342"/>
      <c r="SZB107" s="342"/>
      <c r="SZC107" s="342"/>
      <c r="SZD107" s="342"/>
      <c r="SZE107" s="342"/>
      <c r="SZF107" s="342"/>
      <c r="SZG107" s="342"/>
      <c r="SZH107" s="342"/>
      <c r="SZI107" s="342"/>
      <c r="SZJ107" s="342"/>
      <c r="SZK107" s="342"/>
      <c r="SZL107" s="342"/>
      <c r="SZM107" s="342"/>
      <c r="SZN107" s="342"/>
      <c r="SZO107" s="342"/>
      <c r="SZP107" s="342"/>
      <c r="SZQ107" s="342"/>
      <c r="SZR107" s="342"/>
      <c r="SZS107" s="342"/>
      <c r="SZT107" s="342"/>
      <c r="SZU107" s="342"/>
      <c r="SZV107" s="342"/>
      <c r="SZW107" s="342"/>
      <c r="SZX107" s="342"/>
      <c r="SZY107" s="342"/>
      <c r="SZZ107" s="342"/>
      <c r="TAA107" s="342"/>
      <c r="TAB107" s="342"/>
      <c r="TAC107" s="342"/>
      <c r="TAD107" s="342"/>
      <c r="TAE107" s="342"/>
      <c r="TAF107" s="342"/>
      <c r="TAG107" s="342"/>
      <c r="TAH107" s="342"/>
      <c r="TAI107" s="342"/>
      <c r="TAJ107" s="342"/>
      <c r="TAK107" s="342"/>
      <c r="TAL107" s="342"/>
      <c r="TAM107" s="342"/>
      <c r="TAN107" s="342"/>
      <c r="TAO107" s="342"/>
      <c r="TAP107" s="342"/>
      <c r="TAQ107" s="342"/>
      <c r="TAR107" s="342"/>
      <c r="TAS107" s="342"/>
      <c r="TAT107" s="342"/>
      <c r="TAU107" s="342"/>
      <c r="TAV107" s="342"/>
      <c r="TAW107" s="342"/>
      <c r="TAX107" s="342"/>
      <c r="TAY107" s="342"/>
      <c r="TAZ107" s="342"/>
      <c r="TBA107" s="342"/>
      <c r="TBB107" s="342"/>
      <c r="TBC107" s="342"/>
      <c r="TBD107" s="342"/>
      <c r="TBE107" s="342"/>
      <c r="TBF107" s="342"/>
      <c r="TBG107" s="342"/>
      <c r="TBH107" s="342"/>
      <c r="TBI107" s="342"/>
      <c r="TBJ107" s="342"/>
      <c r="TBK107" s="342"/>
      <c r="TBL107" s="342"/>
      <c r="TBM107" s="342"/>
      <c r="TBN107" s="342"/>
      <c r="TBO107" s="342"/>
      <c r="TBP107" s="342"/>
      <c r="TBQ107" s="342"/>
      <c r="TBR107" s="342"/>
      <c r="TBS107" s="342"/>
      <c r="TBT107" s="342"/>
      <c r="TBU107" s="342"/>
      <c r="TBV107" s="342"/>
      <c r="TBW107" s="342"/>
      <c r="TBX107" s="342"/>
      <c r="TBY107" s="342"/>
      <c r="TBZ107" s="342"/>
      <c r="TCA107" s="342"/>
      <c r="TCB107" s="342"/>
      <c r="TCC107" s="342"/>
      <c r="TCD107" s="342"/>
      <c r="TCE107" s="342"/>
      <c r="TCF107" s="342"/>
      <c r="TCG107" s="342"/>
      <c r="TCH107" s="342"/>
      <c r="TCI107" s="342"/>
      <c r="TCJ107" s="342"/>
      <c r="TCK107" s="342"/>
      <c r="TCL107" s="342"/>
      <c r="TCM107" s="342"/>
      <c r="TCN107" s="342"/>
      <c r="TCO107" s="342"/>
      <c r="TCP107" s="342"/>
      <c r="TCQ107" s="342"/>
      <c r="TCR107" s="342"/>
      <c r="TCS107" s="342"/>
      <c r="TCT107" s="342"/>
      <c r="TCU107" s="342"/>
      <c r="TCV107" s="342"/>
      <c r="TCW107" s="342"/>
      <c r="TCX107" s="342"/>
      <c r="TCY107" s="342"/>
      <c r="TCZ107" s="342"/>
      <c r="TDA107" s="342"/>
      <c r="TDB107" s="342"/>
      <c r="TDC107" s="342"/>
      <c r="TDD107" s="342"/>
      <c r="TDE107" s="342"/>
      <c r="TDF107" s="342"/>
      <c r="TDG107" s="342"/>
      <c r="TDH107" s="342"/>
      <c r="TDI107" s="342"/>
      <c r="TDJ107" s="342"/>
      <c r="TDK107" s="342"/>
      <c r="TDL107" s="342"/>
      <c r="TDM107" s="342"/>
      <c r="TDN107" s="342"/>
      <c r="TDO107" s="342"/>
      <c r="TDP107" s="342"/>
      <c r="TDQ107" s="342"/>
      <c r="TDR107" s="342"/>
      <c r="TDS107" s="342"/>
      <c r="TDT107" s="342"/>
      <c r="TDU107" s="342"/>
      <c r="TDV107" s="342"/>
      <c r="TDW107" s="342"/>
      <c r="TDX107" s="342"/>
      <c r="TDY107" s="342"/>
      <c r="TDZ107" s="342"/>
      <c r="TEA107" s="342"/>
      <c r="TEB107" s="342"/>
      <c r="TEC107" s="342"/>
      <c r="TED107" s="342"/>
      <c r="TEE107" s="342"/>
      <c r="TEF107" s="342"/>
      <c r="TEG107" s="342"/>
      <c r="TEH107" s="342"/>
      <c r="TEI107" s="342"/>
      <c r="TEJ107" s="342"/>
      <c r="TEK107" s="342"/>
      <c r="TEL107" s="342"/>
      <c r="TEM107" s="342"/>
      <c r="TEN107" s="342"/>
      <c r="TEO107" s="342"/>
      <c r="TEP107" s="342"/>
      <c r="TEQ107" s="342"/>
      <c r="TER107" s="342"/>
      <c r="TES107" s="342"/>
      <c r="TET107" s="342"/>
      <c r="TEU107" s="342"/>
      <c r="TEV107" s="342"/>
      <c r="TEW107" s="342"/>
      <c r="TEX107" s="342"/>
      <c r="TEY107" s="342"/>
      <c r="TEZ107" s="342"/>
      <c r="TFA107" s="342"/>
      <c r="TFB107" s="342"/>
      <c r="TFC107" s="342"/>
      <c r="TFD107" s="342"/>
      <c r="TFE107" s="342"/>
      <c r="TFF107" s="342"/>
      <c r="TFG107" s="342"/>
      <c r="TFH107" s="342"/>
      <c r="TFI107" s="342"/>
      <c r="TFJ107" s="342"/>
      <c r="TFK107" s="342"/>
      <c r="TFL107" s="342"/>
      <c r="TFM107" s="342"/>
      <c r="TFN107" s="342"/>
      <c r="TFO107" s="342"/>
      <c r="TFP107" s="342"/>
      <c r="TFQ107" s="342"/>
      <c r="TFR107" s="342"/>
      <c r="TFS107" s="342"/>
      <c r="TFT107" s="342"/>
      <c r="TFU107" s="342"/>
      <c r="TFV107" s="342"/>
      <c r="TFW107" s="342"/>
      <c r="TFX107" s="342"/>
      <c r="TFY107" s="342"/>
      <c r="TFZ107" s="342"/>
      <c r="TGA107" s="342"/>
      <c r="TGB107" s="342"/>
      <c r="TGC107" s="342"/>
      <c r="TGD107" s="342"/>
      <c r="TGE107" s="342"/>
      <c r="TGF107" s="342"/>
      <c r="TGG107" s="342"/>
      <c r="TGH107" s="342"/>
      <c r="TGI107" s="342"/>
      <c r="TGJ107" s="342"/>
      <c r="TGK107" s="342"/>
      <c r="TGL107" s="342"/>
      <c r="TGM107" s="342"/>
      <c r="TGN107" s="342"/>
      <c r="TGO107" s="342"/>
      <c r="TGP107" s="342"/>
      <c r="TGQ107" s="342"/>
      <c r="TGR107" s="342"/>
      <c r="TGS107" s="342"/>
      <c r="TGT107" s="342"/>
      <c r="TGU107" s="342"/>
      <c r="TGV107" s="342"/>
      <c r="TGW107" s="342"/>
      <c r="TGX107" s="342"/>
      <c r="TGY107" s="342"/>
      <c r="TGZ107" s="342"/>
      <c r="THA107" s="342"/>
      <c r="THB107" s="342"/>
      <c r="THC107" s="342"/>
      <c r="THD107" s="342"/>
      <c r="THE107" s="342"/>
      <c r="THF107" s="342"/>
      <c r="THG107" s="342"/>
      <c r="THH107" s="342"/>
      <c r="THI107" s="342"/>
      <c r="THJ107" s="342"/>
      <c r="THK107" s="342"/>
      <c r="THL107" s="342"/>
      <c r="THM107" s="342"/>
      <c r="THN107" s="342"/>
      <c r="THO107" s="342"/>
      <c r="THP107" s="342"/>
      <c r="THQ107" s="342"/>
      <c r="THR107" s="342"/>
      <c r="THS107" s="342"/>
      <c r="THT107" s="342"/>
      <c r="THU107" s="342"/>
      <c r="THV107" s="342"/>
      <c r="THW107" s="342"/>
      <c r="THX107" s="342"/>
      <c r="THY107" s="342"/>
      <c r="THZ107" s="342"/>
      <c r="TIA107" s="342"/>
      <c r="TIB107" s="342"/>
      <c r="TIC107" s="342"/>
      <c r="TID107" s="342"/>
      <c r="TIE107" s="342"/>
      <c r="TIF107" s="342"/>
      <c r="TIG107" s="342"/>
      <c r="TIH107" s="342"/>
      <c r="TII107" s="342"/>
      <c r="TIJ107" s="342"/>
      <c r="TIK107" s="342"/>
      <c r="TIL107" s="342"/>
      <c r="TIM107" s="342"/>
      <c r="TIN107" s="342"/>
      <c r="TIO107" s="342"/>
      <c r="TIP107" s="342"/>
      <c r="TIQ107" s="342"/>
      <c r="TIR107" s="342"/>
      <c r="TIS107" s="342"/>
      <c r="TIT107" s="342"/>
      <c r="TIU107" s="342"/>
      <c r="TIV107" s="342"/>
      <c r="TIW107" s="342"/>
      <c r="TIX107" s="342"/>
      <c r="TIY107" s="342"/>
      <c r="TIZ107" s="342"/>
      <c r="TJA107" s="342"/>
      <c r="TJB107" s="342"/>
      <c r="TJC107" s="342"/>
      <c r="TJD107" s="342"/>
      <c r="TJE107" s="342"/>
      <c r="TJF107" s="342"/>
      <c r="TJG107" s="342"/>
      <c r="TJH107" s="342"/>
      <c r="TJI107" s="342"/>
      <c r="TJJ107" s="342"/>
      <c r="TJK107" s="342"/>
      <c r="TJL107" s="342"/>
      <c r="TJM107" s="342"/>
      <c r="TJN107" s="342"/>
      <c r="TJO107" s="342"/>
      <c r="TJP107" s="342"/>
      <c r="TJQ107" s="342"/>
      <c r="TJR107" s="342"/>
      <c r="TJS107" s="342"/>
      <c r="TJT107" s="342"/>
      <c r="TJU107" s="342"/>
      <c r="TJV107" s="342"/>
      <c r="TJW107" s="342"/>
      <c r="TJX107" s="342"/>
      <c r="TJY107" s="342"/>
      <c r="TJZ107" s="342"/>
      <c r="TKA107" s="342"/>
      <c r="TKB107" s="342"/>
      <c r="TKC107" s="342"/>
      <c r="TKD107" s="342"/>
      <c r="TKE107" s="342"/>
      <c r="TKF107" s="342"/>
      <c r="TKG107" s="342"/>
      <c r="TKH107" s="342"/>
      <c r="TKI107" s="342"/>
      <c r="TKJ107" s="342"/>
      <c r="TKK107" s="342"/>
      <c r="TKL107" s="342"/>
      <c r="TKM107" s="342"/>
      <c r="TKN107" s="342"/>
      <c r="TKO107" s="342"/>
      <c r="TKP107" s="342"/>
      <c r="TKQ107" s="342"/>
      <c r="TKR107" s="342"/>
      <c r="TKS107" s="342"/>
      <c r="TKT107" s="342"/>
      <c r="TKU107" s="342"/>
      <c r="TKV107" s="342"/>
      <c r="TKW107" s="342"/>
      <c r="TKX107" s="342"/>
      <c r="TKY107" s="342"/>
      <c r="TKZ107" s="342"/>
      <c r="TLA107" s="342"/>
      <c r="TLB107" s="342"/>
      <c r="TLC107" s="342"/>
      <c r="TLD107" s="342"/>
      <c r="TLE107" s="342"/>
      <c r="TLF107" s="342"/>
      <c r="TLG107" s="342"/>
      <c r="TLH107" s="342"/>
      <c r="TLI107" s="342"/>
      <c r="TLJ107" s="342"/>
      <c r="TLK107" s="342"/>
      <c r="TLL107" s="342"/>
      <c r="TLM107" s="342"/>
      <c r="TLN107" s="342"/>
      <c r="TLO107" s="342"/>
      <c r="TLP107" s="342"/>
      <c r="TLQ107" s="342"/>
      <c r="TLR107" s="342"/>
      <c r="TLS107" s="342"/>
      <c r="TLT107" s="342"/>
      <c r="TLU107" s="342"/>
      <c r="TLV107" s="342"/>
      <c r="TLW107" s="342"/>
      <c r="TLX107" s="342"/>
      <c r="TLY107" s="342"/>
      <c r="TLZ107" s="342"/>
      <c r="TMA107" s="342"/>
      <c r="TMB107" s="342"/>
      <c r="TMC107" s="342"/>
      <c r="TMD107" s="342"/>
      <c r="TME107" s="342"/>
      <c r="TMF107" s="342"/>
      <c r="TMG107" s="342"/>
      <c r="TMH107" s="342"/>
      <c r="TMI107" s="342"/>
      <c r="TMJ107" s="342"/>
      <c r="TMK107" s="342"/>
      <c r="TML107" s="342"/>
      <c r="TMM107" s="342"/>
      <c r="TMN107" s="342"/>
      <c r="TMO107" s="342"/>
      <c r="TMP107" s="342"/>
      <c r="TMQ107" s="342"/>
      <c r="TMR107" s="342"/>
      <c r="TMS107" s="342"/>
      <c r="TMT107" s="342"/>
      <c r="TMU107" s="342"/>
      <c r="TMV107" s="342"/>
      <c r="TMW107" s="342"/>
      <c r="TMX107" s="342"/>
      <c r="TMY107" s="342"/>
      <c r="TMZ107" s="342"/>
      <c r="TNA107" s="342"/>
      <c r="TNB107" s="342"/>
      <c r="TNC107" s="342"/>
      <c r="TND107" s="342"/>
      <c r="TNE107" s="342"/>
      <c r="TNF107" s="342"/>
      <c r="TNG107" s="342"/>
      <c r="TNH107" s="342"/>
      <c r="TNI107" s="342"/>
      <c r="TNJ107" s="342"/>
      <c r="TNK107" s="342"/>
      <c r="TNL107" s="342"/>
      <c r="TNM107" s="342"/>
      <c r="TNN107" s="342"/>
      <c r="TNO107" s="342"/>
      <c r="TNP107" s="342"/>
      <c r="TNQ107" s="342"/>
      <c r="TNR107" s="342"/>
      <c r="TNS107" s="342"/>
      <c r="TNT107" s="342"/>
      <c r="TNU107" s="342"/>
      <c r="TNV107" s="342"/>
      <c r="TNW107" s="342"/>
      <c r="TNX107" s="342"/>
      <c r="TNY107" s="342"/>
      <c r="TNZ107" s="342"/>
      <c r="TOA107" s="342"/>
      <c r="TOB107" s="342"/>
      <c r="TOC107" s="342"/>
      <c r="TOD107" s="342"/>
      <c r="TOE107" s="342"/>
      <c r="TOF107" s="342"/>
      <c r="TOG107" s="342"/>
      <c r="TOH107" s="342"/>
      <c r="TOI107" s="342"/>
      <c r="TOJ107" s="342"/>
      <c r="TOK107" s="342"/>
      <c r="TOL107" s="342"/>
      <c r="TOM107" s="342"/>
      <c r="TON107" s="342"/>
      <c r="TOO107" s="342"/>
      <c r="TOP107" s="342"/>
      <c r="TOQ107" s="342"/>
      <c r="TOR107" s="342"/>
      <c r="TOS107" s="342"/>
      <c r="TOT107" s="342"/>
      <c r="TOU107" s="342"/>
      <c r="TOV107" s="342"/>
      <c r="TOW107" s="342"/>
      <c r="TOX107" s="342"/>
      <c r="TOY107" s="342"/>
      <c r="TOZ107" s="342"/>
      <c r="TPA107" s="342"/>
      <c r="TPB107" s="342"/>
      <c r="TPC107" s="342"/>
      <c r="TPD107" s="342"/>
      <c r="TPE107" s="342"/>
      <c r="TPF107" s="342"/>
      <c r="TPG107" s="342"/>
      <c r="TPH107" s="342"/>
      <c r="TPI107" s="342"/>
      <c r="TPJ107" s="342"/>
      <c r="TPK107" s="342"/>
      <c r="TPL107" s="342"/>
      <c r="TPM107" s="342"/>
      <c r="TPN107" s="342"/>
      <c r="TPO107" s="342"/>
      <c r="TPP107" s="342"/>
      <c r="TPQ107" s="342"/>
      <c r="TPR107" s="342"/>
      <c r="TPS107" s="342"/>
      <c r="TPT107" s="342"/>
      <c r="TPU107" s="342"/>
      <c r="TPV107" s="342"/>
      <c r="TPW107" s="342"/>
      <c r="TPX107" s="342"/>
      <c r="TPY107" s="342"/>
      <c r="TPZ107" s="342"/>
      <c r="TQA107" s="342"/>
      <c r="TQB107" s="342"/>
      <c r="TQC107" s="342"/>
      <c r="TQD107" s="342"/>
      <c r="TQE107" s="342"/>
      <c r="TQF107" s="342"/>
      <c r="TQG107" s="342"/>
      <c r="TQH107" s="342"/>
      <c r="TQI107" s="342"/>
      <c r="TQJ107" s="342"/>
      <c r="TQK107" s="342"/>
      <c r="TQL107" s="342"/>
      <c r="TQM107" s="342"/>
      <c r="TQN107" s="342"/>
      <c r="TQO107" s="342"/>
      <c r="TQP107" s="342"/>
      <c r="TQQ107" s="342"/>
      <c r="TQR107" s="342"/>
      <c r="TQS107" s="342"/>
      <c r="TQT107" s="342"/>
      <c r="TQU107" s="342"/>
      <c r="TQV107" s="342"/>
      <c r="TQW107" s="342"/>
      <c r="TQX107" s="342"/>
      <c r="TQY107" s="342"/>
      <c r="TQZ107" s="342"/>
      <c r="TRA107" s="342"/>
      <c r="TRB107" s="342"/>
      <c r="TRC107" s="342"/>
      <c r="TRD107" s="342"/>
      <c r="TRE107" s="342"/>
      <c r="TRF107" s="342"/>
      <c r="TRG107" s="342"/>
      <c r="TRH107" s="342"/>
      <c r="TRI107" s="342"/>
      <c r="TRJ107" s="342"/>
      <c r="TRK107" s="342"/>
      <c r="TRL107" s="342"/>
      <c r="TRM107" s="342"/>
      <c r="TRN107" s="342"/>
      <c r="TRO107" s="342"/>
      <c r="TRP107" s="342"/>
      <c r="TRQ107" s="342"/>
      <c r="TRR107" s="342"/>
      <c r="TRS107" s="342"/>
      <c r="TRT107" s="342"/>
      <c r="TRU107" s="342"/>
      <c r="TRV107" s="342"/>
      <c r="TRW107" s="342"/>
      <c r="TRX107" s="342"/>
      <c r="TRY107" s="342"/>
      <c r="TRZ107" s="342"/>
      <c r="TSA107" s="342"/>
      <c r="TSB107" s="342"/>
      <c r="TSC107" s="342"/>
      <c r="TSD107" s="342"/>
      <c r="TSE107" s="342"/>
      <c r="TSF107" s="342"/>
      <c r="TSG107" s="342"/>
      <c r="TSH107" s="342"/>
      <c r="TSI107" s="342"/>
      <c r="TSJ107" s="342"/>
      <c r="TSK107" s="342"/>
      <c r="TSL107" s="342"/>
      <c r="TSM107" s="342"/>
      <c r="TSN107" s="342"/>
      <c r="TSO107" s="342"/>
      <c r="TSP107" s="342"/>
      <c r="TSQ107" s="342"/>
      <c r="TSR107" s="342"/>
      <c r="TSS107" s="342"/>
      <c r="TST107" s="342"/>
      <c r="TSU107" s="342"/>
      <c r="TSV107" s="342"/>
      <c r="TSW107" s="342"/>
      <c r="TSX107" s="342"/>
      <c r="TSY107" s="342"/>
      <c r="TSZ107" s="342"/>
      <c r="TTA107" s="342"/>
      <c r="TTB107" s="342"/>
      <c r="TTC107" s="342"/>
      <c r="TTD107" s="342"/>
      <c r="TTE107" s="342"/>
      <c r="TTF107" s="342"/>
      <c r="TTG107" s="342"/>
      <c r="TTH107" s="342"/>
      <c r="TTI107" s="342"/>
      <c r="TTJ107" s="342"/>
      <c r="TTK107" s="342"/>
      <c r="TTL107" s="342"/>
      <c r="TTM107" s="342"/>
      <c r="TTN107" s="342"/>
      <c r="TTO107" s="342"/>
      <c r="TTP107" s="342"/>
      <c r="TTQ107" s="342"/>
      <c r="TTR107" s="342"/>
      <c r="TTS107" s="342"/>
      <c r="TTT107" s="342"/>
      <c r="TTU107" s="342"/>
      <c r="TTV107" s="342"/>
      <c r="TTW107" s="342"/>
      <c r="TTX107" s="342"/>
      <c r="TTY107" s="342"/>
      <c r="TTZ107" s="342"/>
      <c r="TUA107" s="342"/>
      <c r="TUB107" s="342"/>
      <c r="TUC107" s="342"/>
      <c r="TUD107" s="342"/>
      <c r="TUE107" s="342"/>
      <c r="TUF107" s="342"/>
      <c r="TUG107" s="342"/>
      <c r="TUH107" s="342"/>
      <c r="TUI107" s="342"/>
      <c r="TUJ107" s="342"/>
      <c r="TUK107" s="342"/>
      <c r="TUL107" s="342"/>
      <c r="TUM107" s="342"/>
      <c r="TUN107" s="342"/>
      <c r="TUO107" s="342"/>
      <c r="TUP107" s="342"/>
      <c r="TUQ107" s="342"/>
      <c r="TUR107" s="342"/>
      <c r="TUS107" s="342"/>
      <c r="TUT107" s="342"/>
      <c r="TUU107" s="342"/>
      <c r="TUV107" s="342"/>
      <c r="TUW107" s="342"/>
      <c r="TUX107" s="342"/>
      <c r="TUY107" s="342"/>
      <c r="TUZ107" s="342"/>
      <c r="TVA107" s="342"/>
      <c r="TVB107" s="342"/>
      <c r="TVC107" s="342"/>
      <c r="TVD107" s="342"/>
      <c r="TVE107" s="342"/>
      <c r="TVF107" s="342"/>
      <c r="TVG107" s="342"/>
      <c r="TVH107" s="342"/>
      <c r="TVI107" s="342"/>
      <c r="TVJ107" s="342"/>
      <c r="TVK107" s="342"/>
      <c r="TVL107" s="342"/>
      <c r="TVM107" s="342"/>
      <c r="TVN107" s="342"/>
      <c r="TVO107" s="342"/>
      <c r="TVP107" s="342"/>
      <c r="TVQ107" s="342"/>
      <c r="TVR107" s="342"/>
      <c r="TVS107" s="342"/>
      <c r="TVT107" s="342"/>
      <c r="TVU107" s="342"/>
      <c r="TVV107" s="342"/>
      <c r="TVW107" s="342"/>
      <c r="TVX107" s="342"/>
      <c r="TVY107" s="342"/>
      <c r="TVZ107" s="342"/>
      <c r="TWA107" s="342"/>
      <c r="TWB107" s="342"/>
      <c r="TWC107" s="342"/>
      <c r="TWD107" s="342"/>
      <c r="TWE107" s="342"/>
      <c r="TWF107" s="342"/>
      <c r="TWG107" s="342"/>
      <c r="TWH107" s="342"/>
      <c r="TWI107" s="342"/>
      <c r="TWJ107" s="342"/>
      <c r="TWK107" s="342"/>
      <c r="TWL107" s="342"/>
      <c r="TWM107" s="342"/>
      <c r="TWN107" s="342"/>
      <c r="TWO107" s="342"/>
      <c r="TWP107" s="342"/>
      <c r="TWQ107" s="342"/>
      <c r="TWR107" s="342"/>
      <c r="TWS107" s="342"/>
      <c r="TWT107" s="342"/>
      <c r="TWU107" s="342"/>
      <c r="TWV107" s="342"/>
      <c r="TWW107" s="342"/>
      <c r="TWX107" s="342"/>
      <c r="TWY107" s="342"/>
      <c r="TWZ107" s="342"/>
      <c r="TXA107" s="342"/>
      <c r="TXB107" s="342"/>
      <c r="TXC107" s="342"/>
      <c r="TXD107" s="342"/>
      <c r="TXE107" s="342"/>
      <c r="TXF107" s="342"/>
      <c r="TXG107" s="342"/>
      <c r="TXH107" s="342"/>
      <c r="TXI107" s="342"/>
      <c r="TXJ107" s="342"/>
      <c r="TXK107" s="342"/>
      <c r="TXL107" s="342"/>
      <c r="TXM107" s="342"/>
      <c r="TXN107" s="342"/>
      <c r="TXO107" s="342"/>
      <c r="TXP107" s="342"/>
      <c r="TXQ107" s="342"/>
      <c r="TXR107" s="342"/>
      <c r="TXS107" s="342"/>
      <c r="TXT107" s="342"/>
      <c r="TXU107" s="342"/>
      <c r="TXV107" s="342"/>
      <c r="TXW107" s="342"/>
      <c r="TXX107" s="342"/>
      <c r="TXY107" s="342"/>
      <c r="TXZ107" s="342"/>
      <c r="TYA107" s="342"/>
      <c r="TYB107" s="342"/>
      <c r="TYC107" s="342"/>
      <c r="TYD107" s="342"/>
      <c r="TYE107" s="342"/>
      <c r="TYF107" s="342"/>
      <c r="TYG107" s="342"/>
      <c r="TYH107" s="342"/>
      <c r="TYI107" s="342"/>
      <c r="TYJ107" s="342"/>
      <c r="TYK107" s="342"/>
      <c r="TYL107" s="342"/>
      <c r="TYM107" s="342"/>
      <c r="TYN107" s="342"/>
      <c r="TYO107" s="342"/>
      <c r="TYP107" s="342"/>
      <c r="TYQ107" s="342"/>
      <c r="TYR107" s="342"/>
      <c r="TYS107" s="342"/>
      <c r="TYT107" s="342"/>
      <c r="TYU107" s="342"/>
      <c r="TYV107" s="342"/>
      <c r="TYW107" s="342"/>
      <c r="TYX107" s="342"/>
      <c r="TYY107" s="342"/>
      <c r="TYZ107" s="342"/>
      <c r="TZA107" s="342"/>
      <c r="TZB107" s="342"/>
      <c r="TZC107" s="342"/>
      <c r="TZD107" s="342"/>
      <c r="TZE107" s="342"/>
      <c r="TZF107" s="342"/>
      <c r="TZG107" s="342"/>
      <c r="TZH107" s="342"/>
      <c r="TZI107" s="342"/>
      <c r="TZJ107" s="342"/>
      <c r="TZK107" s="342"/>
      <c r="TZL107" s="342"/>
      <c r="TZM107" s="342"/>
      <c r="TZN107" s="342"/>
      <c r="TZO107" s="342"/>
      <c r="TZP107" s="342"/>
      <c r="TZQ107" s="342"/>
      <c r="TZR107" s="342"/>
      <c r="TZS107" s="342"/>
      <c r="TZT107" s="342"/>
      <c r="TZU107" s="342"/>
      <c r="TZV107" s="342"/>
      <c r="TZW107" s="342"/>
      <c r="TZX107" s="342"/>
      <c r="TZY107" s="342"/>
      <c r="TZZ107" s="342"/>
      <c r="UAA107" s="342"/>
      <c r="UAB107" s="342"/>
      <c r="UAC107" s="342"/>
      <c r="UAD107" s="342"/>
      <c r="UAE107" s="342"/>
      <c r="UAF107" s="342"/>
      <c r="UAG107" s="342"/>
      <c r="UAH107" s="342"/>
      <c r="UAI107" s="342"/>
      <c r="UAJ107" s="342"/>
      <c r="UAK107" s="342"/>
      <c r="UAL107" s="342"/>
      <c r="UAM107" s="342"/>
      <c r="UAN107" s="342"/>
      <c r="UAO107" s="342"/>
      <c r="UAP107" s="342"/>
      <c r="UAQ107" s="342"/>
      <c r="UAR107" s="342"/>
      <c r="UAS107" s="342"/>
      <c r="UAT107" s="342"/>
      <c r="UAU107" s="342"/>
      <c r="UAV107" s="342"/>
      <c r="UAW107" s="342"/>
      <c r="UAX107" s="342"/>
      <c r="UAY107" s="342"/>
      <c r="UAZ107" s="342"/>
      <c r="UBA107" s="342"/>
      <c r="UBB107" s="342"/>
      <c r="UBC107" s="342"/>
      <c r="UBD107" s="342"/>
      <c r="UBE107" s="342"/>
      <c r="UBF107" s="342"/>
      <c r="UBG107" s="342"/>
      <c r="UBH107" s="342"/>
      <c r="UBI107" s="342"/>
      <c r="UBJ107" s="342"/>
      <c r="UBK107" s="342"/>
      <c r="UBL107" s="342"/>
      <c r="UBM107" s="342"/>
      <c r="UBN107" s="342"/>
      <c r="UBO107" s="342"/>
      <c r="UBP107" s="342"/>
      <c r="UBQ107" s="342"/>
      <c r="UBR107" s="342"/>
      <c r="UBS107" s="342"/>
      <c r="UBT107" s="342"/>
      <c r="UBU107" s="342"/>
      <c r="UBV107" s="342"/>
      <c r="UBW107" s="342"/>
      <c r="UBX107" s="342"/>
      <c r="UBY107" s="342"/>
      <c r="UBZ107" s="342"/>
      <c r="UCA107" s="342"/>
      <c r="UCB107" s="342"/>
      <c r="UCC107" s="342"/>
      <c r="UCD107" s="342"/>
      <c r="UCE107" s="342"/>
      <c r="UCF107" s="342"/>
      <c r="UCG107" s="342"/>
      <c r="UCH107" s="342"/>
      <c r="UCI107" s="342"/>
      <c r="UCJ107" s="342"/>
      <c r="UCK107" s="342"/>
      <c r="UCL107" s="342"/>
      <c r="UCM107" s="342"/>
      <c r="UCN107" s="342"/>
      <c r="UCO107" s="342"/>
      <c r="UCP107" s="342"/>
      <c r="UCQ107" s="342"/>
      <c r="UCR107" s="342"/>
      <c r="UCS107" s="342"/>
      <c r="UCT107" s="342"/>
      <c r="UCU107" s="342"/>
      <c r="UCV107" s="342"/>
      <c r="UCW107" s="342"/>
      <c r="UCX107" s="342"/>
      <c r="UCY107" s="342"/>
      <c r="UCZ107" s="342"/>
      <c r="UDA107" s="342"/>
      <c r="UDB107" s="342"/>
      <c r="UDC107" s="342"/>
      <c r="UDD107" s="342"/>
      <c r="UDE107" s="342"/>
      <c r="UDF107" s="342"/>
      <c r="UDG107" s="342"/>
      <c r="UDH107" s="342"/>
      <c r="UDI107" s="342"/>
      <c r="UDJ107" s="342"/>
      <c r="UDK107" s="342"/>
      <c r="UDL107" s="342"/>
      <c r="UDM107" s="342"/>
      <c r="UDN107" s="342"/>
      <c r="UDO107" s="342"/>
      <c r="UDP107" s="342"/>
      <c r="UDQ107" s="342"/>
      <c r="UDR107" s="342"/>
      <c r="UDS107" s="342"/>
      <c r="UDT107" s="342"/>
      <c r="UDU107" s="342"/>
      <c r="UDV107" s="342"/>
      <c r="UDW107" s="342"/>
      <c r="UDX107" s="342"/>
      <c r="UDY107" s="342"/>
      <c r="UDZ107" s="342"/>
      <c r="UEA107" s="342"/>
      <c r="UEB107" s="342"/>
      <c r="UEC107" s="342"/>
      <c r="UED107" s="342"/>
      <c r="UEE107" s="342"/>
      <c r="UEF107" s="342"/>
      <c r="UEG107" s="342"/>
      <c r="UEH107" s="342"/>
      <c r="UEI107" s="342"/>
      <c r="UEJ107" s="342"/>
      <c r="UEK107" s="342"/>
      <c r="UEL107" s="342"/>
      <c r="UEM107" s="342"/>
      <c r="UEN107" s="342"/>
      <c r="UEO107" s="342"/>
      <c r="UEP107" s="342"/>
      <c r="UEQ107" s="342"/>
      <c r="UER107" s="342"/>
      <c r="UES107" s="342"/>
      <c r="UET107" s="342"/>
      <c r="UEU107" s="342"/>
      <c r="UEV107" s="342"/>
      <c r="UEW107" s="342"/>
      <c r="UEX107" s="342"/>
      <c r="UEY107" s="342"/>
      <c r="UEZ107" s="342"/>
      <c r="UFA107" s="342"/>
      <c r="UFB107" s="342"/>
      <c r="UFC107" s="342"/>
      <c r="UFD107" s="342"/>
      <c r="UFE107" s="342"/>
      <c r="UFF107" s="342"/>
      <c r="UFG107" s="342"/>
      <c r="UFH107" s="342"/>
      <c r="UFI107" s="342"/>
      <c r="UFJ107" s="342"/>
      <c r="UFK107" s="342"/>
      <c r="UFL107" s="342"/>
      <c r="UFM107" s="342"/>
      <c r="UFN107" s="342"/>
      <c r="UFO107" s="342"/>
      <c r="UFP107" s="342"/>
      <c r="UFQ107" s="342"/>
      <c r="UFR107" s="342"/>
      <c r="UFS107" s="342"/>
      <c r="UFT107" s="342"/>
      <c r="UFU107" s="342"/>
      <c r="UFV107" s="342"/>
      <c r="UFW107" s="342"/>
      <c r="UFX107" s="342"/>
      <c r="UFY107" s="342"/>
      <c r="UFZ107" s="342"/>
      <c r="UGA107" s="342"/>
      <c r="UGB107" s="342"/>
      <c r="UGC107" s="342"/>
      <c r="UGD107" s="342"/>
      <c r="UGE107" s="342"/>
      <c r="UGF107" s="342"/>
      <c r="UGG107" s="342"/>
      <c r="UGH107" s="342"/>
      <c r="UGI107" s="342"/>
      <c r="UGJ107" s="342"/>
      <c r="UGK107" s="342"/>
      <c r="UGL107" s="342"/>
      <c r="UGM107" s="342"/>
      <c r="UGN107" s="342"/>
      <c r="UGO107" s="342"/>
      <c r="UGP107" s="342"/>
      <c r="UGQ107" s="342"/>
      <c r="UGR107" s="342"/>
      <c r="UGS107" s="342"/>
      <c r="UGT107" s="342"/>
      <c r="UGU107" s="342"/>
      <c r="UGV107" s="342"/>
      <c r="UGW107" s="342"/>
      <c r="UGX107" s="342"/>
      <c r="UGY107" s="342"/>
      <c r="UGZ107" s="342"/>
      <c r="UHA107" s="342"/>
      <c r="UHB107" s="342"/>
      <c r="UHC107" s="342"/>
      <c r="UHD107" s="342"/>
      <c r="UHE107" s="342"/>
      <c r="UHF107" s="342"/>
      <c r="UHG107" s="342"/>
      <c r="UHH107" s="342"/>
      <c r="UHI107" s="342"/>
      <c r="UHJ107" s="342"/>
      <c r="UHK107" s="342"/>
      <c r="UHL107" s="342"/>
      <c r="UHM107" s="342"/>
      <c r="UHN107" s="342"/>
      <c r="UHO107" s="342"/>
      <c r="UHP107" s="342"/>
      <c r="UHQ107" s="342"/>
      <c r="UHR107" s="342"/>
      <c r="UHS107" s="342"/>
      <c r="UHT107" s="342"/>
      <c r="UHU107" s="342"/>
      <c r="UHV107" s="342"/>
      <c r="UHW107" s="342"/>
      <c r="UHX107" s="342"/>
      <c r="UHY107" s="342"/>
      <c r="UHZ107" s="342"/>
      <c r="UIA107" s="342"/>
      <c r="UIB107" s="342"/>
      <c r="UIC107" s="342"/>
      <c r="UID107" s="342"/>
      <c r="UIE107" s="342"/>
      <c r="UIF107" s="342"/>
      <c r="UIG107" s="342"/>
      <c r="UIH107" s="342"/>
      <c r="UII107" s="342"/>
      <c r="UIJ107" s="342"/>
      <c r="UIK107" s="342"/>
      <c r="UIL107" s="342"/>
      <c r="UIM107" s="342"/>
      <c r="UIN107" s="342"/>
      <c r="UIO107" s="342"/>
      <c r="UIP107" s="342"/>
      <c r="UIQ107" s="342"/>
      <c r="UIR107" s="342"/>
      <c r="UIS107" s="342"/>
      <c r="UIT107" s="342"/>
      <c r="UIU107" s="342"/>
      <c r="UIV107" s="342"/>
      <c r="UIW107" s="342"/>
      <c r="UIX107" s="342"/>
      <c r="UIY107" s="342"/>
      <c r="UIZ107" s="342"/>
      <c r="UJA107" s="342"/>
      <c r="UJB107" s="342"/>
      <c r="UJC107" s="342"/>
      <c r="UJD107" s="342"/>
      <c r="UJE107" s="342"/>
      <c r="UJF107" s="342"/>
      <c r="UJG107" s="342"/>
      <c r="UJH107" s="342"/>
      <c r="UJI107" s="342"/>
      <c r="UJJ107" s="342"/>
      <c r="UJK107" s="342"/>
      <c r="UJL107" s="342"/>
      <c r="UJM107" s="342"/>
      <c r="UJN107" s="342"/>
      <c r="UJO107" s="342"/>
      <c r="UJP107" s="342"/>
      <c r="UJQ107" s="342"/>
      <c r="UJR107" s="342"/>
      <c r="UJS107" s="342"/>
      <c r="UJT107" s="342"/>
      <c r="UJU107" s="342"/>
      <c r="UJV107" s="342"/>
      <c r="UJW107" s="342"/>
      <c r="UJX107" s="342"/>
      <c r="UJY107" s="342"/>
      <c r="UJZ107" s="342"/>
      <c r="UKA107" s="342"/>
      <c r="UKB107" s="342"/>
      <c r="UKC107" s="342"/>
      <c r="UKD107" s="342"/>
      <c r="UKE107" s="342"/>
      <c r="UKF107" s="342"/>
      <c r="UKG107" s="342"/>
      <c r="UKH107" s="342"/>
      <c r="UKI107" s="342"/>
      <c r="UKJ107" s="342"/>
      <c r="UKK107" s="342"/>
      <c r="UKL107" s="342"/>
      <c r="UKM107" s="342"/>
      <c r="UKN107" s="342"/>
      <c r="UKO107" s="342"/>
      <c r="UKP107" s="342"/>
      <c r="UKQ107" s="342"/>
      <c r="UKR107" s="342"/>
      <c r="UKS107" s="342"/>
      <c r="UKT107" s="342"/>
      <c r="UKU107" s="342"/>
      <c r="UKV107" s="342"/>
      <c r="UKW107" s="342"/>
      <c r="UKX107" s="342"/>
      <c r="UKY107" s="342"/>
      <c r="UKZ107" s="342"/>
      <c r="ULA107" s="342"/>
      <c r="ULB107" s="342"/>
      <c r="ULC107" s="342"/>
      <c r="ULD107" s="342"/>
      <c r="ULE107" s="342"/>
      <c r="ULF107" s="342"/>
      <c r="ULG107" s="342"/>
      <c r="ULH107" s="342"/>
      <c r="ULI107" s="342"/>
      <c r="ULJ107" s="342"/>
      <c r="ULK107" s="342"/>
      <c r="ULL107" s="342"/>
      <c r="ULM107" s="342"/>
      <c r="ULN107" s="342"/>
      <c r="ULO107" s="342"/>
      <c r="ULP107" s="342"/>
      <c r="ULQ107" s="342"/>
      <c r="ULR107" s="342"/>
      <c r="ULS107" s="342"/>
      <c r="ULT107" s="342"/>
      <c r="ULU107" s="342"/>
      <c r="ULV107" s="342"/>
      <c r="ULW107" s="342"/>
      <c r="ULX107" s="342"/>
      <c r="ULY107" s="342"/>
      <c r="ULZ107" s="342"/>
      <c r="UMA107" s="342"/>
      <c r="UMB107" s="342"/>
      <c r="UMC107" s="342"/>
      <c r="UMD107" s="342"/>
      <c r="UME107" s="342"/>
      <c r="UMF107" s="342"/>
      <c r="UMG107" s="342"/>
      <c r="UMH107" s="342"/>
      <c r="UMI107" s="342"/>
      <c r="UMJ107" s="342"/>
      <c r="UMK107" s="342"/>
      <c r="UML107" s="342"/>
      <c r="UMM107" s="342"/>
      <c r="UMN107" s="342"/>
      <c r="UMO107" s="342"/>
      <c r="UMP107" s="342"/>
      <c r="UMQ107" s="342"/>
      <c r="UMR107" s="342"/>
      <c r="UMS107" s="342"/>
      <c r="UMT107" s="342"/>
      <c r="UMU107" s="342"/>
      <c r="UMV107" s="342"/>
      <c r="UMW107" s="342"/>
      <c r="UMX107" s="342"/>
      <c r="UMY107" s="342"/>
      <c r="UMZ107" s="342"/>
      <c r="UNA107" s="342"/>
      <c r="UNB107" s="342"/>
      <c r="UNC107" s="342"/>
      <c r="UND107" s="342"/>
      <c r="UNE107" s="342"/>
      <c r="UNF107" s="342"/>
      <c r="UNG107" s="342"/>
      <c r="UNH107" s="342"/>
      <c r="UNI107" s="342"/>
      <c r="UNJ107" s="342"/>
      <c r="UNK107" s="342"/>
      <c r="UNL107" s="342"/>
      <c r="UNM107" s="342"/>
      <c r="UNN107" s="342"/>
      <c r="UNO107" s="342"/>
      <c r="UNP107" s="342"/>
      <c r="UNQ107" s="342"/>
      <c r="UNR107" s="342"/>
      <c r="UNS107" s="342"/>
      <c r="UNT107" s="342"/>
      <c r="UNU107" s="342"/>
      <c r="UNV107" s="342"/>
      <c r="UNW107" s="342"/>
      <c r="UNX107" s="342"/>
      <c r="UNY107" s="342"/>
      <c r="UNZ107" s="342"/>
      <c r="UOA107" s="342"/>
      <c r="UOB107" s="342"/>
      <c r="UOC107" s="342"/>
      <c r="UOD107" s="342"/>
      <c r="UOE107" s="342"/>
      <c r="UOF107" s="342"/>
      <c r="UOG107" s="342"/>
      <c r="UOH107" s="342"/>
      <c r="UOI107" s="342"/>
      <c r="UOJ107" s="342"/>
      <c r="UOK107" s="342"/>
      <c r="UOL107" s="342"/>
      <c r="UOM107" s="342"/>
      <c r="UON107" s="342"/>
      <c r="UOO107" s="342"/>
      <c r="UOP107" s="342"/>
      <c r="UOQ107" s="342"/>
      <c r="UOR107" s="342"/>
      <c r="UOS107" s="342"/>
      <c r="UOT107" s="342"/>
      <c r="UOU107" s="342"/>
      <c r="UOV107" s="342"/>
      <c r="UOW107" s="342"/>
      <c r="UOX107" s="342"/>
      <c r="UOY107" s="342"/>
      <c r="UOZ107" s="342"/>
      <c r="UPA107" s="342"/>
      <c r="UPB107" s="342"/>
      <c r="UPC107" s="342"/>
      <c r="UPD107" s="342"/>
      <c r="UPE107" s="342"/>
      <c r="UPF107" s="342"/>
      <c r="UPG107" s="342"/>
      <c r="UPH107" s="342"/>
      <c r="UPI107" s="342"/>
      <c r="UPJ107" s="342"/>
      <c r="UPK107" s="342"/>
      <c r="UPL107" s="342"/>
      <c r="UPM107" s="342"/>
      <c r="UPN107" s="342"/>
      <c r="UPO107" s="342"/>
      <c r="UPP107" s="342"/>
      <c r="UPQ107" s="342"/>
      <c r="UPR107" s="342"/>
      <c r="UPS107" s="342"/>
      <c r="UPT107" s="342"/>
      <c r="UPU107" s="342"/>
      <c r="UPV107" s="342"/>
      <c r="UPW107" s="342"/>
      <c r="UPX107" s="342"/>
      <c r="UPY107" s="342"/>
      <c r="UPZ107" s="342"/>
      <c r="UQA107" s="342"/>
      <c r="UQB107" s="342"/>
      <c r="UQC107" s="342"/>
      <c r="UQD107" s="342"/>
      <c r="UQE107" s="342"/>
      <c r="UQF107" s="342"/>
      <c r="UQG107" s="342"/>
      <c r="UQH107" s="342"/>
      <c r="UQI107" s="342"/>
      <c r="UQJ107" s="342"/>
      <c r="UQK107" s="342"/>
      <c r="UQL107" s="342"/>
      <c r="UQM107" s="342"/>
      <c r="UQN107" s="342"/>
      <c r="UQO107" s="342"/>
      <c r="UQP107" s="342"/>
      <c r="UQQ107" s="342"/>
      <c r="UQR107" s="342"/>
      <c r="UQS107" s="342"/>
      <c r="UQT107" s="342"/>
      <c r="UQU107" s="342"/>
      <c r="UQV107" s="342"/>
      <c r="UQW107" s="342"/>
      <c r="UQX107" s="342"/>
      <c r="UQY107" s="342"/>
      <c r="UQZ107" s="342"/>
      <c r="URA107" s="342"/>
      <c r="URB107" s="342"/>
      <c r="URC107" s="342"/>
      <c r="URD107" s="342"/>
      <c r="URE107" s="342"/>
      <c r="URF107" s="342"/>
      <c r="URG107" s="342"/>
      <c r="URH107" s="342"/>
      <c r="URI107" s="342"/>
      <c r="URJ107" s="342"/>
      <c r="URK107" s="342"/>
      <c r="URL107" s="342"/>
      <c r="URM107" s="342"/>
      <c r="URN107" s="342"/>
      <c r="URO107" s="342"/>
      <c r="URP107" s="342"/>
      <c r="URQ107" s="342"/>
      <c r="URR107" s="342"/>
      <c r="URS107" s="342"/>
      <c r="URT107" s="342"/>
      <c r="URU107" s="342"/>
      <c r="URV107" s="342"/>
      <c r="URW107" s="342"/>
      <c r="URX107" s="342"/>
      <c r="URY107" s="342"/>
      <c r="URZ107" s="342"/>
      <c r="USA107" s="342"/>
      <c r="USB107" s="342"/>
      <c r="USC107" s="342"/>
      <c r="USD107" s="342"/>
      <c r="USE107" s="342"/>
      <c r="USF107" s="342"/>
      <c r="USG107" s="342"/>
      <c r="USH107" s="342"/>
      <c r="USI107" s="342"/>
      <c r="USJ107" s="342"/>
      <c r="USK107" s="342"/>
      <c r="USL107" s="342"/>
      <c r="USM107" s="342"/>
      <c r="USN107" s="342"/>
      <c r="USO107" s="342"/>
      <c r="USP107" s="342"/>
      <c r="USQ107" s="342"/>
      <c r="USR107" s="342"/>
      <c r="USS107" s="342"/>
      <c r="UST107" s="342"/>
      <c r="USU107" s="342"/>
      <c r="USV107" s="342"/>
      <c r="USW107" s="342"/>
      <c r="USX107" s="342"/>
      <c r="USY107" s="342"/>
      <c r="USZ107" s="342"/>
      <c r="UTA107" s="342"/>
      <c r="UTB107" s="342"/>
      <c r="UTC107" s="342"/>
      <c r="UTD107" s="342"/>
      <c r="UTE107" s="342"/>
      <c r="UTF107" s="342"/>
      <c r="UTG107" s="342"/>
      <c r="UTH107" s="342"/>
      <c r="UTI107" s="342"/>
      <c r="UTJ107" s="342"/>
      <c r="UTK107" s="342"/>
      <c r="UTL107" s="342"/>
      <c r="UTM107" s="342"/>
      <c r="UTN107" s="342"/>
      <c r="UTO107" s="342"/>
      <c r="UTP107" s="342"/>
      <c r="UTQ107" s="342"/>
      <c r="UTR107" s="342"/>
      <c r="UTS107" s="342"/>
      <c r="UTT107" s="342"/>
      <c r="UTU107" s="342"/>
      <c r="UTV107" s="342"/>
      <c r="UTW107" s="342"/>
      <c r="UTX107" s="342"/>
      <c r="UTY107" s="342"/>
      <c r="UTZ107" s="342"/>
      <c r="UUA107" s="342"/>
      <c r="UUB107" s="342"/>
      <c r="UUC107" s="342"/>
      <c r="UUD107" s="342"/>
      <c r="UUE107" s="342"/>
      <c r="UUF107" s="342"/>
      <c r="UUG107" s="342"/>
      <c r="UUH107" s="342"/>
      <c r="UUI107" s="342"/>
      <c r="UUJ107" s="342"/>
      <c r="UUK107" s="342"/>
      <c r="UUL107" s="342"/>
      <c r="UUM107" s="342"/>
      <c r="UUN107" s="342"/>
      <c r="UUO107" s="342"/>
      <c r="UUP107" s="342"/>
      <c r="UUQ107" s="342"/>
      <c r="UUR107" s="342"/>
      <c r="UUS107" s="342"/>
      <c r="UUT107" s="342"/>
      <c r="UUU107" s="342"/>
      <c r="UUV107" s="342"/>
      <c r="UUW107" s="342"/>
      <c r="UUX107" s="342"/>
      <c r="UUY107" s="342"/>
      <c r="UUZ107" s="342"/>
      <c r="UVA107" s="342"/>
      <c r="UVB107" s="342"/>
      <c r="UVC107" s="342"/>
      <c r="UVD107" s="342"/>
      <c r="UVE107" s="342"/>
      <c r="UVF107" s="342"/>
      <c r="UVG107" s="342"/>
      <c r="UVH107" s="342"/>
      <c r="UVI107" s="342"/>
      <c r="UVJ107" s="342"/>
      <c r="UVK107" s="342"/>
      <c r="UVL107" s="342"/>
      <c r="UVM107" s="342"/>
      <c r="UVN107" s="342"/>
      <c r="UVO107" s="342"/>
      <c r="UVP107" s="342"/>
      <c r="UVQ107" s="342"/>
      <c r="UVR107" s="342"/>
      <c r="UVS107" s="342"/>
      <c r="UVT107" s="342"/>
      <c r="UVU107" s="342"/>
      <c r="UVV107" s="342"/>
      <c r="UVW107" s="342"/>
      <c r="UVX107" s="342"/>
      <c r="UVY107" s="342"/>
      <c r="UVZ107" s="342"/>
      <c r="UWA107" s="342"/>
      <c r="UWB107" s="342"/>
      <c r="UWC107" s="342"/>
      <c r="UWD107" s="342"/>
      <c r="UWE107" s="342"/>
      <c r="UWF107" s="342"/>
      <c r="UWG107" s="342"/>
      <c r="UWH107" s="342"/>
      <c r="UWI107" s="342"/>
      <c r="UWJ107" s="342"/>
      <c r="UWK107" s="342"/>
      <c r="UWL107" s="342"/>
      <c r="UWM107" s="342"/>
      <c r="UWN107" s="342"/>
      <c r="UWO107" s="342"/>
      <c r="UWP107" s="342"/>
      <c r="UWQ107" s="342"/>
      <c r="UWR107" s="342"/>
      <c r="UWS107" s="342"/>
      <c r="UWT107" s="342"/>
      <c r="UWU107" s="342"/>
      <c r="UWV107" s="342"/>
      <c r="UWW107" s="342"/>
      <c r="UWX107" s="342"/>
      <c r="UWY107" s="342"/>
      <c r="UWZ107" s="342"/>
      <c r="UXA107" s="342"/>
      <c r="UXB107" s="342"/>
      <c r="UXC107" s="342"/>
      <c r="UXD107" s="342"/>
      <c r="UXE107" s="342"/>
      <c r="UXF107" s="342"/>
      <c r="UXG107" s="342"/>
      <c r="UXH107" s="342"/>
      <c r="UXI107" s="342"/>
      <c r="UXJ107" s="342"/>
      <c r="UXK107" s="342"/>
      <c r="UXL107" s="342"/>
      <c r="UXM107" s="342"/>
      <c r="UXN107" s="342"/>
      <c r="UXO107" s="342"/>
      <c r="UXP107" s="342"/>
      <c r="UXQ107" s="342"/>
      <c r="UXR107" s="342"/>
      <c r="UXS107" s="342"/>
      <c r="UXT107" s="342"/>
      <c r="UXU107" s="342"/>
      <c r="UXV107" s="342"/>
      <c r="UXW107" s="342"/>
      <c r="UXX107" s="342"/>
      <c r="UXY107" s="342"/>
      <c r="UXZ107" s="342"/>
      <c r="UYA107" s="342"/>
      <c r="UYB107" s="342"/>
      <c r="UYC107" s="342"/>
      <c r="UYD107" s="342"/>
      <c r="UYE107" s="342"/>
      <c r="UYF107" s="342"/>
      <c r="UYG107" s="342"/>
      <c r="UYH107" s="342"/>
      <c r="UYI107" s="342"/>
      <c r="UYJ107" s="342"/>
      <c r="UYK107" s="342"/>
      <c r="UYL107" s="342"/>
      <c r="UYM107" s="342"/>
      <c r="UYN107" s="342"/>
      <c r="UYO107" s="342"/>
      <c r="UYP107" s="342"/>
      <c r="UYQ107" s="342"/>
      <c r="UYR107" s="342"/>
      <c r="UYS107" s="342"/>
      <c r="UYT107" s="342"/>
      <c r="UYU107" s="342"/>
      <c r="UYV107" s="342"/>
      <c r="UYW107" s="342"/>
      <c r="UYX107" s="342"/>
      <c r="UYY107" s="342"/>
      <c r="UYZ107" s="342"/>
      <c r="UZA107" s="342"/>
      <c r="UZB107" s="342"/>
      <c r="UZC107" s="342"/>
      <c r="UZD107" s="342"/>
      <c r="UZE107" s="342"/>
      <c r="UZF107" s="342"/>
      <c r="UZG107" s="342"/>
      <c r="UZH107" s="342"/>
      <c r="UZI107" s="342"/>
      <c r="UZJ107" s="342"/>
      <c r="UZK107" s="342"/>
      <c r="UZL107" s="342"/>
      <c r="UZM107" s="342"/>
      <c r="UZN107" s="342"/>
      <c r="UZO107" s="342"/>
      <c r="UZP107" s="342"/>
      <c r="UZQ107" s="342"/>
      <c r="UZR107" s="342"/>
      <c r="UZS107" s="342"/>
      <c r="UZT107" s="342"/>
      <c r="UZU107" s="342"/>
      <c r="UZV107" s="342"/>
      <c r="UZW107" s="342"/>
      <c r="UZX107" s="342"/>
      <c r="UZY107" s="342"/>
      <c r="UZZ107" s="342"/>
      <c r="VAA107" s="342"/>
      <c r="VAB107" s="342"/>
      <c r="VAC107" s="342"/>
      <c r="VAD107" s="342"/>
      <c r="VAE107" s="342"/>
      <c r="VAF107" s="342"/>
      <c r="VAG107" s="342"/>
      <c r="VAH107" s="342"/>
      <c r="VAI107" s="342"/>
      <c r="VAJ107" s="342"/>
      <c r="VAK107" s="342"/>
      <c r="VAL107" s="342"/>
      <c r="VAM107" s="342"/>
      <c r="VAN107" s="342"/>
      <c r="VAO107" s="342"/>
      <c r="VAP107" s="342"/>
      <c r="VAQ107" s="342"/>
      <c r="VAR107" s="342"/>
      <c r="VAS107" s="342"/>
      <c r="VAT107" s="342"/>
      <c r="VAU107" s="342"/>
      <c r="VAV107" s="342"/>
      <c r="VAW107" s="342"/>
      <c r="VAX107" s="342"/>
      <c r="VAY107" s="342"/>
      <c r="VAZ107" s="342"/>
      <c r="VBA107" s="342"/>
      <c r="VBB107" s="342"/>
      <c r="VBC107" s="342"/>
      <c r="VBD107" s="342"/>
      <c r="VBE107" s="342"/>
      <c r="VBF107" s="342"/>
      <c r="VBG107" s="342"/>
      <c r="VBH107" s="342"/>
      <c r="VBI107" s="342"/>
      <c r="VBJ107" s="342"/>
      <c r="VBK107" s="342"/>
      <c r="VBL107" s="342"/>
      <c r="VBM107" s="342"/>
      <c r="VBN107" s="342"/>
      <c r="VBO107" s="342"/>
      <c r="VBP107" s="342"/>
      <c r="VBQ107" s="342"/>
      <c r="VBR107" s="342"/>
      <c r="VBS107" s="342"/>
      <c r="VBT107" s="342"/>
      <c r="VBU107" s="342"/>
      <c r="VBV107" s="342"/>
      <c r="VBW107" s="342"/>
      <c r="VBX107" s="342"/>
      <c r="VBY107" s="342"/>
      <c r="VBZ107" s="342"/>
      <c r="VCA107" s="342"/>
      <c r="VCB107" s="342"/>
      <c r="VCC107" s="342"/>
      <c r="VCD107" s="342"/>
      <c r="VCE107" s="342"/>
      <c r="VCF107" s="342"/>
      <c r="VCG107" s="342"/>
      <c r="VCH107" s="342"/>
      <c r="VCI107" s="342"/>
      <c r="VCJ107" s="342"/>
      <c r="VCK107" s="342"/>
      <c r="VCL107" s="342"/>
      <c r="VCM107" s="342"/>
      <c r="VCN107" s="342"/>
      <c r="VCO107" s="342"/>
      <c r="VCP107" s="342"/>
      <c r="VCQ107" s="342"/>
      <c r="VCR107" s="342"/>
      <c r="VCS107" s="342"/>
      <c r="VCT107" s="342"/>
      <c r="VCU107" s="342"/>
      <c r="VCV107" s="342"/>
      <c r="VCW107" s="342"/>
      <c r="VCX107" s="342"/>
      <c r="VCY107" s="342"/>
      <c r="VCZ107" s="342"/>
      <c r="VDA107" s="342"/>
      <c r="VDB107" s="342"/>
      <c r="VDC107" s="342"/>
      <c r="VDD107" s="342"/>
      <c r="VDE107" s="342"/>
      <c r="VDF107" s="342"/>
      <c r="VDG107" s="342"/>
      <c r="VDH107" s="342"/>
      <c r="VDI107" s="342"/>
      <c r="VDJ107" s="342"/>
      <c r="VDK107" s="342"/>
      <c r="VDL107" s="342"/>
      <c r="VDM107" s="342"/>
      <c r="VDN107" s="342"/>
      <c r="VDO107" s="342"/>
      <c r="VDP107" s="342"/>
      <c r="VDQ107" s="342"/>
      <c r="VDR107" s="342"/>
      <c r="VDS107" s="342"/>
      <c r="VDT107" s="342"/>
      <c r="VDU107" s="342"/>
      <c r="VDV107" s="342"/>
      <c r="VDW107" s="342"/>
      <c r="VDX107" s="342"/>
      <c r="VDY107" s="342"/>
      <c r="VDZ107" s="342"/>
      <c r="VEA107" s="342"/>
      <c r="VEB107" s="342"/>
      <c r="VEC107" s="342"/>
      <c r="VED107" s="342"/>
      <c r="VEE107" s="342"/>
      <c r="VEF107" s="342"/>
      <c r="VEG107" s="342"/>
      <c r="VEH107" s="342"/>
      <c r="VEI107" s="342"/>
      <c r="VEJ107" s="342"/>
      <c r="VEK107" s="342"/>
      <c r="VEL107" s="342"/>
      <c r="VEM107" s="342"/>
      <c r="VEN107" s="342"/>
      <c r="VEO107" s="342"/>
      <c r="VEP107" s="342"/>
      <c r="VEQ107" s="342"/>
      <c r="VER107" s="342"/>
      <c r="VES107" s="342"/>
      <c r="VET107" s="342"/>
      <c r="VEU107" s="342"/>
      <c r="VEV107" s="342"/>
      <c r="VEW107" s="342"/>
      <c r="VEX107" s="342"/>
      <c r="VEY107" s="342"/>
      <c r="VEZ107" s="342"/>
      <c r="VFA107" s="342"/>
      <c r="VFB107" s="342"/>
      <c r="VFC107" s="342"/>
      <c r="VFD107" s="342"/>
      <c r="VFE107" s="342"/>
      <c r="VFF107" s="342"/>
      <c r="VFG107" s="342"/>
      <c r="VFH107" s="342"/>
      <c r="VFI107" s="342"/>
      <c r="VFJ107" s="342"/>
      <c r="VFK107" s="342"/>
      <c r="VFL107" s="342"/>
      <c r="VFM107" s="342"/>
      <c r="VFN107" s="342"/>
      <c r="VFO107" s="342"/>
      <c r="VFP107" s="342"/>
      <c r="VFQ107" s="342"/>
      <c r="VFR107" s="342"/>
      <c r="VFS107" s="342"/>
      <c r="VFT107" s="342"/>
      <c r="VFU107" s="342"/>
      <c r="VFV107" s="342"/>
      <c r="VFW107" s="342"/>
      <c r="VFX107" s="342"/>
      <c r="VFY107" s="342"/>
      <c r="VFZ107" s="342"/>
      <c r="VGA107" s="342"/>
      <c r="VGB107" s="342"/>
      <c r="VGC107" s="342"/>
      <c r="VGD107" s="342"/>
      <c r="VGE107" s="342"/>
      <c r="VGF107" s="342"/>
      <c r="VGG107" s="342"/>
      <c r="VGH107" s="342"/>
      <c r="VGI107" s="342"/>
      <c r="VGJ107" s="342"/>
      <c r="VGK107" s="342"/>
      <c r="VGL107" s="342"/>
      <c r="VGM107" s="342"/>
      <c r="VGN107" s="342"/>
      <c r="VGO107" s="342"/>
      <c r="VGP107" s="342"/>
      <c r="VGQ107" s="342"/>
      <c r="VGR107" s="342"/>
      <c r="VGS107" s="342"/>
      <c r="VGT107" s="342"/>
      <c r="VGU107" s="342"/>
      <c r="VGV107" s="342"/>
      <c r="VGW107" s="342"/>
      <c r="VGX107" s="342"/>
      <c r="VGY107" s="342"/>
      <c r="VGZ107" s="342"/>
      <c r="VHA107" s="342"/>
      <c r="VHB107" s="342"/>
      <c r="VHC107" s="342"/>
      <c r="VHD107" s="342"/>
      <c r="VHE107" s="342"/>
      <c r="VHF107" s="342"/>
      <c r="VHG107" s="342"/>
      <c r="VHH107" s="342"/>
      <c r="VHI107" s="342"/>
      <c r="VHJ107" s="342"/>
      <c r="VHK107" s="342"/>
      <c r="VHL107" s="342"/>
      <c r="VHM107" s="342"/>
      <c r="VHN107" s="342"/>
      <c r="VHO107" s="342"/>
      <c r="VHP107" s="342"/>
      <c r="VHQ107" s="342"/>
      <c r="VHR107" s="342"/>
      <c r="VHS107" s="342"/>
      <c r="VHT107" s="342"/>
      <c r="VHU107" s="342"/>
      <c r="VHV107" s="342"/>
      <c r="VHW107" s="342"/>
      <c r="VHX107" s="342"/>
      <c r="VHY107" s="342"/>
      <c r="VHZ107" s="342"/>
      <c r="VIA107" s="342"/>
      <c r="VIB107" s="342"/>
      <c r="VIC107" s="342"/>
      <c r="VID107" s="342"/>
      <c r="VIE107" s="342"/>
      <c r="VIF107" s="342"/>
      <c r="VIG107" s="342"/>
      <c r="VIH107" s="342"/>
      <c r="VII107" s="342"/>
      <c r="VIJ107" s="342"/>
      <c r="VIK107" s="342"/>
      <c r="VIL107" s="342"/>
      <c r="VIM107" s="342"/>
      <c r="VIN107" s="342"/>
      <c r="VIO107" s="342"/>
      <c r="VIP107" s="342"/>
      <c r="VIQ107" s="342"/>
      <c r="VIR107" s="342"/>
      <c r="VIS107" s="342"/>
      <c r="VIT107" s="342"/>
      <c r="VIU107" s="342"/>
      <c r="VIV107" s="342"/>
      <c r="VIW107" s="342"/>
      <c r="VIX107" s="342"/>
      <c r="VIY107" s="342"/>
      <c r="VIZ107" s="342"/>
      <c r="VJA107" s="342"/>
      <c r="VJB107" s="342"/>
      <c r="VJC107" s="342"/>
      <c r="VJD107" s="342"/>
      <c r="VJE107" s="342"/>
      <c r="VJF107" s="342"/>
      <c r="VJG107" s="342"/>
      <c r="VJH107" s="342"/>
      <c r="VJI107" s="342"/>
      <c r="VJJ107" s="342"/>
      <c r="VJK107" s="342"/>
      <c r="VJL107" s="342"/>
      <c r="VJM107" s="342"/>
      <c r="VJN107" s="342"/>
      <c r="VJO107" s="342"/>
      <c r="VJP107" s="342"/>
      <c r="VJQ107" s="342"/>
      <c r="VJR107" s="342"/>
      <c r="VJS107" s="342"/>
      <c r="VJT107" s="342"/>
      <c r="VJU107" s="342"/>
      <c r="VJV107" s="342"/>
      <c r="VJW107" s="342"/>
      <c r="VJX107" s="342"/>
      <c r="VJY107" s="342"/>
      <c r="VJZ107" s="342"/>
      <c r="VKA107" s="342"/>
      <c r="VKB107" s="342"/>
      <c r="VKC107" s="342"/>
      <c r="VKD107" s="342"/>
      <c r="VKE107" s="342"/>
      <c r="VKF107" s="342"/>
      <c r="VKG107" s="342"/>
      <c r="VKH107" s="342"/>
      <c r="VKI107" s="342"/>
      <c r="VKJ107" s="342"/>
      <c r="VKK107" s="342"/>
      <c r="VKL107" s="342"/>
      <c r="VKM107" s="342"/>
      <c r="VKN107" s="342"/>
      <c r="VKO107" s="342"/>
      <c r="VKP107" s="342"/>
      <c r="VKQ107" s="342"/>
      <c r="VKR107" s="342"/>
      <c r="VKS107" s="342"/>
      <c r="VKT107" s="342"/>
      <c r="VKU107" s="342"/>
      <c r="VKV107" s="342"/>
      <c r="VKW107" s="342"/>
      <c r="VKX107" s="342"/>
      <c r="VKY107" s="342"/>
      <c r="VKZ107" s="342"/>
      <c r="VLA107" s="342"/>
      <c r="VLB107" s="342"/>
      <c r="VLC107" s="342"/>
      <c r="VLD107" s="342"/>
      <c r="VLE107" s="342"/>
      <c r="VLF107" s="342"/>
      <c r="VLG107" s="342"/>
      <c r="VLH107" s="342"/>
      <c r="VLI107" s="342"/>
      <c r="VLJ107" s="342"/>
      <c r="VLK107" s="342"/>
      <c r="VLL107" s="342"/>
      <c r="VLM107" s="342"/>
      <c r="VLN107" s="342"/>
      <c r="VLO107" s="342"/>
      <c r="VLP107" s="342"/>
      <c r="VLQ107" s="342"/>
      <c r="VLR107" s="342"/>
      <c r="VLS107" s="342"/>
      <c r="VLT107" s="342"/>
      <c r="VLU107" s="342"/>
      <c r="VLV107" s="342"/>
      <c r="VLW107" s="342"/>
      <c r="VLX107" s="342"/>
      <c r="VLY107" s="342"/>
      <c r="VLZ107" s="342"/>
      <c r="VMA107" s="342"/>
      <c r="VMB107" s="342"/>
      <c r="VMC107" s="342"/>
      <c r="VMD107" s="342"/>
      <c r="VME107" s="342"/>
      <c r="VMF107" s="342"/>
      <c r="VMG107" s="342"/>
      <c r="VMH107" s="342"/>
      <c r="VMI107" s="342"/>
      <c r="VMJ107" s="342"/>
      <c r="VMK107" s="342"/>
      <c r="VML107" s="342"/>
      <c r="VMM107" s="342"/>
      <c r="VMN107" s="342"/>
      <c r="VMO107" s="342"/>
      <c r="VMP107" s="342"/>
      <c r="VMQ107" s="342"/>
      <c r="VMR107" s="342"/>
      <c r="VMS107" s="342"/>
      <c r="VMT107" s="342"/>
      <c r="VMU107" s="342"/>
      <c r="VMV107" s="342"/>
      <c r="VMW107" s="342"/>
      <c r="VMX107" s="342"/>
      <c r="VMY107" s="342"/>
      <c r="VMZ107" s="342"/>
      <c r="VNA107" s="342"/>
      <c r="VNB107" s="342"/>
      <c r="VNC107" s="342"/>
      <c r="VND107" s="342"/>
      <c r="VNE107" s="342"/>
      <c r="VNF107" s="342"/>
      <c r="VNG107" s="342"/>
      <c r="VNH107" s="342"/>
      <c r="VNI107" s="342"/>
      <c r="VNJ107" s="342"/>
      <c r="VNK107" s="342"/>
      <c r="VNL107" s="342"/>
      <c r="VNM107" s="342"/>
      <c r="VNN107" s="342"/>
      <c r="VNO107" s="342"/>
      <c r="VNP107" s="342"/>
      <c r="VNQ107" s="342"/>
      <c r="VNR107" s="342"/>
      <c r="VNS107" s="342"/>
      <c r="VNT107" s="342"/>
      <c r="VNU107" s="342"/>
      <c r="VNV107" s="342"/>
      <c r="VNW107" s="342"/>
      <c r="VNX107" s="342"/>
      <c r="VNY107" s="342"/>
      <c r="VNZ107" s="342"/>
      <c r="VOA107" s="342"/>
      <c r="VOB107" s="342"/>
      <c r="VOC107" s="342"/>
      <c r="VOD107" s="342"/>
      <c r="VOE107" s="342"/>
      <c r="VOF107" s="342"/>
      <c r="VOG107" s="342"/>
      <c r="VOH107" s="342"/>
      <c r="VOI107" s="342"/>
      <c r="VOJ107" s="342"/>
      <c r="VOK107" s="342"/>
      <c r="VOL107" s="342"/>
      <c r="VOM107" s="342"/>
      <c r="VON107" s="342"/>
      <c r="VOO107" s="342"/>
      <c r="VOP107" s="342"/>
      <c r="VOQ107" s="342"/>
      <c r="VOR107" s="342"/>
      <c r="VOS107" s="342"/>
      <c r="VOT107" s="342"/>
      <c r="VOU107" s="342"/>
      <c r="VOV107" s="342"/>
      <c r="VOW107" s="342"/>
      <c r="VOX107" s="342"/>
      <c r="VOY107" s="342"/>
      <c r="VOZ107" s="342"/>
      <c r="VPA107" s="342"/>
      <c r="VPB107" s="342"/>
      <c r="VPC107" s="342"/>
      <c r="VPD107" s="342"/>
      <c r="VPE107" s="342"/>
      <c r="VPF107" s="342"/>
      <c r="VPG107" s="342"/>
      <c r="VPH107" s="342"/>
      <c r="VPI107" s="342"/>
      <c r="VPJ107" s="342"/>
      <c r="VPK107" s="342"/>
      <c r="VPL107" s="342"/>
      <c r="VPM107" s="342"/>
      <c r="VPN107" s="342"/>
      <c r="VPO107" s="342"/>
      <c r="VPP107" s="342"/>
      <c r="VPQ107" s="342"/>
      <c r="VPR107" s="342"/>
      <c r="VPS107" s="342"/>
      <c r="VPT107" s="342"/>
      <c r="VPU107" s="342"/>
      <c r="VPV107" s="342"/>
      <c r="VPW107" s="342"/>
      <c r="VPX107" s="342"/>
      <c r="VPY107" s="342"/>
      <c r="VPZ107" s="342"/>
      <c r="VQA107" s="342"/>
      <c r="VQB107" s="342"/>
      <c r="VQC107" s="342"/>
      <c r="VQD107" s="342"/>
      <c r="VQE107" s="342"/>
      <c r="VQF107" s="342"/>
      <c r="VQG107" s="342"/>
      <c r="VQH107" s="342"/>
      <c r="VQI107" s="342"/>
      <c r="VQJ107" s="342"/>
      <c r="VQK107" s="342"/>
      <c r="VQL107" s="342"/>
      <c r="VQM107" s="342"/>
      <c r="VQN107" s="342"/>
      <c r="VQO107" s="342"/>
      <c r="VQP107" s="342"/>
      <c r="VQQ107" s="342"/>
      <c r="VQR107" s="342"/>
      <c r="VQS107" s="342"/>
      <c r="VQT107" s="342"/>
      <c r="VQU107" s="342"/>
      <c r="VQV107" s="342"/>
      <c r="VQW107" s="342"/>
      <c r="VQX107" s="342"/>
      <c r="VQY107" s="342"/>
      <c r="VQZ107" s="342"/>
      <c r="VRA107" s="342"/>
      <c r="VRB107" s="342"/>
      <c r="VRC107" s="342"/>
      <c r="VRD107" s="342"/>
      <c r="VRE107" s="342"/>
      <c r="VRF107" s="342"/>
      <c r="VRG107" s="342"/>
      <c r="VRH107" s="342"/>
      <c r="VRI107" s="342"/>
      <c r="VRJ107" s="342"/>
      <c r="VRK107" s="342"/>
      <c r="VRL107" s="342"/>
      <c r="VRM107" s="342"/>
      <c r="VRN107" s="342"/>
      <c r="VRO107" s="342"/>
      <c r="VRP107" s="342"/>
      <c r="VRQ107" s="342"/>
      <c r="VRR107" s="342"/>
      <c r="VRS107" s="342"/>
      <c r="VRT107" s="342"/>
      <c r="VRU107" s="342"/>
      <c r="VRV107" s="342"/>
      <c r="VRW107" s="342"/>
      <c r="VRX107" s="342"/>
      <c r="VRY107" s="342"/>
      <c r="VRZ107" s="342"/>
      <c r="VSA107" s="342"/>
      <c r="VSB107" s="342"/>
      <c r="VSC107" s="342"/>
      <c r="VSD107" s="342"/>
      <c r="VSE107" s="342"/>
      <c r="VSF107" s="342"/>
      <c r="VSG107" s="342"/>
      <c r="VSH107" s="342"/>
      <c r="VSI107" s="342"/>
      <c r="VSJ107" s="342"/>
      <c r="VSK107" s="342"/>
      <c r="VSL107" s="342"/>
      <c r="VSM107" s="342"/>
      <c r="VSN107" s="342"/>
      <c r="VSO107" s="342"/>
      <c r="VSP107" s="342"/>
      <c r="VSQ107" s="342"/>
      <c r="VSR107" s="342"/>
      <c r="VSS107" s="342"/>
      <c r="VST107" s="342"/>
      <c r="VSU107" s="342"/>
      <c r="VSV107" s="342"/>
      <c r="VSW107" s="342"/>
      <c r="VSX107" s="342"/>
      <c r="VSY107" s="342"/>
      <c r="VSZ107" s="342"/>
      <c r="VTA107" s="342"/>
      <c r="VTB107" s="342"/>
      <c r="VTC107" s="342"/>
      <c r="VTD107" s="342"/>
      <c r="VTE107" s="342"/>
      <c r="VTF107" s="342"/>
      <c r="VTG107" s="342"/>
      <c r="VTH107" s="342"/>
      <c r="VTI107" s="342"/>
      <c r="VTJ107" s="342"/>
      <c r="VTK107" s="342"/>
      <c r="VTL107" s="342"/>
      <c r="VTM107" s="342"/>
      <c r="VTN107" s="342"/>
      <c r="VTO107" s="342"/>
      <c r="VTP107" s="342"/>
      <c r="VTQ107" s="342"/>
      <c r="VTR107" s="342"/>
      <c r="VTS107" s="342"/>
      <c r="VTT107" s="342"/>
      <c r="VTU107" s="342"/>
      <c r="VTV107" s="342"/>
      <c r="VTW107" s="342"/>
      <c r="VTX107" s="342"/>
      <c r="VTY107" s="342"/>
      <c r="VTZ107" s="342"/>
      <c r="VUA107" s="342"/>
      <c r="VUB107" s="342"/>
      <c r="VUC107" s="342"/>
      <c r="VUD107" s="342"/>
      <c r="VUE107" s="342"/>
      <c r="VUF107" s="342"/>
      <c r="VUG107" s="342"/>
      <c r="VUH107" s="342"/>
      <c r="VUI107" s="342"/>
      <c r="VUJ107" s="342"/>
      <c r="VUK107" s="342"/>
      <c r="VUL107" s="342"/>
      <c r="VUM107" s="342"/>
      <c r="VUN107" s="342"/>
      <c r="VUO107" s="342"/>
      <c r="VUP107" s="342"/>
      <c r="VUQ107" s="342"/>
      <c r="VUR107" s="342"/>
      <c r="VUS107" s="342"/>
      <c r="VUT107" s="342"/>
      <c r="VUU107" s="342"/>
      <c r="VUV107" s="342"/>
      <c r="VUW107" s="342"/>
      <c r="VUX107" s="342"/>
      <c r="VUY107" s="342"/>
      <c r="VUZ107" s="342"/>
      <c r="VVA107" s="342"/>
      <c r="VVB107" s="342"/>
      <c r="VVC107" s="342"/>
      <c r="VVD107" s="342"/>
      <c r="VVE107" s="342"/>
      <c r="VVF107" s="342"/>
      <c r="VVG107" s="342"/>
      <c r="VVH107" s="342"/>
      <c r="VVI107" s="342"/>
      <c r="VVJ107" s="342"/>
      <c r="VVK107" s="342"/>
      <c r="VVL107" s="342"/>
      <c r="VVM107" s="342"/>
      <c r="VVN107" s="342"/>
      <c r="VVO107" s="342"/>
      <c r="VVP107" s="342"/>
      <c r="VVQ107" s="342"/>
      <c r="VVR107" s="342"/>
      <c r="VVS107" s="342"/>
      <c r="VVT107" s="342"/>
      <c r="VVU107" s="342"/>
      <c r="VVV107" s="342"/>
      <c r="VVW107" s="342"/>
      <c r="VVX107" s="342"/>
      <c r="VVY107" s="342"/>
      <c r="VVZ107" s="342"/>
      <c r="VWA107" s="342"/>
      <c r="VWB107" s="342"/>
      <c r="VWC107" s="342"/>
      <c r="VWD107" s="342"/>
      <c r="VWE107" s="342"/>
      <c r="VWF107" s="342"/>
      <c r="VWG107" s="342"/>
      <c r="VWH107" s="342"/>
      <c r="VWI107" s="342"/>
      <c r="VWJ107" s="342"/>
      <c r="VWK107" s="342"/>
      <c r="VWL107" s="342"/>
      <c r="VWM107" s="342"/>
      <c r="VWN107" s="342"/>
      <c r="VWO107" s="342"/>
      <c r="VWP107" s="342"/>
      <c r="VWQ107" s="342"/>
      <c r="VWR107" s="342"/>
      <c r="VWS107" s="342"/>
      <c r="VWT107" s="342"/>
      <c r="VWU107" s="342"/>
      <c r="VWV107" s="342"/>
      <c r="VWW107" s="342"/>
      <c r="VWX107" s="342"/>
      <c r="VWY107" s="342"/>
      <c r="VWZ107" s="342"/>
      <c r="VXA107" s="342"/>
      <c r="VXB107" s="342"/>
      <c r="VXC107" s="342"/>
      <c r="VXD107" s="342"/>
      <c r="VXE107" s="342"/>
      <c r="VXF107" s="342"/>
      <c r="VXG107" s="342"/>
      <c r="VXH107" s="342"/>
      <c r="VXI107" s="342"/>
      <c r="VXJ107" s="342"/>
      <c r="VXK107" s="342"/>
      <c r="VXL107" s="342"/>
      <c r="VXM107" s="342"/>
      <c r="VXN107" s="342"/>
      <c r="VXO107" s="342"/>
      <c r="VXP107" s="342"/>
      <c r="VXQ107" s="342"/>
      <c r="VXR107" s="342"/>
      <c r="VXS107" s="342"/>
      <c r="VXT107" s="342"/>
      <c r="VXU107" s="342"/>
      <c r="VXV107" s="342"/>
      <c r="VXW107" s="342"/>
      <c r="VXX107" s="342"/>
      <c r="VXY107" s="342"/>
      <c r="VXZ107" s="342"/>
      <c r="VYA107" s="342"/>
      <c r="VYB107" s="342"/>
      <c r="VYC107" s="342"/>
      <c r="VYD107" s="342"/>
      <c r="VYE107" s="342"/>
      <c r="VYF107" s="342"/>
      <c r="VYG107" s="342"/>
      <c r="VYH107" s="342"/>
      <c r="VYI107" s="342"/>
      <c r="VYJ107" s="342"/>
      <c r="VYK107" s="342"/>
      <c r="VYL107" s="342"/>
      <c r="VYM107" s="342"/>
      <c r="VYN107" s="342"/>
      <c r="VYO107" s="342"/>
      <c r="VYP107" s="342"/>
      <c r="VYQ107" s="342"/>
      <c r="VYR107" s="342"/>
      <c r="VYS107" s="342"/>
      <c r="VYT107" s="342"/>
      <c r="VYU107" s="342"/>
      <c r="VYV107" s="342"/>
      <c r="VYW107" s="342"/>
      <c r="VYX107" s="342"/>
      <c r="VYY107" s="342"/>
      <c r="VYZ107" s="342"/>
      <c r="VZA107" s="342"/>
      <c r="VZB107" s="342"/>
      <c r="VZC107" s="342"/>
      <c r="VZD107" s="342"/>
      <c r="VZE107" s="342"/>
      <c r="VZF107" s="342"/>
      <c r="VZG107" s="342"/>
      <c r="VZH107" s="342"/>
      <c r="VZI107" s="342"/>
      <c r="VZJ107" s="342"/>
      <c r="VZK107" s="342"/>
      <c r="VZL107" s="342"/>
      <c r="VZM107" s="342"/>
      <c r="VZN107" s="342"/>
      <c r="VZO107" s="342"/>
      <c r="VZP107" s="342"/>
      <c r="VZQ107" s="342"/>
      <c r="VZR107" s="342"/>
      <c r="VZS107" s="342"/>
      <c r="VZT107" s="342"/>
      <c r="VZU107" s="342"/>
      <c r="VZV107" s="342"/>
      <c r="VZW107" s="342"/>
      <c r="VZX107" s="342"/>
      <c r="VZY107" s="342"/>
      <c r="VZZ107" s="342"/>
      <c r="WAA107" s="342"/>
      <c r="WAB107" s="342"/>
      <c r="WAC107" s="342"/>
      <c r="WAD107" s="342"/>
      <c r="WAE107" s="342"/>
      <c r="WAF107" s="342"/>
      <c r="WAG107" s="342"/>
      <c r="WAH107" s="342"/>
      <c r="WAI107" s="342"/>
      <c r="WAJ107" s="342"/>
      <c r="WAK107" s="342"/>
      <c r="WAL107" s="342"/>
      <c r="WAM107" s="342"/>
      <c r="WAN107" s="342"/>
      <c r="WAO107" s="342"/>
      <c r="WAP107" s="342"/>
      <c r="WAQ107" s="342"/>
      <c r="WAR107" s="342"/>
      <c r="WAS107" s="342"/>
      <c r="WAT107" s="342"/>
      <c r="WAU107" s="342"/>
      <c r="WAV107" s="342"/>
      <c r="WAW107" s="342"/>
      <c r="WAX107" s="342"/>
      <c r="WAY107" s="342"/>
      <c r="WAZ107" s="342"/>
      <c r="WBA107" s="342"/>
      <c r="WBB107" s="342"/>
      <c r="WBC107" s="342"/>
      <c r="WBD107" s="342"/>
      <c r="WBE107" s="342"/>
      <c r="WBF107" s="342"/>
      <c r="WBG107" s="342"/>
      <c r="WBH107" s="342"/>
      <c r="WBI107" s="342"/>
      <c r="WBJ107" s="342"/>
      <c r="WBK107" s="342"/>
      <c r="WBL107" s="342"/>
      <c r="WBM107" s="342"/>
      <c r="WBN107" s="342"/>
      <c r="WBO107" s="342"/>
      <c r="WBP107" s="342"/>
      <c r="WBQ107" s="342"/>
      <c r="WBR107" s="342"/>
      <c r="WBS107" s="342"/>
      <c r="WBT107" s="342"/>
      <c r="WBU107" s="342"/>
      <c r="WBV107" s="342"/>
      <c r="WBW107" s="342"/>
      <c r="WBX107" s="342"/>
      <c r="WBY107" s="342"/>
      <c r="WBZ107" s="342"/>
      <c r="WCA107" s="342"/>
      <c r="WCB107" s="342"/>
      <c r="WCC107" s="342"/>
      <c r="WCD107" s="342"/>
      <c r="WCE107" s="342"/>
      <c r="WCF107" s="342"/>
      <c r="WCG107" s="342"/>
      <c r="WCH107" s="342"/>
      <c r="WCI107" s="342"/>
      <c r="WCJ107" s="342"/>
      <c r="WCK107" s="342"/>
      <c r="WCL107" s="342"/>
      <c r="WCM107" s="342"/>
      <c r="WCN107" s="342"/>
      <c r="WCO107" s="342"/>
      <c r="WCP107" s="342"/>
      <c r="WCQ107" s="342"/>
      <c r="WCR107" s="342"/>
      <c r="WCS107" s="342"/>
      <c r="WCT107" s="342"/>
      <c r="WCU107" s="342"/>
      <c r="WCV107" s="342"/>
      <c r="WCW107" s="342"/>
      <c r="WCX107" s="342"/>
      <c r="WCY107" s="342"/>
      <c r="WCZ107" s="342"/>
      <c r="WDA107" s="342"/>
      <c r="WDB107" s="342"/>
      <c r="WDC107" s="342"/>
      <c r="WDD107" s="342"/>
      <c r="WDE107" s="342"/>
      <c r="WDF107" s="342"/>
      <c r="WDG107" s="342"/>
      <c r="WDH107" s="342"/>
      <c r="WDI107" s="342"/>
      <c r="WDJ107" s="342"/>
      <c r="WDK107" s="342"/>
      <c r="WDL107" s="342"/>
      <c r="WDM107" s="342"/>
      <c r="WDN107" s="342"/>
      <c r="WDO107" s="342"/>
      <c r="WDP107" s="342"/>
      <c r="WDQ107" s="342"/>
      <c r="WDR107" s="342"/>
      <c r="WDS107" s="342"/>
      <c r="WDT107" s="342"/>
      <c r="WDU107" s="342"/>
      <c r="WDV107" s="342"/>
      <c r="WDW107" s="342"/>
      <c r="WDX107" s="342"/>
      <c r="WDY107" s="342"/>
      <c r="WDZ107" s="342"/>
      <c r="WEA107" s="342"/>
      <c r="WEB107" s="342"/>
      <c r="WEC107" s="342"/>
      <c r="WED107" s="342"/>
      <c r="WEE107" s="342"/>
      <c r="WEF107" s="342"/>
      <c r="WEG107" s="342"/>
      <c r="WEH107" s="342"/>
      <c r="WEI107" s="342"/>
      <c r="WEJ107" s="342"/>
      <c r="WEK107" s="342"/>
      <c r="WEL107" s="342"/>
      <c r="WEM107" s="342"/>
      <c r="WEN107" s="342"/>
      <c r="WEO107" s="342"/>
      <c r="WEP107" s="342"/>
      <c r="WEQ107" s="342"/>
      <c r="WER107" s="342"/>
      <c r="WES107" s="342"/>
      <c r="WET107" s="342"/>
      <c r="WEU107" s="342"/>
      <c r="WEV107" s="342"/>
      <c r="WEW107" s="342"/>
      <c r="WEX107" s="342"/>
      <c r="WEY107" s="342"/>
      <c r="WEZ107" s="342"/>
      <c r="WFA107" s="342"/>
      <c r="WFB107" s="342"/>
      <c r="WFC107" s="342"/>
      <c r="WFD107" s="342"/>
      <c r="WFE107" s="342"/>
      <c r="WFF107" s="342"/>
      <c r="WFG107" s="342"/>
      <c r="WFH107" s="342"/>
      <c r="WFI107" s="342"/>
      <c r="WFJ107" s="342"/>
      <c r="WFK107" s="342"/>
      <c r="WFL107" s="342"/>
      <c r="WFM107" s="342"/>
      <c r="WFN107" s="342"/>
      <c r="WFO107" s="342"/>
      <c r="WFP107" s="342"/>
      <c r="WFQ107" s="342"/>
      <c r="WFR107" s="342"/>
      <c r="WFS107" s="342"/>
      <c r="WFT107" s="342"/>
      <c r="WFU107" s="342"/>
      <c r="WFV107" s="342"/>
      <c r="WFW107" s="342"/>
      <c r="WFX107" s="342"/>
      <c r="WFY107" s="342"/>
      <c r="WFZ107" s="342"/>
      <c r="WGA107" s="342"/>
      <c r="WGB107" s="342"/>
      <c r="WGC107" s="342"/>
      <c r="WGD107" s="342"/>
      <c r="WGE107" s="342"/>
      <c r="WGF107" s="342"/>
      <c r="WGG107" s="342"/>
      <c r="WGH107" s="342"/>
      <c r="WGI107" s="342"/>
      <c r="WGJ107" s="342"/>
      <c r="WGK107" s="342"/>
      <c r="WGL107" s="342"/>
      <c r="WGM107" s="342"/>
      <c r="WGN107" s="342"/>
      <c r="WGO107" s="342"/>
      <c r="WGP107" s="342"/>
      <c r="WGQ107" s="342"/>
      <c r="WGR107" s="342"/>
      <c r="WGS107" s="342"/>
      <c r="WGT107" s="342"/>
      <c r="WGU107" s="342"/>
      <c r="WGV107" s="342"/>
      <c r="WGW107" s="342"/>
      <c r="WGX107" s="342"/>
      <c r="WGY107" s="342"/>
      <c r="WGZ107" s="342"/>
      <c r="WHA107" s="342"/>
      <c r="WHB107" s="342"/>
      <c r="WHC107" s="342"/>
      <c r="WHD107" s="342"/>
      <c r="WHE107" s="342"/>
      <c r="WHF107" s="342"/>
      <c r="WHG107" s="342"/>
      <c r="WHH107" s="342"/>
      <c r="WHI107" s="342"/>
      <c r="WHJ107" s="342"/>
      <c r="WHK107" s="342"/>
      <c r="WHL107" s="342"/>
      <c r="WHM107" s="342"/>
      <c r="WHN107" s="342"/>
      <c r="WHO107" s="342"/>
      <c r="WHP107" s="342"/>
      <c r="WHQ107" s="342"/>
      <c r="WHR107" s="342"/>
      <c r="WHS107" s="342"/>
      <c r="WHT107" s="342"/>
      <c r="WHU107" s="342"/>
      <c r="WHV107" s="342"/>
      <c r="WHW107" s="342"/>
      <c r="WHX107" s="342"/>
      <c r="WHY107" s="342"/>
      <c r="WHZ107" s="342"/>
      <c r="WIA107" s="342"/>
      <c r="WIB107" s="342"/>
      <c r="WIC107" s="342"/>
      <c r="WID107" s="342"/>
      <c r="WIE107" s="342"/>
      <c r="WIF107" s="342"/>
      <c r="WIG107" s="342"/>
      <c r="WIH107" s="342"/>
      <c r="WII107" s="342"/>
      <c r="WIJ107" s="342"/>
      <c r="WIK107" s="342"/>
      <c r="WIL107" s="342"/>
      <c r="WIM107" s="342"/>
      <c r="WIN107" s="342"/>
      <c r="WIO107" s="342"/>
      <c r="WIP107" s="342"/>
      <c r="WIQ107" s="342"/>
      <c r="WIR107" s="342"/>
      <c r="WIS107" s="342"/>
      <c r="WIT107" s="342"/>
      <c r="WIU107" s="342"/>
      <c r="WIV107" s="342"/>
      <c r="WIW107" s="342"/>
      <c r="WIX107" s="342"/>
      <c r="WIY107" s="342"/>
      <c r="WIZ107" s="342"/>
      <c r="WJA107" s="342"/>
      <c r="WJB107" s="342"/>
      <c r="WJC107" s="342"/>
      <c r="WJD107" s="342"/>
      <c r="WJE107" s="342"/>
      <c r="WJF107" s="342"/>
      <c r="WJG107" s="342"/>
      <c r="WJH107" s="342"/>
      <c r="WJI107" s="342"/>
      <c r="WJJ107" s="342"/>
      <c r="WJK107" s="342"/>
      <c r="WJL107" s="342"/>
      <c r="WJM107" s="342"/>
      <c r="WJN107" s="342"/>
      <c r="WJO107" s="342"/>
      <c r="WJP107" s="342"/>
      <c r="WJQ107" s="342"/>
      <c r="WJR107" s="342"/>
      <c r="WJS107" s="342"/>
      <c r="WJT107" s="342"/>
      <c r="WJU107" s="342"/>
      <c r="WJV107" s="342"/>
      <c r="WJW107" s="342"/>
      <c r="WJX107" s="342"/>
      <c r="WJY107" s="342"/>
      <c r="WJZ107" s="342"/>
      <c r="WKA107" s="342"/>
      <c r="WKB107" s="342"/>
      <c r="WKC107" s="342"/>
      <c r="WKD107" s="342"/>
      <c r="WKE107" s="342"/>
      <c r="WKF107" s="342"/>
      <c r="WKG107" s="342"/>
      <c r="WKH107" s="342"/>
      <c r="WKI107" s="342"/>
      <c r="WKJ107" s="342"/>
      <c r="WKK107" s="342"/>
      <c r="WKL107" s="342"/>
      <c r="WKM107" s="342"/>
      <c r="WKN107" s="342"/>
      <c r="WKO107" s="342"/>
      <c r="WKP107" s="342"/>
      <c r="WKQ107" s="342"/>
      <c r="WKR107" s="342"/>
      <c r="WKS107" s="342"/>
      <c r="WKT107" s="342"/>
      <c r="WKU107" s="342"/>
      <c r="WKV107" s="342"/>
      <c r="WKW107" s="342"/>
      <c r="WKX107" s="342"/>
      <c r="WKY107" s="342"/>
      <c r="WKZ107" s="342"/>
      <c r="WLA107" s="342"/>
      <c r="WLB107" s="342"/>
      <c r="WLC107" s="342"/>
      <c r="WLD107" s="342"/>
      <c r="WLE107" s="342"/>
      <c r="WLF107" s="342"/>
      <c r="WLG107" s="342"/>
      <c r="WLH107" s="342"/>
      <c r="WLI107" s="342"/>
      <c r="WLJ107" s="342"/>
      <c r="WLK107" s="342"/>
      <c r="WLL107" s="342"/>
      <c r="WLM107" s="342"/>
      <c r="WLN107" s="342"/>
      <c r="WLO107" s="342"/>
      <c r="WLP107" s="342"/>
      <c r="WLQ107" s="342"/>
      <c r="WLR107" s="342"/>
      <c r="WLS107" s="342"/>
      <c r="WLT107" s="342"/>
      <c r="WLU107" s="342"/>
      <c r="WLV107" s="342"/>
      <c r="WLW107" s="342"/>
      <c r="WLX107" s="342"/>
      <c r="WLY107" s="342"/>
      <c r="WLZ107" s="342"/>
      <c r="WMA107" s="342"/>
      <c r="WMB107" s="342"/>
      <c r="WMC107" s="342"/>
      <c r="WMD107" s="342"/>
      <c r="WME107" s="342"/>
      <c r="WMF107" s="342"/>
      <c r="WMG107" s="342"/>
      <c r="WMH107" s="342"/>
      <c r="WMI107" s="342"/>
      <c r="WMJ107" s="342"/>
      <c r="WMK107" s="342"/>
      <c r="WML107" s="342"/>
      <c r="WMM107" s="342"/>
      <c r="WMN107" s="342"/>
      <c r="WMO107" s="342"/>
      <c r="WMP107" s="342"/>
      <c r="WMQ107" s="342"/>
      <c r="WMR107" s="342"/>
      <c r="WMS107" s="342"/>
      <c r="WMT107" s="342"/>
      <c r="WMU107" s="342"/>
      <c r="WMV107" s="342"/>
      <c r="WMW107" s="342"/>
      <c r="WMX107" s="342"/>
      <c r="WMY107" s="342"/>
      <c r="WMZ107" s="342"/>
      <c r="WNA107" s="342"/>
      <c r="WNB107" s="342"/>
      <c r="WNC107" s="342"/>
      <c r="WND107" s="342"/>
      <c r="WNE107" s="342"/>
      <c r="WNF107" s="342"/>
      <c r="WNG107" s="342"/>
      <c r="WNH107" s="342"/>
      <c r="WNI107" s="342"/>
      <c r="WNJ107" s="342"/>
      <c r="WNK107" s="342"/>
      <c r="WNL107" s="342"/>
      <c r="WNM107" s="342"/>
      <c r="WNN107" s="342"/>
      <c r="WNO107" s="342"/>
      <c r="WNP107" s="342"/>
      <c r="WNQ107" s="342"/>
      <c r="WNR107" s="342"/>
      <c r="WNS107" s="342"/>
      <c r="WNT107" s="342"/>
      <c r="WNU107" s="342"/>
      <c r="WNV107" s="342"/>
      <c r="WNW107" s="342"/>
      <c r="WNX107" s="342"/>
      <c r="WNY107" s="342"/>
      <c r="WNZ107" s="342"/>
      <c r="WOA107" s="342"/>
      <c r="WOB107" s="342"/>
      <c r="WOC107" s="342"/>
      <c r="WOD107" s="342"/>
      <c r="WOE107" s="342"/>
      <c r="WOF107" s="342"/>
      <c r="WOG107" s="342"/>
      <c r="WOH107" s="342"/>
      <c r="WOI107" s="342"/>
      <c r="WOJ107" s="342"/>
      <c r="WOK107" s="342"/>
      <c r="WOL107" s="342"/>
      <c r="WOM107" s="342"/>
      <c r="WON107" s="342"/>
      <c r="WOO107" s="342"/>
      <c r="WOP107" s="342"/>
      <c r="WOQ107" s="342"/>
      <c r="WOR107" s="342"/>
      <c r="WOS107" s="342"/>
      <c r="WOT107" s="342"/>
      <c r="WOU107" s="342"/>
      <c r="WOV107" s="342"/>
      <c r="WOW107" s="342"/>
      <c r="WOX107" s="342"/>
      <c r="WOY107" s="342"/>
      <c r="WOZ107" s="342"/>
      <c r="WPA107" s="342"/>
      <c r="WPB107" s="342"/>
      <c r="WPC107" s="342"/>
      <c r="WPD107" s="342"/>
      <c r="WPE107" s="342"/>
      <c r="WPF107" s="342"/>
      <c r="WPG107" s="342"/>
      <c r="WPH107" s="342"/>
      <c r="WPI107" s="342"/>
      <c r="WPJ107" s="342"/>
      <c r="WPK107" s="342"/>
      <c r="WPL107" s="342"/>
      <c r="WPM107" s="342"/>
      <c r="WPN107" s="342"/>
      <c r="WPO107" s="342"/>
      <c r="WPP107" s="342"/>
      <c r="WPQ107" s="342"/>
      <c r="WPR107" s="342"/>
      <c r="WPS107" s="342"/>
      <c r="WPT107" s="342"/>
      <c r="WPU107" s="342"/>
      <c r="WPV107" s="342"/>
      <c r="WPW107" s="342"/>
      <c r="WPX107" s="342"/>
      <c r="WPY107" s="342"/>
      <c r="WPZ107" s="342"/>
      <c r="WQA107" s="342"/>
      <c r="WQB107" s="342"/>
      <c r="WQC107" s="342"/>
      <c r="WQD107" s="342"/>
      <c r="WQE107" s="342"/>
      <c r="WQF107" s="342"/>
      <c r="WQG107" s="342"/>
      <c r="WQH107" s="342"/>
      <c r="WQI107" s="342"/>
      <c r="WQJ107" s="342"/>
      <c r="WQK107" s="342"/>
      <c r="WQL107" s="342"/>
      <c r="WQM107" s="342"/>
      <c r="WQN107" s="342"/>
      <c r="WQO107" s="342"/>
      <c r="WQP107" s="342"/>
      <c r="WQQ107" s="342"/>
      <c r="WQR107" s="342"/>
      <c r="WQS107" s="342"/>
      <c r="WQT107" s="342"/>
      <c r="WQU107" s="342"/>
      <c r="WQV107" s="342"/>
      <c r="WQW107" s="342"/>
      <c r="WQX107" s="342"/>
      <c r="WQY107" s="342"/>
      <c r="WQZ107" s="342"/>
      <c r="WRA107" s="342"/>
      <c r="WRB107" s="342"/>
      <c r="WRC107" s="342"/>
      <c r="WRD107" s="342"/>
      <c r="WRE107" s="342"/>
      <c r="WRF107" s="342"/>
      <c r="WRG107" s="342"/>
      <c r="WRH107" s="342"/>
      <c r="WRI107" s="342"/>
      <c r="WRJ107" s="342"/>
      <c r="WRK107" s="342"/>
      <c r="WRL107" s="342"/>
      <c r="WRM107" s="342"/>
      <c r="WRN107" s="342"/>
      <c r="WRO107" s="342"/>
      <c r="WRP107" s="342"/>
      <c r="WRQ107" s="342"/>
      <c r="WRR107" s="342"/>
      <c r="WRS107" s="342"/>
      <c r="WRT107" s="342"/>
      <c r="WRU107" s="342"/>
      <c r="WRV107" s="342"/>
      <c r="WRW107" s="342"/>
      <c r="WRX107" s="342"/>
      <c r="WRY107" s="342"/>
      <c r="WRZ107" s="342"/>
      <c r="WSA107" s="342"/>
      <c r="WSB107" s="342"/>
      <c r="WSC107" s="342"/>
      <c r="WSD107" s="342"/>
      <c r="WSE107" s="342"/>
      <c r="WSF107" s="342"/>
      <c r="WSG107" s="342"/>
      <c r="WSH107" s="342"/>
      <c r="WSI107" s="342"/>
      <c r="WSJ107" s="342"/>
      <c r="WSK107" s="342"/>
      <c r="WSL107" s="342"/>
      <c r="WSM107" s="342"/>
      <c r="WSN107" s="342"/>
      <c r="WSO107" s="342"/>
      <c r="WSP107" s="342"/>
      <c r="WSQ107" s="342"/>
      <c r="WSR107" s="342"/>
      <c r="WSS107" s="342"/>
      <c r="WST107" s="342"/>
      <c r="WSU107" s="342"/>
      <c r="WSV107" s="342"/>
      <c r="WSW107" s="342"/>
      <c r="WSX107" s="342"/>
      <c r="WSY107" s="342"/>
      <c r="WSZ107" s="342"/>
      <c r="WTA107" s="342"/>
      <c r="WTB107" s="342"/>
      <c r="WTC107" s="342"/>
      <c r="WTD107" s="342"/>
      <c r="WTE107" s="342"/>
      <c r="WTF107" s="342"/>
      <c r="WTG107" s="342"/>
      <c r="WTH107" s="342"/>
      <c r="WTI107" s="342"/>
      <c r="WTJ107" s="342"/>
      <c r="WTK107" s="342"/>
      <c r="WTL107" s="342"/>
      <c r="WTM107" s="342"/>
      <c r="WTN107" s="342"/>
      <c r="WTO107" s="342"/>
      <c r="WTP107" s="342"/>
      <c r="WTQ107" s="342"/>
      <c r="WTR107" s="342"/>
      <c r="WTS107" s="342"/>
      <c r="WTT107" s="342"/>
      <c r="WTU107" s="342"/>
      <c r="WTV107" s="342"/>
      <c r="WTW107" s="342"/>
      <c r="WTX107" s="342"/>
      <c r="WTY107" s="342"/>
      <c r="WTZ107" s="342"/>
      <c r="WUA107" s="342"/>
      <c r="WUB107" s="342"/>
      <c r="WUC107" s="342"/>
      <c r="WUD107" s="342"/>
      <c r="WUE107" s="342"/>
      <c r="WUF107" s="342"/>
      <c r="WUG107" s="342"/>
      <c r="WUH107" s="342"/>
      <c r="WUI107" s="342"/>
      <c r="WUJ107" s="342"/>
      <c r="WUK107" s="342"/>
      <c r="WUL107" s="342"/>
      <c r="WUM107" s="342"/>
      <c r="WUN107" s="342"/>
      <c r="WUO107" s="342"/>
      <c r="WUP107" s="342"/>
      <c r="WUQ107" s="342"/>
      <c r="WUR107" s="342"/>
      <c r="WUS107" s="342"/>
      <c r="WUT107" s="342"/>
      <c r="WUU107" s="342"/>
      <c r="WUV107" s="342"/>
      <c r="WUW107" s="342"/>
      <c r="WUX107" s="342"/>
      <c r="WUY107" s="342"/>
      <c r="WUZ107" s="342"/>
      <c r="WVA107" s="342"/>
      <c r="WVB107" s="342"/>
      <c r="WVC107" s="342"/>
      <c r="WVD107" s="342"/>
      <c r="WVE107" s="342"/>
      <c r="WVF107" s="342"/>
      <c r="WVG107" s="342"/>
      <c r="WVH107" s="342"/>
      <c r="WVI107" s="342"/>
      <c r="WVJ107" s="342"/>
      <c r="WVK107" s="342"/>
      <c r="WVL107" s="342"/>
      <c r="WVM107" s="342"/>
      <c r="WVN107" s="342"/>
      <c r="WVO107" s="342"/>
      <c r="WVP107" s="342"/>
      <c r="WVQ107" s="342"/>
      <c r="WVR107" s="342"/>
      <c r="WVS107" s="342"/>
      <c r="WVT107" s="342"/>
      <c r="WVU107" s="342"/>
      <c r="WVV107" s="342"/>
      <c r="WVW107" s="342"/>
      <c r="WVX107" s="342"/>
      <c r="WVY107" s="342"/>
      <c r="WVZ107" s="342"/>
      <c r="WWA107" s="342"/>
      <c r="WWB107" s="342"/>
      <c r="WWC107" s="342"/>
      <c r="WWD107" s="342"/>
      <c r="WWE107" s="342"/>
      <c r="WWF107" s="342"/>
      <c r="WWG107" s="342"/>
      <c r="WWH107" s="342"/>
      <c r="WWI107" s="342"/>
      <c r="WWJ107" s="342"/>
      <c r="WWK107" s="342"/>
      <c r="WWL107" s="342"/>
      <c r="WWM107" s="342"/>
      <c r="WWN107" s="342"/>
      <c r="WWO107" s="342"/>
      <c r="WWP107" s="342"/>
      <c r="WWQ107" s="342"/>
      <c r="WWR107" s="342"/>
      <c r="WWS107" s="342"/>
      <c r="WWT107" s="342"/>
      <c r="WWU107" s="342"/>
      <c r="WWV107" s="342"/>
      <c r="WWW107" s="342"/>
      <c r="WWX107" s="342"/>
      <c r="WWY107" s="342"/>
      <c r="WWZ107" s="342"/>
      <c r="WXA107" s="342"/>
      <c r="WXB107" s="342"/>
      <c r="WXC107" s="342"/>
      <c r="WXD107" s="342"/>
      <c r="WXE107" s="342"/>
      <c r="WXF107" s="342"/>
      <c r="WXG107" s="342"/>
      <c r="WXH107" s="342"/>
      <c r="WXI107" s="342"/>
      <c r="WXJ107" s="342"/>
      <c r="WXK107" s="342"/>
      <c r="WXL107" s="342"/>
      <c r="WXM107" s="342"/>
      <c r="WXN107" s="342"/>
      <c r="WXO107" s="342"/>
      <c r="WXP107" s="342"/>
      <c r="WXQ107" s="342"/>
      <c r="WXR107" s="342"/>
      <c r="WXS107" s="342"/>
      <c r="WXT107" s="342"/>
      <c r="WXU107" s="342"/>
      <c r="WXV107" s="342"/>
      <c r="WXW107" s="342"/>
      <c r="WXX107" s="342"/>
      <c r="WXY107" s="342"/>
      <c r="WXZ107" s="342"/>
      <c r="WYA107" s="342"/>
      <c r="WYB107" s="342"/>
      <c r="WYC107" s="342"/>
      <c r="WYD107" s="342"/>
      <c r="WYE107" s="342"/>
      <c r="WYF107" s="342"/>
      <c r="WYG107" s="342"/>
      <c r="WYH107" s="342"/>
      <c r="WYI107" s="342"/>
      <c r="WYJ107" s="342"/>
      <c r="WYK107" s="342"/>
      <c r="WYL107" s="342"/>
      <c r="WYM107" s="342"/>
      <c r="WYN107" s="342"/>
      <c r="WYO107" s="342"/>
      <c r="WYP107" s="342"/>
      <c r="WYQ107" s="342"/>
      <c r="WYR107" s="342"/>
      <c r="WYS107" s="342"/>
      <c r="WYT107" s="342"/>
      <c r="WYU107" s="342"/>
      <c r="WYV107" s="342"/>
      <c r="WYW107" s="342"/>
      <c r="WYX107" s="342"/>
      <c r="WYY107" s="342"/>
      <c r="WYZ107" s="342"/>
      <c r="WZA107" s="342"/>
      <c r="WZB107" s="342"/>
      <c r="WZC107" s="342"/>
      <c r="WZD107" s="342"/>
      <c r="WZE107" s="342"/>
      <c r="WZF107" s="342"/>
      <c r="WZG107" s="342"/>
      <c r="WZH107" s="342"/>
      <c r="WZI107" s="342"/>
      <c r="WZJ107" s="342"/>
      <c r="WZK107" s="342"/>
      <c r="WZL107" s="342"/>
      <c r="WZM107" s="342"/>
      <c r="WZN107" s="342"/>
      <c r="WZO107" s="342"/>
      <c r="WZP107" s="342"/>
      <c r="WZQ107" s="342"/>
      <c r="WZR107" s="342"/>
      <c r="WZS107" s="342"/>
      <c r="WZT107" s="342"/>
      <c r="WZU107" s="342"/>
      <c r="WZV107" s="342"/>
      <c r="WZW107" s="342"/>
      <c r="WZX107" s="342"/>
      <c r="WZY107" s="342"/>
      <c r="WZZ107" s="342"/>
      <c r="XAA107" s="342"/>
      <c r="XAB107" s="342"/>
      <c r="XAC107" s="342"/>
      <c r="XAD107" s="342"/>
      <c r="XAE107" s="342"/>
      <c r="XAF107" s="342"/>
      <c r="XAG107" s="342"/>
      <c r="XAH107" s="342"/>
      <c r="XAI107" s="342"/>
      <c r="XAJ107" s="342"/>
      <c r="XAK107" s="342"/>
      <c r="XAL107" s="342"/>
      <c r="XAM107" s="342"/>
      <c r="XAN107" s="342"/>
      <c r="XAO107" s="342"/>
      <c r="XAP107" s="342"/>
      <c r="XAQ107" s="342"/>
      <c r="XAR107" s="342"/>
      <c r="XAS107" s="342"/>
      <c r="XAT107" s="342"/>
      <c r="XAU107" s="342"/>
      <c r="XAV107" s="342"/>
      <c r="XAW107" s="342"/>
      <c r="XAX107" s="342"/>
      <c r="XAY107" s="342"/>
      <c r="XAZ107" s="342"/>
      <c r="XBA107" s="342"/>
      <c r="XBB107" s="342"/>
      <c r="XBC107" s="342"/>
      <c r="XBD107" s="342"/>
      <c r="XBE107" s="342"/>
      <c r="XBF107" s="342"/>
      <c r="XBG107" s="342"/>
      <c r="XBH107" s="342"/>
      <c r="XBI107" s="342"/>
      <c r="XBJ107" s="342"/>
      <c r="XBK107" s="342"/>
      <c r="XBL107" s="342"/>
      <c r="XBM107" s="342"/>
      <c r="XBN107" s="342"/>
      <c r="XBO107" s="342"/>
      <c r="XBP107" s="342"/>
      <c r="XBQ107" s="342"/>
      <c r="XBR107" s="342"/>
      <c r="XBS107" s="342"/>
      <c r="XBT107" s="342"/>
      <c r="XBU107" s="342"/>
      <c r="XBV107" s="342"/>
      <c r="XBW107" s="342"/>
      <c r="XBX107" s="342"/>
      <c r="XBY107" s="342"/>
      <c r="XBZ107" s="342"/>
      <c r="XCA107" s="342"/>
      <c r="XCB107" s="342"/>
      <c r="XCC107" s="342"/>
      <c r="XCD107" s="342"/>
      <c r="XCE107" s="342"/>
      <c r="XCF107" s="342"/>
      <c r="XCG107" s="342"/>
      <c r="XCH107" s="342"/>
      <c r="XCI107" s="342"/>
      <c r="XCJ107" s="342"/>
      <c r="XCK107" s="342"/>
      <c r="XCL107" s="342"/>
      <c r="XCM107" s="342"/>
      <c r="XCN107" s="342"/>
      <c r="XCO107" s="342"/>
      <c r="XCP107" s="342"/>
      <c r="XCQ107" s="342"/>
      <c r="XCR107" s="342"/>
      <c r="XCS107" s="342"/>
      <c r="XCT107" s="342"/>
      <c r="XCU107" s="342"/>
      <c r="XCV107" s="342"/>
      <c r="XCW107" s="342"/>
      <c r="XCX107" s="342"/>
      <c r="XCY107" s="342"/>
      <c r="XCZ107" s="342"/>
      <c r="XDA107" s="342"/>
      <c r="XDB107" s="342"/>
      <c r="XDC107" s="342"/>
      <c r="XDD107" s="342"/>
      <c r="XDE107" s="342"/>
      <c r="XDF107" s="342"/>
      <c r="XDG107" s="342"/>
      <c r="XDH107" s="342"/>
      <c r="XDI107" s="342"/>
      <c r="XDJ107" s="342"/>
      <c r="XDK107" s="342"/>
      <c r="XDL107" s="342"/>
      <c r="XDM107" s="342"/>
      <c r="XDN107" s="342"/>
      <c r="XDO107" s="342"/>
      <c r="XDP107" s="342"/>
      <c r="XDQ107" s="342"/>
      <c r="XDR107" s="342"/>
      <c r="XDS107" s="342"/>
      <c r="XDT107" s="342"/>
      <c r="XDU107" s="342"/>
      <c r="XDV107" s="342"/>
      <c r="XDW107" s="342"/>
      <c r="XDX107" s="342"/>
      <c r="XDY107" s="342"/>
      <c r="XDZ107" s="342"/>
      <c r="XEA107" s="342"/>
      <c r="XEB107" s="342"/>
      <c r="XEC107" s="342"/>
      <c r="XED107" s="342"/>
      <c r="XEE107" s="342"/>
      <c r="XEF107" s="342"/>
      <c r="XEG107" s="342"/>
      <c r="XEH107" s="342"/>
      <c r="XEI107" s="342"/>
      <c r="XEJ107" s="342"/>
      <c r="XEK107" s="342"/>
      <c r="XEL107" s="342"/>
      <c r="XEM107" s="342"/>
      <c r="XEN107" s="342"/>
      <c r="XEO107" s="342"/>
      <c r="XEP107" s="342"/>
      <c r="XEQ107" s="342"/>
      <c r="XER107" s="342"/>
      <c r="XES107" s="342"/>
      <c r="XET107" s="342"/>
      <c r="XEU107" s="342"/>
      <c r="XEV107" s="342"/>
      <c r="XEW107" s="342"/>
      <c r="XEX107" s="342"/>
      <c r="XEY107" s="342"/>
      <c r="XEZ107" s="342"/>
    </row>
    <row r="108" spans="1:16380" ht="18.75" customHeight="1">
      <c r="A108" s="29"/>
      <c r="B108" s="29"/>
      <c r="C108" s="29"/>
      <c r="D108" s="29"/>
      <c r="E108" s="29"/>
      <c r="F108" s="29"/>
      <c r="G108" s="29"/>
      <c r="H108" s="29"/>
      <c r="I108" s="331" t="s">
        <v>61</v>
      </c>
      <c r="J108" s="332"/>
      <c r="K108" s="332"/>
      <c r="L108" s="333"/>
      <c r="M108" s="259">
        <f>M105</f>
        <v>0</v>
      </c>
      <c r="N108" s="183">
        <f>IF(M108&gt;I7,"Aide demandée au programme trop élevée, maximum est "&amp;I7&amp;" $",0)</f>
        <v>0</v>
      </c>
      <c r="O108" s="29"/>
      <c r="P108" s="29"/>
      <c r="S108" s="379"/>
      <c r="T108" s="380"/>
      <c r="U108" s="380"/>
      <c r="V108" s="380"/>
      <c r="W108" s="380"/>
      <c r="X108" s="381"/>
    </row>
    <row r="109" spans="1:16380" ht="24" customHeight="1">
      <c r="A109" s="29"/>
      <c r="B109" s="29"/>
      <c r="C109" s="29"/>
      <c r="D109" s="29"/>
      <c r="E109" s="29"/>
      <c r="F109" s="29"/>
      <c r="G109" s="29"/>
      <c r="H109" s="29"/>
      <c r="I109" s="331" t="s">
        <v>77</v>
      </c>
      <c r="J109" s="332"/>
      <c r="K109" s="332"/>
      <c r="L109" s="333"/>
      <c r="M109" s="259">
        <f>ROUNDDOWN(M108*15%,0)</f>
        <v>0</v>
      </c>
      <c r="N109" s="29"/>
      <c r="O109" s="29"/>
      <c r="P109" s="29"/>
      <c r="S109" s="379"/>
      <c r="T109" s="380"/>
      <c r="U109" s="380"/>
      <c r="V109" s="380"/>
      <c r="W109" s="380"/>
      <c r="X109" s="381"/>
    </row>
    <row r="110" spans="1:16380" ht="21.6" customHeight="1">
      <c r="A110" s="29"/>
      <c r="B110" s="29"/>
      <c r="C110" s="29"/>
      <c r="D110" s="29"/>
      <c r="E110" s="29"/>
      <c r="F110" s="29"/>
      <c r="G110" s="29"/>
      <c r="H110" s="29"/>
      <c r="I110" s="331" t="s">
        <v>62</v>
      </c>
      <c r="J110" s="332"/>
      <c r="K110" s="332"/>
      <c r="L110" s="333"/>
      <c r="M110" s="259">
        <f>SUM(M108:M109)</f>
        <v>0</v>
      </c>
      <c r="O110" s="29"/>
      <c r="P110" s="29"/>
      <c r="S110" s="379"/>
      <c r="T110" s="380"/>
      <c r="U110" s="380"/>
      <c r="V110" s="380"/>
      <c r="W110" s="380"/>
      <c r="X110" s="381"/>
    </row>
    <row r="111" spans="1:16380" ht="21.6" customHeight="1">
      <c r="A111" s="29"/>
      <c r="B111" s="29"/>
      <c r="C111" s="29"/>
      <c r="D111" s="29"/>
      <c r="E111" s="29"/>
      <c r="F111" s="29"/>
      <c r="G111" s="29"/>
      <c r="H111" s="29"/>
      <c r="I111" s="331" t="s">
        <v>402</v>
      </c>
      <c r="J111" s="332"/>
      <c r="K111" s="332"/>
      <c r="L111" s="333"/>
      <c r="M111" s="259">
        <f>K105</f>
        <v>0</v>
      </c>
      <c r="N111" s="183">
        <f>IF(M111&lt;&gt;(N31+N32+N33+N34),"Aide gourvernementale ventilée à la Section 2 ne correspond pas à la Section 1",0)</f>
        <v>0</v>
      </c>
      <c r="O111" s="29"/>
      <c r="P111" s="29"/>
      <c r="S111" s="382"/>
      <c r="T111" s="383"/>
      <c r="U111" s="383"/>
      <c r="V111" s="383"/>
      <c r="W111" s="383"/>
      <c r="X111" s="384"/>
    </row>
    <row r="112" spans="1:16380" ht="22.5" customHeight="1">
      <c r="A112" s="29"/>
      <c r="B112" s="29"/>
      <c r="C112" s="29"/>
      <c r="D112" s="29"/>
      <c r="E112" s="29"/>
      <c r="F112" s="29"/>
      <c r="G112" s="29"/>
      <c r="H112" s="29"/>
      <c r="I112" s="331" t="s">
        <v>282</v>
      </c>
      <c r="J112" s="332"/>
      <c r="K112" s="332"/>
      <c r="L112" s="333"/>
      <c r="M112" s="259">
        <f>I105+J105</f>
        <v>0</v>
      </c>
      <c r="N112" s="299">
        <f>IF(M112&lt;&gt;(N28),"Contribution du demandeur et des partenaires ventilée à la Section 2 ne correspond pas au montant à la Section 1",0)</f>
        <v>0</v>
      </c>
      <c r="O112" s="300"/>
      <c r="P112" s="300"/>
      <c r="Q112" s="300"/>
      <c r="S112" s="321" t="s">
        <v>346</v>
      </c>
      <c r="T112" s="322"/>
      <c r="U112" s="327" t="s">
        <v>344</v>
      </c>
      <c r="V112" s="321" t="s">
        <v>492</v>
      </c>
      <c r="W112" s="322"/>
      <c r="X112" s="330">
        <f>'Réclamation 1'!V164</f>
        <v>0</v>
      </c>
    </row>
    <row r="113" spans="1:24" ht="21" customHeight="1">
      <c r="A113" s="29"/>
      <c r="B113" s="29"/>
      <c r="C113" s="29"/>
      <c r="D113" s="29"/>
      <c r="E113" s="29"/>
      <c r="F113" s="29"/>
      <c r="G113" s="29"/>
      <c r="H113" s="29"/>
      <c r="I113" s="331" t="s">
        <v>78</v>
      </c>
      <c r="J113" s="332"/>
      <c r="K113" s="332"/>
      <c r="L113" s="333"/>
      <c r="M113" s="260">
        <f>SUM(M110:M112)</f>
        <v>0</v>
      </c>
      <c r="N113" s="299"/>
      <c r="O113" s="300"/>
      <c r="P113" s="300"/>
      <c r="Q113" s="300"/>
      <c r="S113" s="323"/>
      <c r="T113" s="324"/>
      <c r="U113" s="328"/>
      <c r="V113" s="325"/>
      <c r="W113" s="326"/>
      <c r="X113" s="330"/>
    </row>
    <row r="114" spans="1:24" ht="15" customHeight="1">
      <c r="A114" s="29"/>
      <c r="B114" s="29"/>
      <c r="C114" s="29"/>
      <c r="D114" s="29"/>
      <c r="E114" s="29"/>
      <c r="F114" s="29"/>
      <c r="G114" s="29"/>
      <c r="H114" s="29"/>
      <c r="I114" s="29"/>
      <c r="J114" s="29"/>
      <c r="K114" s="29"/>
      <c r="L114" s="29"/>
      <c r="M114" s="29"/>
      <c r="N114" s="29"/>
      <c r="O114" s="29"/>
      <c r="P114" s="29"/>
      <c r="S114" s="323"/>
      <c r="T114" s="324"/>
      <c r="U114" s="328"/>
      <c r="V114" s="321" t="s">
        <v>456</v>
      </c>
      <c r="W114" s="322"/>
      <c r="X114" s="334">
        <f>M110</f>
        <v>0</v>
      </c>
    </row>
    <row r="115" spans="1:24">
      <c r="A115" s="29"/>
      <c r="B115" s="29"/>
      <c r="C115" s="29"/>
      <c r="D115" s="29"/>
      <c r="E115" s="29"/>
      <c r="F115" s="29"/>
      <c r="G115" s="29"/>
      <c r="H115" s="29"/>
      <c r="I115" s="29"/>
      <c r="J115" s="29"/>
      <c r="K115" s="29"/>
      <c r="L115" s="29"/>
      <c r="M115" s="29"/>
      <c r="N115" s="29"/>
      <c r="O115" s="29"/>
      <c r="P115" s="29"/>
      <c r="S115" s="325"/>
      <c r="T115" s="326"/>
      <c r="U115" s="329"/>
      <c r="V115" s="325"/>
      <c r="W115" s="326"/>
      <c r="X115" s="334"/>
    </row>
    <row r="116" spans="1:24" ht="22.5" customHeight="1">
      <c r="A116" s="346" t="s">
        <v>458</v>
      </c>
      <c r="B116" s="346"/>
      <c r="C116" s="346"/>
      <c r="D116" s="346"/>
      <c r="E116" s="346"/>
      <c r="F116" s="346"/>
      <c r="G116" s="346"/>
      <c r="H116" s="346"/>
      <c r="I116" s="346"/>
      <c r="J116" s="346"/>
      <c r="K116" s="346"/>
      <c r="L116" s="346"/>
      <c r="M116" s="346"/>
      <c r="N116" s="29"/>
      <c r="O116" s="29"/>
      <c r="P116" s="29"/>
      <c r="S116" s="347" t="s">
        <v>348</v>
      </c>
      <c r="T116" s="347"/>
      <c r="U116" s="347"/>
      <c r="V116" s="321"/>
      <c r="W116" s="322"/>
      <c r="X116" s="348"/>
    </row>
    <row r="117" spans="1:24" ht="21.9" customHeight="1">
      <c r="A117" s="340" t="s">
        <v>459</v>
      </c>
      <c r="B117" s="340"/>
      <c r="C117" s="340"/>
      <c r="D117" s="340"/>
      <c r="E117" s="340"/>
      <c r="F117" s="340"/>
      <c r="G117" s="340"/>
      <c r="H117" s="340"/>
      <c r="I117" s="340"/>
      <c r="J117" s="340"/>
      <c r="K117" s="340"/>
      <c r="L117" s="340"/>
      <c r="M117" s="340"/>
      <c r="S117" s="351"/>
      <c r="T117" s="351"/>
      <c r="U117" s="351"/>
      <c r="V117" s="323"/>
      <c r="W117" s="324"/>
      <c r="X117" s="349"/>
    </row>
    <row r="118" spans="1:24" ht="30.75" customHeight="1">
      <c r="A118" s="339" t="s">
        <v>461</v>
      </c>
      <c r="B118" s="339"/>
      <c r="C118" s="339"/>
      <c r="D118" s="352">
        <f>'Réclamation 1'!D170</f>
        <v>0</v>
      </c>
      <c r="E118" s="352"/>
      <c r="F118" s="352"/>
      <c r="G118" s="352"/>
      <c r="H118" s="352"/>
      <c r="I118" s="352"/>
      <c r="J118" s="352"/>
      <c r="K118" s="352"/>
      <c r="L118" s="352"/>
      <c r="M118" s="352"/>
      <c r="S118" s="351"/>
      <c r="T118" s="351"/>
      <c r="U118" s="351"/>
      <c r="V118" s="323"/>
      <c r="W118" s="324"/>
      <c r="X118" s="349"/>
    </row>
    <row r="119" spans="1:24" ht="23.1" customHeight="1">
      <c r="A119" s="339"/>
      <c r="B119" s="339"/>
      <c r="C119" s="339"/>
      <c r="D119" s="352"/>
      <c r="E119" s="352"/>
      <c r="F119" s="352"/>
      <c r="G119" s="352"/>
      <c r="H119" s="352"/>
      <c r="I119" s="352"/>
      <c r="J119" s="352"/>
      <c r="K119" s="352"/>
      <c r="L119" s="352"/>
      <c r="M119" s="352"/>
      <c r="S119" s="351"/>
      <c r="T119" s="351"/>
      <c r="U119" s="351"/>
      <c r="V119" s="325"/>
      <c r="W119" s="326"/>
      <c r="X119" s="350"/>
    </row>
    <row r="120" spans="1:24" ht="26.1" customHeight="1">
      <c r="A120" s="340" t="s">
        <v>460</v>
      </c>
      <c r="B120" s="340"/>
      <c r="C120" s="340"/>
      <c r="D120" s="340"/>
      <c r="E120" s="340"/>
      <c r="F120" s="340"/>
      <c r="G120" s="340"/>
      <c r="H120" s="340"/>
      <c r="I120" s="340"/>
      <c r="J120" s="340"/>
      <c r="K120" s="340"/>
      <c r="L120" s="340"/>
      <c r="M120" s="340"/>
      <c r="S120" s="351"/>
      <c r="T120" s="351"/>
      <c r="U120" s="351"/>
      <c r="V120" s="321"/>
      <c r="W120" s="322"/>
      <c r="X120" s="318"/>
    </row>
    <row r="121" spans="1:24">
      <c r="A121" s="339" t="s">
        <v>466</v>
      </c>
      <c r="B121" s="339"/>
      <c r="C121" s="339"/>
      <c r="D121" s="340" t="s">
        <v>462</v>
      </c>
      <c r="E121" s="340"/>
      <c r="F121" s="306"/>
      <c r="G121" s="306"/>
      <c r="H121" s="306"/>
      <c r="I121" s="306"/>
      <c r="J121" s="306"/>
      <c r="K121" s="306"/>
      <c r="L121" s="306"/>
      <c r="M121" s="306"/>
      <c r="S121" s="351"/>
      <c r="T121" s="351"/>
      <c r="U121" s="351"/>
      <c r="V121" s="323"/>
      <c r="W121" s="324"/>
      <c r="X121" s="319"/>
    </row>
    <row r="122" spans="1:24">
      <c r="A122" s="339"/>
      <c r="B122" s="339"/>
      <c r="C122" s="339"/>
      <c r="D122" s="340"/>
      <c r="E122" s="340"/>
      <c r="F122" s="306"/>
      <c r="G122" s="306"/>
      <c r="H122" s="306"/>
      <c r="I122" s="306"/>
      <c r="J122" s="306"/>
      <c r="K122" s="306"/>
      <c r="L122" s="306"/>
      <c r="M122" s="306"/>
      <c r="S122" s="351"/>
      <c r="T122" s="351"/>
      <c r="U122" s="351"/>
      <c r="V122" s="323"/>
      <c r="W122" s="324"/>
      <c r="X122" s="319"/>
    </row>
    <row r="123" spans="1:24">
      <c r="A123" s="339"/>
      <c r="B123" s="339"/>
      <c r="C123" s="339"/>
      <c r="D123" s="340"/>
      <c r="E123" s="340"/>
      <c r="F123" s="306"/>
      <c r="G123" s="306"/>
      <c r="H123" s="306"/>
      <c r="I123" s="306"/>
      <c r="J123" s="306"/>
      <c r="K123" s="306"/>
      <c r="L123" s="306"/>
      <c r="M123" s="306"/>
      <c r="S123" s="351"/>
      <c r="T123" s="351"/>
      <c r="U123" s="351"/>
      <c r="V123" s="325"/>
      <c r="W123" s="326"/>
      <c r="X123" s="320"/>
    </row>
    <row r="124" spans="1:24">
      <c r="A124" s="339"/>
      <c r="B124" s="339"/>
      <c r="C124" s="339"/>
      <c r="D124" s="340"/>
      <c r="E124" s="340"/>
      <c r="F124" s="316" t="s">
        <v>463</v>
      </c>
      <c r="G124" s="316"/>
      <c r="H124" s="316"/>
      <c r="I124" s="316"/>
      <c r="J124" s="316" t="s">
        <v>464</v>
      </c>
      <c r="K124" s="316"/>
      <c r="L124" s="316"/>
      <c r="M124" s="316"/>
      <c r="S124" s="343" t="s">
        <v>351</v>
      </c>
      <c r="T124" s="344">
        <v>0</v>
      </c>
      <c r="U124" s="344"/>
      <c r="V124" s="345" t="s">
        <v>457</v>
      </c>
      <c r="W124" s="345"/>
      <c r="X124" s="304"/>
    </row>
    <row r="125" spans="1:24" ht="23.25" customHeight="1">
      <c r="A125" s="339"/>
      <c r="B125" s="339"/>
      <c r="C125" s="339"/>
      <c r="D125" s="305" t="s">
        <v>465</v>
      </c>
      <c r="E125" s="305"/>
      <c r="F125" s="306"/>
      <c r="G125" s="306"/>
      <c r="H125" s="306"/>
      <c r="I125" s="306"/>
      <c r="J125" s="306"/>
      <c r="K125" s="306"/>
      <c r="L125" s="306"/>
      <c r="M125" s="306"/>
      <c r="S125" s="343"/>
      <c r="T125" s="344"/>
      <c r="U125" s="344"/>
      <c r="V125" s="345"/>
      <c r="W125" s="345"/>
      <c r="X125" s="304"/>
    </row>
    <row r="126" spans="1:24" ht="33.75" customHeight="1">
      <c r="A126" s="339"/>
      <c r="B126" s="339"/>
      <c r="C126" s="339"/>
      <c r="D126" s="305"/>
      <c r="E126" s="305"/>
      <c r="F126" s="306"/>
      <c r="G126" s="306"/>
      <c r="H126" s="306"/>
      <c r="I126" s="306"/>
      <c r="J126" s="306"/>
      <c r="K126" s="306"/>
      <c r="L126" s="306"/>
      <c r="M126" s="306"/>
      <c r="S126" s="144" t="s">
        <v>352</v>
      </c>
      <c r="T126" s="301">
        <v>0</v>
      </c>
      <c r="U126" s="301"/>
      <c r="V126" s="307" t="s">
        <v>355</v>
      </c>
      <c r="W126" s="308"/>
      <c r="X126" s="313"/>
    </row>
    <row r="127" spans="1:24" ht="14.4" customHeight="1">
      <c r="A127" s="339"/>
      <c r="B127" s="339"/>
      <c r="C127" s="339"/>
      <c r="D127" s="305"/>
      <c r="E127" s="305"/>
      <c r="F127" s="316" t="s">
        <v>463</v>
      </c>
      <c r="G127" s="316"/>
      <c r="H127" s="316"/>
      <c r="I127" s="316"/>
      <c r="J127" s="316" t="s">
        <v>464</v>
      </c>
      <c r="K127" s="316"/>
      <c r="L127" s="316"/>
      <c r="M127" s="316"/>
      <c r="S127" s="317" t="s">
        <v>354</v>
      </c>
      <c r="T127" s="301">
        <v>0</v>
      </c>
      <c r="U127" s="301"/>
      <c r="V127" s="309"/>
      <c r="W127" s="310"/>
      <c r="X127" s="314"/>
    </row>
    <row r="128" spans="1:24">
      <c r="F128" s="302" t="s">
        <v>467</v>
      </c>
      <c r="G128" s="302"/>
      <c r="H128" s="302"/>
      <c r="I128" s="302"/>
      <c r="J128" s="302"/>
      <c r="K128" s="302"/>
      <c r="L128" s="302"/>
      <c r="M128" s="302"/>
      <c r="S128" s="317"/>
      <c r="T128" s="301"/>
      <c r="U128" s="301"/>
      <c r="V128" s="311"/>
      <c r="W128" s="312"/>
      <c r="X128" s="315"/>
    </row>
    <row r="129" spans="19:21">
      <c r="S129" s="303"/>
      <c r="T129" s="303"/>
      <c r="U129" s="145"/>
    </row>
    <row r="130" spans="19:21" ht="14.25" customHeight="1"/>
  </sheetData>
  <sheetProtection algorithmName="SHA-512" hashValue="Kl3nEg83+XHrsyY2mnjKJLnb9YtRjB2S7ScK0ogsjxpsgKKz6U88ZQefD/QE3jJIpI9mRJNmWl6A/C5cm38OyA==" saltValue="Qtcv60nqomHYv1qpEXRJpQ==" spinCount="100000" sheet="1" objects="1" scenarios="1"/>
  <protectedRanges>
    <protectedRange sqref="B3:E3 F4 F6:F7 B5:E7" name="Plage7_2_1_1"/>
  </protectedRanges>
  <mergeCells count="1710">
    <mergeCell ref="B5:E5"/>
    <mergeCell ref="G5:H6"/>
    <mergeCell ref="I5:I6"/>
    <mergeCell ref="B6:E6"/>
    <mergeCell ref="B7:E7"/>
    <mergeCell ref="G7:H8"/>
    <mergeCell ref="I7:I8"/>
    <mergeCell ref="A1:P1"/>
    <mergeCell ref="A3:A4"/>
    <mergeCell ref="B3:E4"/>
    <mergeCell ref="G3:H4"/>
    <mergeCell ref="I3:I4"/>
    <mergeCell ref="L3:P3"/>
    <mergeCell ref="S17:V17"/>
    <mergeCell ref="N18:P18"/>
    <mergeCell ref="A12:C12"/>
    <mergeCell ref="D12:E12"/>
    <mergeCell ref="G12:H12"/>
    <mergeCell ref="O9:O10"/>
    <mergeCell ref="L11:O11"/>
    <mergeCell ref="A15:P16"/>
    <mergeCell ref="D17:K17"/>
    <mergeCell ref="L17:M17"/>
    <mergeCell ref="N17:P17"/>
    <mergeCell ref="A8:A9"/>
    <mergeCell ref="B8:E9"/>
    <mergeCell ref="G9:H9"/>
    <mergeCell ref="L9:L10"/>
    <mergeCell ref="M9:M10"/>
    <mergeCell ref="N9:N10"/>
    <mergeCell ref="A18:C19"/>
    <mergeCell ref="A17:C17"/>
    <mergeCell ref="D18:M18"/>
    <mergeCell ref="S18:T19"/>
    <mergeCell ref="U18:V19"/>
    <mergeCell ref="X22:X23"/>
    <mergeCell ref="A23:C23"/>
    <mergeCell ref="D23:M23"/>
    <mergeCell ref="N23:P23"/>
    <mergeCell ref="A20:C20"/>
    <mergeCell ref="D20:M20"/>
    <mergeCell ref="N20:P20"/>
    <mergeCell ref="S20:T20"/>
    <mergeCell ref="U20:V20"/>
    <mergeCell ref="A21:C21"/>
    <mergeCell ref="D21:M21"/>
    <mergeCell ref="N21:P21"/>
    <mergeCell ref="A22:C22"/>
    <mergeCell ref="S21:T21"/>
    <mergeCell ref="U21:V21"/>
    <mergeCell ref="D19:M19"/>
    <mergeCell ref="N19:P19"/>
    <mergeCell ref="A26:C26"/>
    <mergeCell ref="D26:M26"/>
    <mergeCell ref="N26:P26"/>
    <mergeCell ref="S26:T26"/>
    <mergeCell ref="U26:V26"/>
    <mergeCell ref="A27:C27"/>
    <mergeCell ref="D27:M27"/>
    <mergeCell ref="N27:P27"/>
    <mergeCell ref="S27:T27"/>
    <mergeCell ref="U27:V27"/>
    <mergeCell ref="A24:C24"/>
    <mergeCell ref="D24:M24"/>
    <mergeCell ref="N24:P24"/>
    <mergeCell ref="A25:C25"/>
    <mergeCell ref="D25:M25"/>
    <mergeCell ref="N25:P25"/>
    <mergeCell ref="S25:T25"/>
    <mergeCell ref="U25:V25"/>
    <mergeCell ref="S22:V24"/>
    <mergeCell ref="D22:M22"/>
    <mergeCell ref="N22:P22"/>
    <mergeCell ref="T30:U30"/>
    <mergeCell ref="A31:C31"/>
    <mergeCell ref="D31:F31"/>
    <mergeCell ref="K31:L31"/>
    <mergeCell ref="N31:P31"/>
    <mergeCell ref="T31:U31"/>
    <mergeCell ref="A28:M28"/>
    <mergeCell ref="N28:P28"/>
    <mergeCell ref="A29:C29"/>
    <mergeCell ref="D29:M29"/>
    <mergeCell ref="N29:P29"/>
    <mergeCell ref="A30:C30"/>
    <mergeCell ref="D30:F30"/>
    <mergeCell ref="K30:L30"/>
    <mergeCell ref="N30:P30"/>
    <mergeCell ref="G30:J30"/>
    <mergeCell ref="G31:J31"/>
    <mergeCell ref="A34:C34"/>
    <mergeCell ref="D34:F34"/>
    <mergeCell ref="K34:L34"/>
    <mergeCell ref="N34:P34"/>
    <mergeCell ref="T34:W34"/>
    <mergeCell ref="X32:X33"/>
    <mergeCell ref="A33:C33"/>
    <mergeCell ref="D33:F33"/>
    <mergeCell ref="K33:L33"/>
    <mergeCell ref="N33:P33"/>
    <mergeCell ref="T33:U33"/>
    <mergeCell ref="A32:C32"/>
    <mergeCell ref="D32:F32"/>
    <mergeCell ref="K32:L32"/>
    <mergeCell ref="N32:P32"/>
    <mergeCell ref="T32:U32"/>
    <mergeCell ref="G32:J32"/>
    <mergeCell ref="G33:J33"/>
    <mergeCell ref="G34:J34"/>
    <mergeCell ref="H40:H41"/>
    <mergeCell ref="I40:J40"/>
    <mergeCell ref="K40:L41"/>
    <mergeCell ref="M40:M41"/>
    <mergeCell ref="N40:P41"/>
    <mergeCell ref="S40:X41"/>
    <mergeCell ref="A40:B41"/>
    <mergeCell ref="C40:C41"/>
    <mergeCell ref="D40:D41"/>
    <mergeCell ref="E40:E41"/>
    <mergeCell ref="F40:F41"/>
    <mergeCell ref="G40:G41"/>
    <mergeCell ref="A35:M35"/>
    <mergeCell ref="N35:P35"/>
    <mergeCell ref="S35:X36"/>
    <mergeCell ref="A37:P38"/>
    <mergeCell ref="S37:S39"/>
    <mergeCell ref="T37:T39"/>
    <mergeCell ref="U37:U39"/>
    <mergeCell ref="V37:V39"/>
    <mergeCell ref="W37:X39"/>
    <mergeCell ref="A39:P39"/>
    <mergeCell ref="Q40:Q41"/>
    <mergeCell ref="A46:B46"/>
    <mergeCell ref="K46:L46"/>
    <mergeCell ref="N46:P46"/>
    <mergeCell ref="W46:X46"/>
    <mergeCell ref="A47:B47"/>
    <mergeCell ref="K47:L47"/>
    <mergeCell ref="N47:P47"/>
    <mergeCell ref="W47:X47"/>
    <mergeCell ref="A44:B44"/>
    <mergeCell ref="K44:L44"/>
    <mergeCell ref="N44:P44"/>
    <mergeCell ref="W44:X44"/>
    <mergeCell ref="A45:B45"/>
    <mergeCell ref="K45:L45"/>
    <mergeCell ref="N45:P45"/>
    <mergeCell ref="W45:X45"/>
    <mergeCell ref="A42:B42"/>
    <mergeCell ref="K42:L42"/>
    <mergeCell ref="N42:P42"/>
    <mergeCell ref="W42:X42"/>
    <mergeCell ref="A43:B43"/>
    <mergeCell ref="K43:L43"/>
    <mergeCell ref="N43:P43"/>
    <mergeCell ref="W43:X43"/>
    <mergeCell ref="V42:V47"/>
    <mergeCell ref="K50:L50"/>
    <mergeCell ref="N50:P50"/>
    <mergeCell ref="W50:X50"/>
    <mergeCell ref="A51:B51"/>
    <mergeCell ref="D51:H51"/>
    <mergeCell ref="K51:L51"/>
    <mergeCell ref="N51:P51"/>
    <mergeCell ref="W51:X51"/>
    <mergeCell ref="A48:P48"/>
    <mergeCell ref="S48:X48"/>
    <mergeCell ref="A49:B49"/>
    <mergeCell ref="D49:H49"/>
    <mergeCell ref="K49:L49"/>
    <mergeCell ref="N49:P49"/>
    <mergeCell ref="V49:V53"/>
    <mergeCell ref="W49:X49"/>
    <mergeCell ref="A50:B50"/>
    <mergeCell ref="D50:H50"/>
    <mergeCell ref="W58:X58"/>
    <mergeCell ref="A59:B59"/>
    <mergeCell ref="C59:G59"/>
    <mergeCell ref="K59:L59"/>
    <mergeCell ref="N59:P59"/>
    <mergeCell ref="W59:X59"/>
    <mergeCell ref="A57:B57"/>
    <mergeCell ref="C57:G57"/>
    <mergeCell ref="K57:L57"/>
    <mergeCell ref="N57:P57"/>
    <mergeCell ref="V57:V65"/>
    <mergeCell ref="W57:X57"/>
    <mergeCell ref="A58:B58"/>
    <mergeCell ref="C58:G58"/>
    <mergeCell ref="K58:L58"/>
    <mergeCell ref="N58:P58"/>
    <mergeCell ref="W52:X53"/>
    <mergeCell ref="A54:P54"/>
    <mergeCell ref="S54:X56"/>
    <mergeCell ref="A55:H55"/>
    <mergeCell ref="I55:J55"/>
    <mergeCell ref="K55:L56"/>
    <mergeCell ref="M55:M56"/>
    <mergeCell ref="N55:P56"/>
    <mergeCell ref="A56:B56"/>
    <mergeCell ref="C56:G56"/>
    <mergeCell ref="A52:H52"/>
    <mergeCell ref="K52:L52"/>
    <mergeCell ref="N52:P52"/>
    <mergeCell ref="S52:S53"/>
    <mergeCell ref="T52:T53"/>
    <mergeCell ref="U52:U53"/>
    <mergeCell ref="A62:B62"/>
    <mergeCell ref="C62:G62"/>
    <mergeCell ref="K62:L62"/>
    <mergeCell ref="N62:P62"/>
    <mergeCell ref="W62:X62"/>
    <mergeCell ref="A63:B63"/>
    <mergeCell ref="C63:G63"/>
    <mergeCell ref="K63:L63"/>
    <mergeCell ref="N63:P63"/>
    <mergeCell ref="W63:X63"/>
    <mergeCell ref="A60:B60"/>
    <mergeCell ref="C60:G60"/>
    <mergeCell ref="K60:L60"/>
    <mergeCell ref="N60:P60"/>
    <mergeCell ref="W60:X60"/>
    <mergeCell ref="A61:B61"/>
    <mergeCell ref="C61:G61"/>
    <mergeCell ref="K61:L61"/>
    <mergeCell ref="N61:P61"/>
    <mergeCell ref="W61:X61"/>
    <mergeCell ref="A66:H66"/>
    <mergeCell ref="K66:L66"/>
    <mergeCell ref="N66:P66"/>
    <mergeCell ref="S66:X69"/>
    <mergeCell ref="A68:H68"/>
    <mergeCell ref="I68:J68"/>
    <mergeCell ref="K68:L69"/>
    <mergeCell ref="M68:M69"/>
    <mergeCell ref="N68:P69"/>
    <mergeCell ref="A69:B69"/>
    <mergeCell ref="A64:B64"/>
    <mergeCell ref="C64:G64"/>
    <mergeCell ref="K64:L64"/>
    <mergeCell ref="N64:P64"/>
    <mergeCell ref="W64:X64"/>
    <mergeCell ref="A65:B65"/>
    <mergeCell ref="C65:G65"/>
    <mergeCell ref="K65:L65"/>
    <mergeCell ref="N65:P65"/>
    <mergeCell ref="W65:X65"/>
    <mergeCell ref="W72:X72"/>
    <mergeCell ref="A73:B73"/>
    <mergeCell ref="C73:G73"/>
    <mergeCell ref="K73:L73"/>
    <mergeCell ref="N73:P73"/>
    <mergeCell ref="W73:X73"/>
    <mergeCell ref="W70:X70"/>
    <mergeCell ref="A71:B71"/>
    <mergeCell ref="C71:G71"/>
    <mergeCell ref="K71:L71"/>
    <mergeCell ref="N71:P71"/>
    <mergeCell ref="W71:X71"/>
    <mergeCell ref="C69:G69"/>
    <mergeCell ref="A70:B70"/>
    <mergeCell ref="C70:G70"/>
    <mergeCell ref="K70:L70"/>
    <mergeCell ref="N70:P70"/>
    <mergeCell ref="V70:V75"/>
    <mergeCell ref="A72:B72"/>
    <mergeCell ref="C72:G72"/>
    <mergeCell ref="K72:L72"/>
    <mergeCell ref="N72:P72"/>
    <mergeCell ref="Q68:Q69"/>
    <mergeCell ref="A76:H76"/>
    <mergeCell ref="K76:L76"/>
    <mergeCell ref="N76:P76"/>
    <mergeCell ref="S76:X79"/>
    <mergeCell ref="A77:P77"/>
    <mergeCell ref="A78:H78"/>
    <mergeCell ref="I78:J78"/>
    <mergeCell ref="K78:L79"/>
    <mergeCell ref="M78:M79"/>
    <mergeCell ref="N78:P79"/>
    <mergeCell ref="A74:B74"/>
    <mergeCell ref="C74:G74"/>
    <mergeCell ref="K74:L74"/>
    <mergeCell ref="N74:P74"/>
    <mergeCell ref="W74:X74"/>
    <mergeCell ref="A75:B75"/>
    <mergeCell ref="C75:G75"/>
    <mergeCell ref="K75:L75"/>
    <mergeCell ref="N75:P75"/>
    <mergeCell ref="W75:X75"/>
    <mergeCell ref="Q78:Q79"/>
    <mergeCell ref="A87:H87"/>
    <mergeCell ref="K87:L87"/>
    <mergeCell ref="N87:P87"/>
    <mergeCell ref="S88:X91"/>
    <mergeCell ref="A89:P89"/>
    <mergeCell ref="A90:H91"/>
    <mergeCell ref="I90:J90"/>
    <mergeCell ref="K90:L91"/>
    <mergeCell ref="M90:M91"/>
    <mergeCell ref="A86:H86"/>
    <mergeCell ref="K86:L86"/>
    <mergeCell ref="N86:P86"/>
    <mergeCell ref="S86:S87"/>
    <mergeCell ref="A79:B79"/>
    <mergeCell ref="C79:G79"/>
    <mergeCell ref="A80:B80"/>
    <mergeCell ref="C80:G80"/>
    <mergeCell ref="K80:L80"/>
    <mergeCell ref="N80:P80"/>
    <mergeCell ref="K95:L95"/>
    <mergeCell ref="N95:P95"/>
    <mergeCell ref="W95:X95"/>
    <mergeCell ref="N90:P91"/>
    <mergeCell ref="A92:H92"/>
    <mergeCell ref="K92:L92"/>
    <mergeCell ref="N92:P92"/>
    <mergeCell ref="W92:X92"/>
    <mergeCell ref="A93:H93"/>
    <mergeCell ref="K93:L93"/>
    <mergeCell ref="N93:P93"/>
    <mergeCell ref="W93:X93"/>
    <mergeCell ref="A100:H100"/>
    <mergeCell ref="V92:V106"/>
    <mergeCell ref="N82:P82"/>
    <mergeCell ref="W82:X82"/>
    <mergeCell ref="A83:B83"/>
    <mergeCell ref="C83:G83"/>
    <mergeCell ref="K83:L83"/>
    <mergeCell ref="N83:P83"/>
    <mergeCell ref="W83:X83"/>
    <mergeCell ref="V80:V87"/>
    <mergeCell ref="W80:X80"/>
    <mergeCell ref="A81:B81"/>
    <mergeCell ref="C81:G81"/>
    <mergeCell ref="K81:L81"/>
    <mergeCell ref="N81:P81"/>
    <mergeCell ref="W81:X81"/>
    <mergeCell ref="A82:B82"/>
    <mergeCell ref="C82:G82"/>
    <mergeCell ref="K82:L82"/>
    <mergeCell ref="W86:X87"/>
    <mergeCell ref="K101:L101"/>
    <mergeCell ref="N101:P101"/>
    <mergeCell ref="W101:X101"/>
    <mergeCell ref="A98:H98"/>
    <mergeCell ref="K98:L98"/>
    <mergeCell ref="N98:P98"/>
    <mergeCell ref="W98:X98"/>
    <mergeCell ref="A99:H99"/>
    <mergeCell ref="K99:L99"/>
    <mergeCell ref="S107:X111"/>
    <mergeCell ref="AJ107:AV107"/>
    <mergeCell ref="AW107:BI107"/>
    <mergeCell ref="BJ107:BV107"/>
    <mergeCell ref="T86:T87"/>
    <mergeCell ref="U86:U87"/>
    <mergeCell ref="A84:B84"/>
    <mergeCell ref="C84:G84"/>
    <mergeCell ref="K84:L84"/>
    <mergeCell ref="N84:P84"/>
    <mergeCell ref="W84:X84"/>
    <mergeCell ref="A85:B85"/>
    <mergeCell ref="C85:G85"/>
    <mergeCell ref="K85:L85"/>
    <mergeCell ref="N85:P85"/>
    <mergeCell ref="W85:X85"/>
    <mergeCell ref="Q89:Q91"/>
    <mergeCell ref="U103:U104"/>
    <mergeCell ref="A94:H94"/>
    <mergeCell ref="K94:L94"/>
    <mergeCell ref="N94:P94"/>
    <mergeCell ref="W94:X94"/>
    <mergeCell ref="A95:H95"/>
    <mergeCell ref="BW107:CI107"/>
    <mergeCell ref="I108:L108"/>
    <mergeCell ref="I109:L109"/>
    <mergeCell ref="I110:L110"/>
    <mergeCell ref="I111:L111"/>
    <mergeCell ref="A97:H97"/>
    <mergeCell ref="K97:L97"/>
    <mergeCell ref="N97:P97"/>
    <mergeCell ref="W97:X97"/>
    <mergeCell ref="W103:X104"/>
    <mergeCell ref="A105:H105"/>
    <mergeCell ref="K105:L105"/>
    <mergeCell ref="N105:P105"/>
    <mergeCell ref="W105:X105"/>
    <mergeCell ref="A106:H106"/>
    <mergeCell ref="K106:L106"/>
    <mergeCell ref="N106:P106"/>
    <mergeCell ref="S106:T106"/>
    <mergeCell ref="W106:X106"/>
    <mergeCell ref="A102:H102"/>
    <mergeCell ref="K102:L102"/>
    <mergeCell ref="N102:P102"/>
    <mergeCell ref="W102:X102"/>
    <mergeCell ref="A103:H103"/>
    <mergeCell ref="K103:L103"/>
    <mergeCell ref="N103:P103"/>
    <mergeCell ref="S103:S104"/>
    <mergeCell ref="T103:T104"/>
    <mergeCell ref="K100:L100"/>
    <mergeCell ref="N100:P100"/>
    <mergeCell ref="W100:X100"/>
    <mergeCell ref="A101:H101"/>
    <mergeCell ref="IJ107:IV107"/>
    <mergeCell ref="IW107:JI107"/>
    <mergeCell ref="JJ107:JV107"/>
    <mergeCell ref="JW107:KI107"/>
    <mergeCell ref="KJ107:KV107"/>
    <mergeCell ref="KW107:LI107"/>
    <mergeCell ref="FJ107:FV107"/>
    <mergeCell ref="FW107:GI107"/>
    <mergeCell ref="GJ107:GV107"/>
    <mergeCell ref="GW107:HI107"/>
    <mergeCell ref="HJ107:HV107"/>
    <mergeCell ref="HW107:II107"/>
    <mergeCell ref="CJ107:CV107"/>
    <mergeCell ref="CW107:DI107"/>
    <mergeCell ref="DJ107:DV107"/>
    <mergeCell ref="DW107:EI107"/>
    <mergeCell ref="EJ107:EV107"/>
    <mergeCell ref="EW107:FI107"/>
    <mergeCell ref="RJ107:RV107"/>
    <mergeCell ref="RW107:SI107"/>
    <mergeCell ref="SJ107:SV107"/>
    <mergeCell ref="SW107:TI107"/>
    <mergeCell ref="TJ107:TV107"/>
    <mergeCell ref="TW107:UI107"/>
    <mergeCell ref="OJ107:OV107"/>
    <mergeCell ref="OW107:PI107"/>
    <mergeCell ref="PJ107:PV107"/>
    <mergeCell ref="PW107:QI107"/>
    <mergeCell ref="QJ107:QV107"/>
    <mergeCell ref="QW107:RI107"/>
    <mergeCell ref="LJ107:LV107"/>
    <mergeCell ref="LW107:MI107"/>
    <mergeCell ref="MJ107:MV107"/>
    <mergeCell ref="MW107:NI107"/>
    <mergeCell ref="NJ107:NV107"/>
    <mergeCell ref="NW107:OI107"/>
    <mergeCell ref="AAJ107:AAV107"/>
    <mergeCell ref="AAW107:ABI107"/>
    <mergeCell ref="ABJ107:ABV107"/>
    <mergeCell ref="ABW107:ACI107"/>
    <mergeCell ref="ACJ107:ACV107"/>
    <mergeCell ref="ACW107:ADI107"/>
    <mergeCell ref="XJ107:XV107"/>
    <mergeCell ref="XW107:YI107"/>
    <mergeCell ref="YJ107:YV107"/>
    <mergeCell ref="YW107:ZI107"/>
    <mergeCell ref="ZJ107:ZV107"/>
    <mergeCell ref="ZW107:AAI107"/>
    <mergeCell ref="UJ107:UV107"/>
    <mergeCell ref="UW107:VI107"/>
    <mergeCell ref="VJ107:VV107"/>
    <mergeCell ref="VW107:WI107"/>
    <mergeCell ref="WJ107:WV107"/>
    <mergeCell ref="WW107:XI107"/>
    <mergeCell ref="AJJ107:AJV107"/>
    <mergeCell ref="AJW107:AKI107"/>
    <mergeCell ref="AKJ107:AKV107"/>
    <mergeCell ref="AKW107:ALI107"/>
    <mergeCell ref="ALJ107:ALV107"/>
    <mergeCell ref="ALW107:AMI107"/>
    <mergeCell ref="AGJ107:AGV107"/>
    <mergeCell ref="AGW107:AHI107"/>
    <mergeCell ref="AHJ107:AHV107"/>
    <mergeCell ref="AHW107:AII107"/>
    <mergeCell ref="AIJ107:AIV107"/>
    <mergeCell ref="AIW107:AJI107"/>
    <mergeCell ref="ADJ107:ADV107"/>
    <mergeCell ref="ADW107:AEI107"/>
    <mergeCell ref="AEJ107:AEV107"/>
    <mergeCell ref="AEW107:AFI107"/>
    <mergeCell ref="AFJ107:AFV107"/>
    <mergeCell ref="AFW107:AGI107"/>
    <mergeCell ref="ASJ107:ASV107"/>
    <mergeCell ref="ASW107:ATI107"/>
    <mergeCell ref="ATJ107:ATV107"/>
    <mergeCell ref="ATW107:AUI107"/>
    <mergeCell ref="AUJ107:AUV107"/>
    <mergeCell ref="AUW107:AVI107"/>
    <mergeCell ref="APJ107:APV107"/>
    <mergeCell ref="APW107:AQI107"/>
    <mergeCell ref="AQJ107:AQV107"/>
    <mergeCell ref="AQW107:ARI107"/>
    <mergeCell ref="ARJ107:ARV107"/>
    <mergeCell ref="ARW107:ASI107"/>
    <mergeCell ref="AMJ107:AMV107"/>
    <mergeCell ref="AMW107:ANI107"/>
    <mergeCell ref="ANJ107:ANV107"/>
    <mergeCell ref="ANW107:AOI107"/>
    <mergeCell ref="AOJ107:AOV107"/>
    <mergeCell ref="AOW107:API107"/>
    <mergeCell ref="BBJ107:BBV107"/>
    <mergeCell ref="BBW107:BCI107"/>
    <mergeCell ref="BCJ107:BCV107"/>
    <mergeCell ref="BCW107:BDI107"/>
    <mergeCell ref="BDJ107:BDV107"/>
    <mergeCell ref="BDW107:BEI107"/>
    <mergeCell ref="AYJ107:AYV107"/>
    <mergeCell ref="AYW107:AZI107"/>
    <mergeCell ref="AZJ107:AZV107"/>
    <mergeCell ref="AZW107:BAI107"/>
    <mergeCell ref="BAJ107:BAV107"/>
    <mergeCell ref="BAW107:BBI107"/>
    <mergeCell ref="AVJ107:AVV107"/>
    <mergeCell ref="AVW107:AWI107"/>
    <mergeCell ref="AWJ107:AWV107"/>
    <mergeCell ref="AWW107:AXI107"/>
    <mergeCell ref="AXJ107:AXV107"/>
    <mergeCell ref="AXW107:AYI107"/>
    <mergeCell ref="BKJ107:BKV107"/>
    <mergeCell ref="BKW107:BLI107"/>
    <mergeCell ref="BLJ107:BLV107"/>
    <mergeCell ref="BLW107:BMI107"/>
    <mergeCell ref="BMJ107:BMV107"/>
    <mergeCell ref="BMW107:BNI107"/>
    <mergeCell ref="BHJ107:BHV107"/>
    <mergeCell ref="BHW107:BII107"/>
    <mergeCell ref="BIJ107:BIV107"/>
    <mergeCell ref="BIW107:BJI107"/>
    <mergeCell ref="BJJ107:BJV107"/>
    <mergeCell ref="BJW107:BKI107"/>
    <mergeCell ref="BEJ107:BEV107"/>
    <mergeCell ref="BEW107:BFI107"/>
    <mergeCell ref="BFJ107:BFV107"/>
    <mergeCell ref="BFW107:BGI107"/>
    <mergeCell ref="BGJ107:BGV107"/>
    <mergeCell ref="BGW107:BHI107"/>
    <mergeCell ref="BTJ107:BTV107"/>
    <mergeCell ref="BTW107:BUI107"/>
    <mergeCell ref="BUJ107:BUV107"/>
    <mergeCell ref="BUW107:BVI107"/>
    <mergeCell ref="BVJ107:BVV107"/>
    <mergeCell ref="BVW107:BWI107"/>
    <mergeCell ref="BQJ107:BQV107"/>
    <mergeCell ref="BQW107:BRI107"/>
    <mergeCell ref="BRJ107:BRV107"/>
    <mergeCell ref="BRW107:BSI107"/>
    <mergeCell ref="BSJ107:BSV107"/>
    <mergeCell ref="BSW107:BTI107"/>
    <mergeCell ref="BNJ107:BNV107"/>
    <mergeCell ref="BNW107:BOI107"/>
    <mergeCell ref="BOJ107:BOV107"/>
    <mergeCell ref="BOW107:BPI107"/>
    <mergeCell ref="BPJ107:BPV107"/>
    <mergeCell ref="BPW107:BQI107"/>
    <mergeCell ref="CCJ107:CCV107"/>
    <mergeCell ref="CCW107:CDI107"/>
    <mergeCell ref="CDJ107:CDV107"/>
    <mergeCell ref="CDW107:CEI107"/>
    <mergeCell ref="CEJ107:CEV107"/>
    <mergeCell ref="CEW107:CFI107"/>
    <mergeCell ref="BZJ107:BZV107"/>
    <mergeCell ref="BZW107:CAI107"/>
    <mergeCell ref="CAJ107:CAV107"/>
    <mergeCell ref="CAW107:CBI107"/>
    <mergeCell ref="CBJ107:CBV107"/>
    <mergeCell ref="CBW107:CCI107"/>
    <mergeCell ref="BWJ107:BWV107"/>
    <mergeCell ref="BWW107:BXI107"/>
    <mergeCell ref="BXJ107:BXV107"/>
    <mergeCell ref="BXW107:BYI107"/>
    <mergeCell ref="BYJ107:BYV107"/>
    <mergeCell ref="BYW107:BZI107"/>
    <mergeCell ref="CLJ107:CLV107"/>
    <mergeCell ref="CLW107:CMI107"/>
    <mergeCell ref="CMJ107:CMV107"/>
    <mergeCell ref="CMW107:CNI107"/>
    <mergeCell ref="CNJ107:CNV107"/>
    <mergeCell ref="CNW107:COI107"/>
    <mergeCell ref="CIJ107:CIV107"/>
    <mergeCell ref="CIW107:CJI107"/>
    <mergeCell ref="CJJ107:CJV107"/>
    <mergeCell ref="CJW107:CKI107"/>
    <mergeCell ref="CKJ107:CKV107"/>
    <mergeCell ref="CKW107:CLI107"/>
    <mergeCell ref="CFJ107:CFV107"/>
    <mergeCell ref="CFW107:CGI107"/>
    <mergeCell ref="CGJ107:CGV107"/>
    <mergeCell ref="CGW107:CHI107"/>
    <mergeCell ref="CHJ107:CHV107"/>
    <mergeCell ref="CHW107:CII107"/>
    <mergeCell ref="CUJ107:CUV107"/>
    <mergeCell ref="CUW107:CVI107"/>
    <mergeCell ref="CVJ107:CVV107"/>
    <mergeCell ref="CVW107:CWI107"/>
    <mergeCell ref="CWJ107:CWV107"/>
    <mergeCell ref="CWW107:CXI107"/>
    <mergeCell ref="CRJ107:CRV107"/>
    <mergeCell ref="CRW107:CSI107"/>
    <mergeCell ref="CSJ107:CSV107"/>
    <mergeCell ref="CSW107:CTI107"/>
    <mergeCell ref="CTJ107:CTV107"/>
    <mergeCell ref="CTW107:CUI107"/>
    <mergeCell ref="COJ107:COV107"/>
    <mergeCell ref="COW107:CPI107"/>
    <mergeCell ref="CPJ107:CPV107"/>
    <mergeCell ref="CPW107:CQI107"/>
    <mergeCell ref="CQJ107:CQV107"/>
    <mergeCell ref="CQW107:CRI107"/>
    <mergeCell ref="DDJ107:DDV107"/>
    <mergeCell ref="DDW107:DEI107"/>
    <mergeCell ref="DEJ107:DEV107"/>
    <mergeCell ref="DEW107:DFI107"/>
    <mergeCell ref="DFJ107:DFV107"/>
    <mergeCell ref="DFW107:DGI107"/>
    <mergeCell ref="DAJ107:DAV107"/>
    <mergeCell ref="DAW107:DBI107"/>
    <mergeCell ref="DBJ107:DBV107"/>
    <mergeCell ref="DBW107:DCI107"/>
    <mergeCell ref="DCJ107:DCV107"/>
    <mergeCell ref="DCW107:DDI107"/>
    <mergeCell ref="CXJ107:CXV107"/>
    <mergeCell ref="CXW107:CYI107"/>
    <mergeCell ref="CYJ107:CYV107"/>
    <mergeCell ref="CYW107:CZI107"/>
    <mergeCell ref="CZJ107:CZV107"/>
    <mergeCell ref="CZW107:DAI107"/>
    <mergeCell ref="DMJ107:DMV107"/>
    <mergeCell ref="DMW107:DNI107"/>
    <mergeCell ref="DNJ107:DNV107"/>
    <mergeCell ref="DNW107:DOI107"/>
    <mergeCell ref="DOJ107:DOV107"/>
    <mergeCell ref="DOW107:DPI107"/>
    <mergeCell ref="DJJ107:DJV107"/>
    <mergeCell ref="DJW107:DKI107"/>
    <mergeCell ref="DKJ107:DKV107"/>
    <mergeCell ref="DKW107:DLI107"/>
    <mergeCell ref="DLJ107:DLV107"/>
    <mergeCell ref="DLW107:DMI107"/>
    <mergeCell ref="DGJ107:DGV107"/>
    <mergeCell ref="DGW107:DHI107"/>
    <mergeCell ref="DHJ107:DHV107"/>
    <mergeCell ref="DHW107:DII107"/>
    <mergeCell ref="DIJ107:DIV107"/>
    <mergeCell ref="DIW107:DJI107"/>
    <mergeCell ref="DVJ107:DVV107"/>
    <mergeCell ref="DVW107:DWI107"/>
    <mergeCell ref="DWJ107:DWV107"/>
    <mergeCell ref="DWW107:DXI107"/>
    <mergeCell ref="DXJ107:DXV107"/>
    <mergeCell ref="DXW107:DYI107"/>
    <mergeCell ref="DSJ107:DSV107"/>
    <mergeCell ref="DSW107:DTI107"/>
    <mergeCell ref="DTJ107:DTV107"/>
    <mergeCell ref="DTW107:DUI107"/>
    <mergeCell ref="DUJ107:DUV107"/>
    <mergeCell ref="DUW107:DVI107"/>
    <mergeCell ref="DPJ107:DPV107"/>
    <mergeCell ref="DPW107:DQI107"/>
    <mergeCell ref="DQJ107:DQV107"/>
    <mergeCell ref="DQW107:DRI107"/>
    <mergeCell ref="DRJ107:DRV107"/>
    <mergeCell ref="DRW107:DSI107"/>
    <mergeCell ref="EEJ107:EEV107"/>
    <mergeCell ref="EEW107:EFI107"/>
    <mergeCell ref="EFJ107:EFV107"/>
    <mergeCell ref="EFW107:EGI107"/>
    <mergeCell ref="EGJ107:EGV107"/>
    <mergeCell ref="EGW107:EHI107"/>
    <mergeCell ref="EBJ107:EBV107"/>
    <mergeCell ref="EBW107:ECI107"/>
    <mergeCell ref="ECJ107:ECV107"/>
    <mergeCell ref="ECW107:EDI107"/>
    <mergeCell ref="EDJ107:EDV107"/>
    <mergeCell ref="EDW107:EEI107"/>
    <mergeCell ref="DYJ107:DYV107"/>
    <mergeCell ref="DYW107:DZI107"/>
    <mergeCell ref="DZJ107:DZV107"/>
    <mergeCell ref="DZW107:EAI107"/>
    <mergeCell ref="EAJ107:EAV107"/>
    <mergeCell ref="EAW107:EBI107"/>
    <mergeCell ref="ENJ107:ENV107"/>
    <mergeCell ref="ENW107:EOI107"/>
    <mergeCell ref="EOJ107:EOV107"/>
    <mergeCell ref="EOW107:EPI107"/>
    <mergeCell ref="EPJ107:EPV107"/>
    <mergeCell ref="EPW107:EQI107"/>
    <mergeCell ref="EKJ107:EKV107"/>
    <mergeCell ref="EKW107:ELI107"/>
    <mergeCell ref="ELJ107:ELV107"/>
    <mergeCell ref="ELW107:EMI107"/>
    <mergeCell ref="EMJ107:EMV107"/>
    <mergeCell ref="EMW107:ENI107"/>
    <mergeCell ref="EHJ107:EHV107"/>
    <mergeCell ref="EHW107:EII107"/>
    <mergeCell ref="EIJ107:EIV107"/>
    <mergeCell ref="EIW107:EJI107"/>
    <mergeCell ref="EJJ107:EJV107"/>
    <mergeCell ref="EJW107:EKI107"/>
    <mergeCell ref="EWJ107:EWV107"/>
    <mergeCell ref="EWW107:EXI107"/>
    <mergeCell ref="EXJ107:EXV107"/>
    <mergeCell ref="EXW107:EYI107"/>
    <mergeCell ref="EYJ107:EYV107"/>
    <mergeCell ref="EYW107:EZI107"/>
    <mergeCell ref="ETJ107:ETV107"/>
    <mergeCell ref="ETW107:EUI107"/>
    <mergeCell ref="EUJ107:EUV107"/>
    <mergeCell ref="EUW107:EVI107"/>
    <mergeCell ref="EVJ107:EVV107"/>
    <mergeCell ref="EVW107:EWI107"/>
    <mergeCell ref="EQJ107:EQV107"/>
    <mergeCell ref="EQW107:ERI107"/>
    <mergeCell ref="ERJ107:ERV107"/>
    <mergeCell ref="ERW107:ESI107"/>
    <mergeCell ref="ESJ107:ESV107"/>
    <mergeCell ref="ESW107:ETI107"/>
    <mergeCell ref="FFJ107:FFV107"/>
    <mergeCell ref="FFW107:FGI107"/>
    <mergeCell ref="FGJ107:FGV107"/>
    <mergeCell ref="FGW107:FHI107"/>
    <mergeCell ref="FHJ107:FHV107"/>
    <mergeCell ref="FHW107:FII107"/>
    <mergeCell ref="FCJ107:FCV107"/>
    <mergeCell ref="FCW107:FDI107"/>
    <mergeCell ref="FDJ107:FDV107"/>
    <mergeCell ref="FDW107:FEI107"/>
    <mergeCell ref="FEJ107:FEV107"/>
    <mergeCell ref="FEW107:FFI107"/>
    <mergeCell ref="EZJ107:EZV107"/>
    <mergeCell ref="EZW107:FAI107"/>
    <mergeCell ref="FAJ107:FAV107"/>
    <mergeCell ref="FAW107:FBI107"/>
    <mergeCell ref="FBJ107:FBV107"/>
    <mergeCell ref="FBW107:FCI107"/>
    <mergeCell ref="FOJ107:FOV107"/>
    <mergeCell ref="FOW107:FPI107"/>
    <mergeCell ref="FPJ107:FPV107"/>
    <mergeCell ref="FPW107:FQI107"/>
    <mergeCell ref="FQJ107:FQV107"/>
    <mergeCell ref="FQW107:FRI107"/>
    <mergeCell ref="FLJ107:FLV107"/>
    <mergeCell ref="FLW107:FMI107"/>
    <mergeCell ref="FMJ107:FMV107"/>
    <mergeCell ref="FMW107:FNI107"/>
    <mergeCell ref="FNJ107:FNV107"/>
    <mergeCell ref="FNW107:FOI107"/>
    <mergeCell ref="FIJ107:FIV107"/>
    <mergeCell ref="FIW107:FJI107"/>
    <mergeCell ref="FJJ107:FJV107"/>
    <mergeCell ref="FJW107:FKI107"/>
    <mergeCell ref="FKJ107:FKV107"/>
    <mergeCell ref="FKW107:FLI107"/>
    <mergeCell ref="FXJ107:FXV107"/>
    <mergeCell ref="FXW107:FYI107"/>
    <mergeCell ref="FYJ107:FYV107"/>
    <mergeCell ref="FYW107:FZI107"/>
    <mergeCell ref="FZJ107:FZV107"/>
    <mergeCell ref="FZW107:GAI107"/>
    <mergeCell ref="FUJ107:FUV107"/>
    <mergeCell ref="FUW107:FVI107"/>
    <mergeCell ref="FVJ107:FVV107"/>
    <mergeCell ref="FVW107:FWI107"/>
    <mergeCell ref="FWJ107:FWV107"/>
    <mergeCell ref="FWW107:FXI107"/>
    <mergeCell ref="FRJ107:FRV107"/>
    <mergeCell ref="FRW107:FSI107"/>
    <mergeCell ref="FSJ107:FSV107"/>
    <mergeCell ref="FSW107:FTI107"/>
    <mergeCell ref="FTJ107:FTV107"/>
    <mergeCell ref="FTW107:FUI107"/>
    <mergeCell ref="GGJ107:GGV107"/>
    <mergeCell ref="GGW107:GHI107"/>
    <mergeCell ref="GHJ107:GHV107"/>
    <mergeCell ref="GHW107:GII107"/>
    <mergeCell ref="GIJ107:GIV107"/>
    <mergeCell ref="GIW107:GJI107"/>
    <mergeCell ref="GDJ107:GDV107"/>
    <mergeCell ref="GDW107:GEI107"/>
    <mergeCell ref="GEJ107:GEV107"/>
    <mergeCell ref="GEW107:GFI107"/>
    <mergeCell ref="GFJ107:GFV107"/>
    <mergeCell ref="GFW107:GGI107"/>
    <mergeCell ref="GAJ107:GAV107"/>
    <mergeCell ref="GAW107:GBI107"/>
    <mergeCell ref="GBJ107:GBV107"/>
    <mergeCell ref="GBW107:GCI107"/>
    <mergeCell ref="GCJ107:GCV107"/>
    <mergeCell ref="GCW107:GDI107"/>
    <mergeCell ref="GPJ107:GPV107"/>
    <mergeCell ref="GPW107:GQI107"/>
    <mergeCell ref="GQJ107:GQV107"/>
    <mergeCell ref="GQW107:GRI107"/>
    <mergeCell ref="GRJ107:GRV107"/>
    <mergeCell ref="GRW107:GSI107"/>
    <mergeCell ref="GMJ107:GMV107"/>
    <mergeCell ref="GMW107:GNI107"/>
    <mergeCell ref="GNJ107:GNV107"/>
    <mergeCell ref="GNW107:GOI107"/>
    <mergeCell ref="GOJ107:GOV107"/>
    <mergeCell ref="GOW107:GPI107"/>
    <mergeCell ref="GJJ107:GJV107"/>
    <mergeCell ref="GJW107:GKI107"/>
    <mergeCell ref="GKJ107:GKV107"/>
    <mergeCell ref="GKW107:GLI107"/>
    <mergeCell ref="GLJ107:GLV107"/>
    <mergeCell ref="GLW107:GMI107"/>
    <mergeCell ref="GYJ107:GYV107"/>
    <mergeCell ref="GYW107:GZI107"/>
    <mergeCell ref="GZJ107:GZV107"/>
    <mergeCell ref="GZW107:HAI107"/>
    <mergeCell ref="HAJ107:HAV107"/>
    <mergeCell ref="HAW107:HBI107"/>
    <mergeCell ref="GVJ107:GVV107"/>
    <mergeCell ref="GVW107:GWI107"/>
    <mergeCell ref="GWJ107:GWV107"/>
    <mergeCell ref="GWW107:GXI107"/>
    <mergeCell ref="GXJ107:GXV107"/>
    <mergeCell ref="GXW107:GYI107"/>
    <mergeCell ref="GSJ107:GSV107"/>
    <mergeCell ref="GSW107:GTI107"/>
    <mergeCell ref="GTJ107:GTV107"/>
    <mergeCell ref="GTW107:GUI107"/>
    <mergeCell ref="GUJ107:GUV107"/>
    <mergeCell ref="GUW107:GVI107"/>
    <mergeCell ref="HHJ107:HHV107"/>
    <mergeCell ref="HHW107:HII107"/>
    <mergeCell ref="HIJ107:HIV107"/>
    <mergeCell ref="HIW107:HJI107"/>
    <mergeCell ref="HJJ107:HJV107"/>
    <mergeCell ref="HJW107:HKI107"/>
    <mergeCell ref="HEJ107:HEV107"/>
    <mergeCell ref="HEW107:HFI107"/>
    <mergeCell ref="HFJ107:HFV107"/>
    <mergeCell ref="HFW107:HGI107"/>
    <mergeCell ref="HGJ107:HGV107"/>
    <mergeCell ref="HGW107:HHI107"/>
    <mergeCell ref="HBJ107:HBV107"/>
    <mergeCell ref="HBW107:HCI107"/>
    <mergeCell ref="HCJ107:HCV107"/>
    <mergeCell ref="HCW107:HDI107"/>
    <mergeCell ref="HDJ107:HDV107"/>
    <mergeCell ref="HDW107:HEI107"/>
    <mergeCell ref="HQJ107:HQV107"/>
    <mergeCell ref="HQW107:HRI107"/>
    <mergeCell ref="HRJ107:HRV107"/>
    <mergeCell ref="HRW107:HSI107"/>
    <mergeCell ref="HSJ107:HSV107"/>
    <mergeCell ref="HSW107:HTI107"/>
    <mergeCell ref="HNJ107:HNV107"/>
    <mergeCell ref="HNW107:HOI107"/>
    <mergeCell ref="HOJ107:HOV107"/>
    <mergeCell ref="HOW107:HPI107"/>
    <mergeCell ref="HPJ107:HPV107"/>
    <mergeCell ref="HPW107:HQI107"/>
    <mergeCell ref="HKJ107:HKV107"/>
    <mergeCell ref="HKW107:HLI107"/>
    <mergeCell ref="HLJ107:HLV107"/>
    <mergeCell ref="HLW107:HMI107"/>
    <mergeCell ref="HMJ107:HMV107"/>
    <mergeCell ref="HMW107:HNI107"/>
    <mergeCell ref="HZJ107:HZV107"/>
    <mergeCell ref="HZW107:IAI107"/>
    <mergeCell ref="IAJ107:IAV107"/>
    <mergeCell ref="IAW107:IBI107"/>
    <mergeCell ref="IBJ107:IBV107"/>
    <mergeCell ref="IBW107:ICI107"/>
    <mergeCell ref="HWJ107:HWV107"/>
    <mergeCell ref="HWW107:HXI107"/>
    <mergeCell ref="HXJ107:HXV107"/>
    <mergeCell ref="HXW107:HYI107"/>
    <mergeCell ref="HYJ107:HYV107"/>
    <mergeCell ref="HYW107:HZI107"/>
    <mergeCell ref="HTJ107:HTV107"/>
    <mergeCell ref="HTW107:HUI107"/>
    <mergeCell ref="HUJ107:HUV107"/>
    <mergeCell ref="HUW107:HVI107"/>
    <mergeCell ref="HVJ107:HVV107"/>
    <mergeCell ref="HVW107:HWI107"/>
    <mergeCell ref="IIJ107:IIV107"/>
    <mergeCell ref="IIW107:IJI107"/>
    <mergeCell ref="IJJ107:IJV107"/>
    <mergeCell ref="IJW107:IKI107"/>
    <mergeCell ref="IKJ107:IKV107"/>
    <mergeCell ref="IKW107:ILI107"/>
    <mergeCell ref="IFJ107:IFV107"/>
    <mergeCell ref="IFW107:IGI107"/>
    <mergeCell ref="IGJ107:IGV107"/>
    <mergeCell ref="IGW107:IHI107"/>
    <mergeCell ref="IHJ107:IHV107"/>
    <mergeCell ref="IHW107:III107"/>
    <mergeCell ref="ICJ107:ICV107"/>
    <mergeCell ref="ICW107:IDI107"/>
    <mergeCell ref="IDJ107:IDV107"/>
    <mergeCell ref="IDW107:IEI107"/>
    <mergeCell ref="IEJ107:IEV107"/>
    <mergeCell ref="IEW107:IFI107"/>
    <mergeCell ref="IRJ107:IRV107"/>
    <mergeCell ref="IRW107:ISI107"/>
    <mergeCell ref="ISJ107:ISV107"/>
    <mergeCell ref="ISW107:ITI107"/>
    <mergeCell ref="ITJ107:ITV107"/>
    <mergeCell ref="ITW107:IUI107"/>
    <mergeCell ref="IOJ107:IOV107"/>
    <mergeCell ref="IOW107:IPI107"/>
    <mergeCell ref="IPJ107:IPV107"/>
    <mergeCell ref="IPW107:IQI107"/>
    <mergeCell ref="IQJ107:IQV107"/>
    <mergeCell ref="IQW107:IRI107"/>
    <mergeCell ref="ILJ107:ILV107"/>
    <mergeCell ref="ILW107:IMI107"/>
    <mergeCell ref="IMJ107:IMV107"/>
    <mergeCell ref="IMW107:INI107"/>
    <mergeCell ref="INJ107:INV107"/>
    <mergeCell ref="INW107:IOI107"/>
    <mergeCell ref="JAJ107:JAV107"/>
    <mergeCell ref="JAW107:JBI107"/>
    <mergeCell ref="JBJ107:JBV107"/>
    <mergeCell ref="JBW107:JCI107"/>
    <mergeCell ref="JCJ107:JCV107"/>
    <mergeCell ref="JCW107:JDI107"/>
    <mergeCell ref="IXJ107:IXV107"/>
    <mergeCell ref="IXW107:IYI107"/>
    <mergeCell ref="IYJ107:IYV107"/>
    <mergeCell ref="IYW107:IZI107"/>
    <mergeCell ref="IZJ107:IZV107"/>
    <mergeCell ref="IZW107:JAI107"/>
    <mergeCell ref="IUJ107:IUV107"/>
    <mergeCell ref="IUW107:IVI107"/>
    <mergeCell ref="IVJ107:IVV107"/>
    <mergeCell ref="IVW107:IWI107"/>
    <mergeCell ref="IWJ107:IWV107"/>
    <mergeCell ref="IWW107:IXI107"/>
    <mergeCell ref="JJJ107:JJV107"/>
    <mergeCell ref="JJW107:JKI107"/>
    <mergeCell ref="JKJ107:JKV107"/>
    <mergeCell ref="JKW107:JLI107"/>
    <mergeCell ref="JLJ107:JLV107"/>
    <mergeCell ref="JLW107:JMI107"/>
    <mergeCell ref="JGJ107:JGV107"/>
    <mergeCell ref="JGW107:JHI107"/>
    <mergeCell ref="JHJ107:JHV107"/>
    <mergeCell ref="JHW107:JII107"/>
    <mergeCell ref="JIJ107:JIV107"/>
    <mergeCell ref="JIW107:JJI107"/>
    <mergeCell ref="JDJ107:JDV107"/>
    <mergeCell ref="JDW107:JEI107"/>
    <mergeCell ref="JEJ107:JEV107"/>
    <mergeCell ref="JEW107:JFI107"/>
    <mergeCell ref="JFJ107:JFV107"/>
    <mergeCell ref="JFW107:JGI107"/>
    <mergeCell ref="JSJ107:JSV107"/>
    <mergeCell ref="JSW107:JTI107"/>
    <mergeCell ref="JTJ107:JTV107"/>
    <mergeCell ref="JTW107:JUI107"/>
    <mergeCell ref="JUJ107:JUV107"/>
    <mergeCell ref="JUW107:JVI107"/>
    <mergeCell ref="JPJ107:JPV107"/>
    <mergeCell ref="JPW107:JQI107"/>
    <mergeCell ref="JQJ107:JQV107"/>
    <mergeCell ref="JQW107:JRI107"/>
    <mergeCell ref="JRJ107:JRV107"/>
    <mergeCell ref="JRW107:JSI107"/>
    <mergeCell ref="JMJ107:JMV107"/>
    <mergeCell ref="JMW107:JNI107"/>
    <mergeCell ref="JNJ107:JNV107"/>
    <mergeCell ref="JNW107:JOI107"/>
    <mergeCell ref="JOJ107:JOV107"/>
    <mergeCell ref="JOW107:JPI107"/>
    <mergeCell ref="KBJ107:KBV107"/>
    <mergeCell ref="KBW107:KCI107"/>
    <mergeCell ref="KCJ107:KCV107"/>
    <mergeCell ref="KCW107:KDI107"/>
    <mergeCell ref="KDJ107:KDV107"/>
    <mergeCell ref="KDW107:KEI107"/>
    <mergeCell ref="JYJ107:JYV107"/>
    <mergeCell ref="JYW107:JZI107"/>
    <mergeCell ref="JZJ107:JZV107"/>
    <mergeCell ref="JZW107:KAI107"/>
    <mergeCell ref="KAJ107:KAV107"/>
    <mergeCell ref="KAW107:KBI107"/>
    <mergeCell ref="JVJ107:JVV107"/>
    <mergeCell ref="JVW107:JWI107"/>
    <mergeCell ref="JWJ107:JWV107"/>
    <mergeCell ref="JWW107:JXI107"/>
    <mergeCell ref="JXJ107:JXV107"/>
    <mergeCell ref="JXW107:JYI107"/>
    <mergeCell ref="KKJ107:KKV107"/>
    <mergeCell ref="KKW107:KLI107"/>
    <mergeCell ref="KLJ107:KLV107"/>
    <mergeCell ref="KLW107:KMI107"/>
    <mergeCell ref="KMJ107:KMV107"/>
    <mergeCell ref="KMW107:KNI107"/>
    <mergeCell ref="KHJ107:KHV107"/>
    <mergeCell ref="KHW107:KII107"/>
    <mergeCell ref="KIJ107:KIV107"/>
    <mergeCell ref="KIW107:KJI107"/>
    <mergeCell ref="KJJ107:KJV107"/>
    <mergeCell ref="KJW107:KKI107"/>
    <mergeCell ref="KEJ107:KEV107"/>
    <mergeCell ref="KEW107:KFI107"/>
    <mergeCell ref="KFJ107:KFV107"/>
    <mergeCell ref="KFW107:KGI107"/>
    <mergeCell ref="KGJ107:KGV107"/>
    <mergeCell ref="KGW107:KHI107"/>
    <mergeCell ref="KTJ107:KTV107"/>
    <mergeCell ref="KTW107:KUI107"/>
    <mergeCell ref="KUJ107:KUV107"/>
    <mergeCell ref="KUW107:KVI107"/>
    <mergeCell ref="KVJ107:KVV107"/>
    <mergeCell ref="KVW107:KWI107"/>
    <mergeCell ref="KQJ107:KQV107"/>
    <mergeCell ref="KQW107:KRI107"/>
    <mergeCell ref="KRJ107:KRV107"/>
    <mergeCell ref="KRW107:KSI107"/>
    <mergeCell ref="KSJ107:KSV107"/>
    <mergeCell ref="KSW107:KTI107"/>
    <mergeCell ref="KNJ107:KNV107"/>
    <mergeCell ref="KNW107:KOI107"/>
    <mergeCell ref="KOJ107:KOV107"/>
    <mergeCell ref="KOW107:KPI107"/>
    <mergeCell ref="KPJ107:KPV107"/>
    <mergeCell ref="KPW107:KQI107"/>
    <mergeCell ref="LCJ107:LCV107"/>
    <mergeCell ref="LCW107:LDI107"/>
    <mergeCell ref="LDJ107:LDV107"/>
    <mergeCell ref="LDW107:LEI107"/>
    <mergeCell ref="LEJ107:LEV107"/>
    <mergeCell ref="LEW107:LFI107"/>
    <mergeCell ref="KZJ107:KZV107"/>
    <mergeCell ref="KZW107:LAI107"/>
    <mergeCell ref="LAJ107:LAV107"/>
    <mergeCell ref="LAW107:LBI107"/>
    <mergeCell ref="LBJ107:LBV107"/>
    <mergeCell ref="LBW107:LCI107"/>
    <mergeCell ref="KWJ107:KWV107"/>
    <mergeCell ref="KWW107:KXI107"/>
    <mergeCell ref="KXJ107:KXV107"/>
    <mergeCell ref="KXW107:KYI107"/>
    <mergeCell ref="KYJ107:KYV107"/>
    <mergeCell ref="KYW107:KZI107"/>
    <mergeCell ref="LLJ107:LLV107"/>
    <mergeCell ref="LLW107:LMI107"/>
    <mergeCell ref="LMJ107:LMV107"/>
    <mergeCell ref="LMW107:LNI107"/>
    <mergeCell ref="LNJ107:LNV107"/>
    <mergeCell ref="LNW107:LOI107"/>
    <mergeCell ref="LIJ107:LIV107"/>
    <mergeCell ref="LIW107:LJI107"/>
    <mergeCell ref="LJJ107:LJV107"/>
    <mergeCell ref="LJW107:LKI107"/>
    <mergeCell ref="LKJ107:LKV107"/>
    <mergeCell ref="LKW107:LLI107"/>
    <mergeCell ref="LFJ107:LFV107"/>
    <mergeCell ref="LFW107:LGI107"/>
    <mergeCell ref="LGJ107:LGV107"/>
    <mergeCell ref="LGW107:LHI107"/>
    <mergeCell ref="LHJ107:LHV107"/>
    <mergeCell ref="LHW107:LII107"/>
    <mergeCell ref="LUJ107:LUV107"/>
    <mergeCell ref="LUW107:LVI107"/>
    <mergeCell ref="LVJ107:LVV107"/>
    <mergeCell ref="LVW107:LWI107"/>
    <mergeCell ref="LWJ107:LWV107"/>
    <mergeCell ref="LWW107:LXI107"/>
    <mergeCell ref="LRJ107:LRV107"/>
    <mergeCell ref="LRW107:LSI107"/>
    <mergeCell ref="LSJ107:LSV107"/>
    <mergeCell ref="LSW107:LTI107"/>
    <mergeCell ref="LTJ107:LTV107"/>
    <mergeCell ref="LTW107:LUI107"/>
    <mergeCell ref="LOJ107:LOV107"/>
    <mergeCell ref="LOW107:LPI107"/>
    <mergeCell ref="LPJ107:LPV107"/>
    <mergeCell ref="LPW107:LQI107"/>
    <mergeCell ref="LQJ107:LQV107"/>
    <mergeCell ref="LQW107:LRI107"/>
    <mergeCell ref="MDJ107:MDV107"/>
    <mergeCell ref="MDW107:MEI107"/>
    <mergeCell ref="MEJ107:MEV107"/>
    <mergeCell ref="MEW107:MFI107"/>
    <mergeCell ref="MFJ107:MFV107"/>
    <mergeCell ref="MFW107:MGI107"/>
    <mergeCell ref="MAJ107:MAV107"/>
    <mergeCell ref="MAW107:MBI107"/>
    <mergeCell ref="MBJ107:MBV107"/>
    <mergeCell ref="MBW107:MCI107"/>
    <mergeCell ref="MCJ107:MCV107"/>
    <mergeCell ref="MCW107:MDI107"/>
    <mergeCell ref="LXJ107:LXV107"/>
    <mergeCell ref="LXW107:LYI107"/>
    <mergeCell ref="LYJ107:LYV107"/>
    <mergeCell ref="LYW107:LZI107"/>
    <mergeCell ref="LZJ107:LZV107"/>
    <mergeCell ref="LZW107:MAI107"/>
    <mergeCell ref="MMJ107:MMV107"/>
    <mergeCell ref="MMW107:MNI107"/>
    <mergeCell ref="MNJ107:MNV107"/>
    <mergeCell ref="MNW107:MOI107"/>
    <mergeCell ref="MOJ107:MOV107"/>
    <mergeCell ref="MOW107:MPI107"/>
    <mergeCell ref="MJJ107:MJV107"/>
    <mergeCell ref="MJW107:MKI107"/>
    <mergeCell ref="MKJ107:MKV107"/>
    <mergeCell ref="MKW107:MLI107"/>
    <mergeCell ref="MLJ107:MLV107"/>
    <mergeCell ref="MLW107:MMI107"/>
    <mergeCell ref="MGJ107:MGV107"/>
    <mergeCell ref="MGW107:MHI107"/>
    <mergeCell ref="MHJ107:MHV107"/>
    <mergeCell ref="MHW107:MII107"/>
    <mergeCell ref="MIJ107:MIV107"/>
    <mergeCell ref="MIW107:MJI107"/>
    <mergeCell ref="MVJ107:MVV107"/>
    <mergeCell ref="MVW107:MWI107"/>
    <mergeCell ref="MWJ107:MWV107"/>
    <mergeCell ref="MWW107:MXI107"/>
    <mergeCell ref="MXJ107:MXV107"/>
    <mergeCell ref="MXW107:MYI107"/>
    <mergeCell ref="MSJ107:MSV107"/>
    <mergeCell ref="MSW107:MTI107"/>
    <mergeCell ref="MTJ107:MTV107"/>
    <mergeCell ref="MTW107:MUI107"/>
    <mergeCell ref="MUJ107:MUV107"/>
    <mergeCell ref="MUW107:MVI107"/>
    <mergeCell ref="MPJ107:MPV107"/>
    <mergeCell ref="MPW107:MQI107"/>
    <mergeCell ref="MQJ107:MQV107"/>
    <mergeCell ref="MQW107:MRI107"/>
    <mergeCell ref="MRJ107:MRV107"/>
    <mergeCell ref="MRW107:MSI107"/>
    <mergeCell ref="NEJ107:NEV107"/>
    <mergeCell ref="NEW107:NFI107"/>
    <mergeCell ref="NFJ107:NFV107"/>
    <mergeCell ref="NFW107:NGI107"/>
    <mergeCell ref="NGJ107:NGV107"/>
    <mergeCell ref="NGW107:NHI107"/>
    <mergeCell ref="NBJ107:NBV107"/>
    <mergeCell ref="NBW107:NCI107"/>
    <mergeCell ref="NCJ107:NCV107"/>
    <mergeCell ref="NCW107:NDI107"/>
    <mergeCell ref="NDJ107:NDV107"/>
    <mergeCell ref="NDW107:NEI107"/>
    <mergeCell ref="MYJ107:MYV107"/>
    <mergeCell ref="MYW107:MZI107"/>
    <mergeCell ref="MZJ107:MZV107"/>
    <mergeCell ref="MZW107:NAI107"/>
    <mergeCell ref="NAJ107:NAV107"/>
    <mergeCell ref="NAW107:NBI107"/>
    <mergeCell ref="NNJ107:NNV107"/>
    <mergeCell ref="NNW107:NOI107"/>
    <mergeCell ref="NOJ107:NOV107"/>
    <mergeCell ref="NOW107:NPI107"/>
    <mergeCell ref="NPJ107:NPV107"/>
    <mergeCell ref="NPW107:NQI107"/>
    <mergeCell ref="NKJ107:NKV107"/>
    <mergeCell ref="NKW107:NLI107"/>
    <mergeCell ref="NLJ107:NLV107"/>
    <mergeCell ref="NLW107:NMI107"/>
    <mergeCell ref="NMJ107:NMV107"/>
    <mergeCell ref="NMW107:NNI107"/>
    <mergeCell ref="NHJ107:NHV107"/>
    <mergeCell ref="NHW107:NII107"/>
    <mergeCell ref="NIJ107:NIV107"/>
    <mergeCell ref="NIW107:NJI107"/>
    <mergeCell ref="NJJ107:NJV107"/>
    <mergeCell ref="NJW107:NKI107"/>
    <mergeCell ref="NWJ107:NWV107"/>
    <mergeCell ref="NWW107:NXI107"/>
    <mergeCell ref="NXJ107:NXV107"/>
    <mergeCell ref="NXW107:NYI107"/>
    <mergeCell ref="NYJ107:NYV107"/>
    <mergeCell ref="NYW107:NZI107"/>
    <mergeCell ref="NTJ107:NTV107"/>
    <mergeCell ref="NTW107:NUI107"/>
    <mergeCell ref="NUJ107:NUV107"/>
    <mergeCell ref="NUW107:NVI107"/>
    <mergeCell ref="NVJ107:NVV107"/>
    <mergeCell ref="NVW107:NWI107"/>
    <mergeCell ref="NQJ107:NQV107"/>
    <mergeCell ref="NQW107:NRI107"/>
    <mergeCell ref="NRJ107:NRV107"/>
    <mergeCell ref="NRW107:NSI107"/>
    <mergeCell ref="NSJ107:NSV107"/>
    <mergeCell ref="NSW107:NTI107"/>
    <mergeCell ref="OFJ107:OFV107"/>
    <mergeCell ref="OFW107:OGI107"/>
    <mergeCell ref="OGJ107:OGV107"/>
    <mergeCell ref="OGW107:OHI107"/>
    <mergeCell ref="OHJ107:OHV107"/>
    <mergeCell ref="OHW107:OII107"/>
    <mergeCell ref="OCJ107:OCV107"/>
    <mergeCell ref="OCW107:ODI107"/>
    <mergeCell ref="ODJ107:ODV107"/>
    <mergeCell ref="ODW107:OEI107"/>
    <mergeCell ref="OEJ107:OEV107"/>
    <mergeCell ref="OEW107:OFI107"/>
    <mergeCell ref="NZJ107:NZV107"/>
    <mergeCell ref="NZW107:OAI107"/>
    <mergeCell ref="OAJ107:OAV107"/>
    <mergeCell ref="OAW107:OBI107"/>
    <mergeCell ref="OBJ107:OBV107"/>
    <mergeCell ref="OBW107:OCI107"/>
    <mergeCell ref="OOJ107:OOV107"/>
    <mergeCell ref="OOW107:OPI107"/>
    <mergeCell ref="OPJ107:OPV107"/>
    <mergeCell ref="OPW107:OQI107"/>
    <mergeCell ref="OQJ107:OQV107"/>
    <mergeCell ref="OQW107:ORI107"/>
    <mergeCell ref="OLJ107:OLV107"/>
    <mergeCell ref="OLW107:OMI107"/>
    <mergeCell ref="OMJ107:OMV107"/>
    <mergeCell ref="OMW107:ONI107"/>
    <mergeCell ref="ONJ107:ONV107"/>
    <mergeCell ref="ONW107:OOI107"/>
    <mergeCell ref="OIJ107:OIV107"/>
    <mergeCell ref="OIW107:OJI107"/>
    <mergeCell ref="OJJ107:OJV107"/>
    <mergeCell ref="OJW107:OKI107"/>
    <mergeCell ref="OKJ107:OKV107"/>
    <mergeCell ref="OKW107:OLI107"/>
    <mergeCell ref="OXJ107:OXV107"/>
    <mergeCell ref="OXW107:OYI107"/>
    <mergeCell ref="OYJ107:OYV107"/>
    <mergeCell ref="OYW107:OZI107"/>
    <mergeCell ref="OZJ107:OZV107"/>
    <mergeCell ref="OZW107:PAI107"/>
    <mergeCell ref="OUJ107:OUV107"/>
    <mergeCell ref="OUW107:OVI107"/>
    <mergeCell ref="OVJ107:OVV107"/>
    <mergeCell ref="OVW107:OWI107"/>
    <mergeCell ref="OWJ107:OWV107"/>
    <mergeCell ref="OWW107:OXI107"/>
    <mergeCell ref="ORJ107:ORV107"/>
    <mergeCell ref="ORW107:OSI107"/>
    <mergeCell ref="OSJ107:OSV107"/>
    <mergeCell ref="OSW107:OTI107"/>
    <mergeCell ref="OTJ107:OTV107"/>
    <mergeCell ref="OTW107:OUI107"/>
    <mergeCell ref="PGJ107:PGV107"/>
    <mergeCell ref="PGW107:PHI107"/>
    <mergeCell ref="PHJ107:PHV107"/>
    <mergeCell ref="PHW107:PII107"/>
    <mergeCell ref="PIJ107:PIV107"/>
    <mergeCell ref="PIW107:PJI107"/>
    <mergeCell ref="PDJ107:PDV107"/>
    <mergeCell ref="PDW107:PEI107"/>
    <mergeCell ref="PEJ107:PEV107"/>
    <mergeCell ref="PEW107:PFI107"/>
    <mergeCell ref="PFJ107:PFV107"/>
    <mergeCell ref="PFW107:PGI107"/>
    <mergeCell ref="PAJ107:PAV107"/>
    <mergeCell ref="PAW107:PBI107"/>
    <mergeCell ref="PBJ107:PBV107"/>
    <mergeCell ref="PBW107:PCI107"/>
    <mergeCell ref="PCJ107:PCV107"/>
    <mergeCell ref="PCW107:PDI107"/>
    <mergeCell ref="PPJ107:PPV107"/>
    <mergeCell ref="PPW107:PQI107"/>
    <mergeCell ref="PQJ107:PQV107"/>
    <mergeCell ref="PQW107:PRI107"/>
    <mergeCell ref="PRJ107:PRV107"/>
    <mergeCell ref="PRW107:PSI107"/>
    <mergeCell ref="PMJ107:PMV107"/>
    <mergeCell ref="PMW107:PNI107"/>
    <mergeCell ref="PNJ107:PNV107"/>
    <mergeCell ref="PNW107:POI107"/>
    <mergeCell ref="POJ107:POV107"/>
    <mergeCell ref="POW107:PPI107"/>
    <mergeCell ref="PJJ107:PJV107"/>
    <mergeCell ref="PJW107:PKI107"/>
    <mergeCell ref="PKJ107:PKV107"/>
    <mergeCell ref="PKW107:PLI107"/>
    <mergeCell ref="PLJ107:PLV107"/>
    <mergeCell ref="PLW107:PMI107"/>
    <mergeCell ref="PYJ107:PYV107"/>
    <mergeCell ref="PYW107:PZI107"/>
    <mergeCell ref="PZJ107:PZV107"/>
    <mergeCell ref="PZW107:QAI107"/>
    <mergeCell ref="QAJ107:QAV107"/>
    <mergeCell ref="QAW107:QBI107"/>
    <mergeCell ref="PVJ107:PVV107"/>
    <mergeCell ref="PVW107:PWI107"/>
    <mergeCell ref="PWJ107:PWV107"/>
    <mergeCell ref="PWW107:PXI107"/>
    <mergeCell ref="PXJ107:PXV107"/>
    <mergeCell ref="PXW107:PYI107"/>
    <mergeCell ref="PSJ107:PSV107"/>
    <mergeCell ref="PSW107:PTI107"/>
    <mergeCell ref="PTJ107:PTV107"/>
    <mergeCell ref="PTW107:PUI107"/>
    <mergeCell ref="PUJ107:PUV107"/>
    <mergeCell ref="PUW107:PVI107"/>
    <mergeCell ref="QHJ107:QHV107"/>
    <mergeCell ref="QHW107:QII107"/>
    <mergeCell ref="QIJ107:QIV107"/>
    <mergeCell ref="QIW107:QJI107"/>
    <mergeCell ref="QJJ107:QJV107"/>
    <mergeCell ref="QJW107:QKI107"/>
    <mergeCell ref="QEJ107:QEV107"/>
    <mergeCell ref="QEW107:QFI107"/>
    <mergeCell ref="QFJ107:QFV107"/>
    <mergeCell ref="QFW107:QGI107"/>
    <mergeCell ref="QGJ107:QGV107"/>
    <mergeCell ref="QGW107:QHI107"/>
    <mergeCell ref="QBJ107:QBV107"/>
    <mergeCell ref="QBW107:QCI107"/>
    <mergeCell ref="QCJ107:QCV107"/>
    <mergeCell ref="QCW107:QDI107"/>
    <mergeCell ref="QDJ107:QDV107"/>
    <mergeCell ref="QDW107:QEI107"/>
    <mergeCell ref="QQJ107:QQV107"/>
    <mergeCell ref="QQW107:QRI107"/>
    <mergeCell ref="QRJ107:QRV107"/>
    <mergeCell ref="QRW107:QSI107"/>
    <mergeCell ref="QSJ107:QSV107"/>
    <mergeCell ref="QSW107:QTI107"/>
    <mergeCell ref="QNJ107:QNV107"/>
    <mergeCell ref="QNW107:QOI107"/>
    <mergeCell ref="QOJ107:QOV107"/>
    <mergeCell ref="QOW107:QPI107"/>
    <mergeCell ref="QPJ107:QPV107"/>
    <mergeCell ref="QPW107:QQI107"/>
    <mergeCell ref="QKJ107:QKV107"/>
    <mergeCell ref="QKW107:QLI107"/>
    <mergeCell ref="QLJ107:QLV107"/>
    <mergeCell ref="QLW107:QMI107"/>
    <mergeCell ref="QMJ107:QMV107"/>
    <mergeCell ref="QMW107:QNI107"/>
    <mergeCell ref="QZJ107:QZV107"/>
    <mergeCell ref="QZW107:RAI107"/>
    <mergeCell ref="RAJ107:RAV107"/>
    <mergeCell ref="RAW107:RBI107"/>
    <mergeCell ref="RBJ107:RBV107"/>
    <mergeCell ref="RBW107:RCI107"/>
    <mergeCell ref="QWJ107:QWV107"/>
    <mergeCell ref="QWW107:QXI107"/>
    <mergeCell ref="QXJ107:QXV107"/>
    <mergeCell ref="QXW107:QYI107"/>
    <mergeCell ref="QYJ107:QYV107"/>
    <mergeCell ref="QYW107:QZI107"/>
    <mergeCell ref="QTJ107:QTV107"/>
    <mergeCell ref="QTW107:QUI107"/>
    <mergeCell ref="QUJ107:QUV107"/>
    <mergeCell ref="QUW107:QVI107"/>
    <mergeCell ref="QVJ107:QVV107"/>
    <mergeCell ref="QVW107:QWI107"/>
    <mergeCell ref="RIJ107:RIV107"/>
    <mergeCell ref="RIW107:RJI107"/>
    <mergeCell ref="RJJ107:RJV107"/>
    <mergeCell ref="RJW107:RKI107"/>
    <mergeCell ref="RKJ107:RKV107"/>
    <mergeCell ref="RKW107:RLI107"/>
    <mergeCell ref="RFJ107:RFV107"/>
    <mergeCell ref="RFW107:RGI107"/>
    <mergeCell ref="RGJ107:RGV107"/>
    <mergeCell ref="RGW107:RHI107"/>
    <mergeCell ref="RHJ107:RHV107"/>
    <mergeCell ref="RHW107:RII107"/>
    <mergeCell ref="RCJ107:RCV107"/>
    <mergeCell ref="RCW107:RDI107"/>
    <mergeCell ref="RDJ107:RDV107"/>
    <mergeCell ref="RDW107:REI107"/>
    <mergeCell ref="REJ107:REV107"/>
    <mergeCell ref="REW107:RFI107"/>
    <mergeCell ref="RRJ107:RRV107"/>
    <mergeCell ref="RRW107:RSI107"/>
    <mergeCell ref="RSJ107:RSV107"/>
    <mergeCell ref="RSW107:RTI107"/>
    <mergeCell ref="RTJ107:RTV107"/>
    <mergeCell ref="RTW107:RUI107"/>
    <mergeCell ref="ROJ107:ROV107"/>
    <mergeCell ref="ROW107:RPI107"/>
    <mergeCell ref="RPJ107:RPV107"/>
    <mergeCell ref="RPW107:RQI107"/>
    <mergeCell ref="RQJ107:RQV107"/>
    <mergeCell ref="RQW107:RRI107"/>
    <mergeCell ref="RLJ107:RLV107"/>
    <mergeCell ref="RLW107:RMI107"/>
    <mergeCell ref="RMJ107:RMV107"/>
    <mergeCell ref="RMW107:RNI107"/>
    <mergeCell ref="RNJ107:RNV107"/>
    <mergeCell ref="RNW107:ROI107"/>
    <mergeCell ref="SAJ107:SAV107"/>
    <mergeCell ref="SAW107:SBI107"/>
    <mergeCell ref="SBJ107:SBV107"/>
    <mergeCell ref="SBW107:SCI107"/>
    <mergeCell ref="SCJ107:SCV107"/>
    <mergeCell ref="SCW107:SDI107"/>
    <mergeCell ref="RXJ107:RXV107"/>
    <mergeCell ref="RXW107:RYI107"/>
    <mergeCell ref="RYJ107:RYV107"/>
    <mergeCell ref="RYW107:RZI107"/>
    <mergeCell ref="RZJ107:RZV107"/>
    <mergeCell ref="RZW107:SAI107"/>
    <mergeCell ref="RUJ107:RUV107"/>
    <mergeCell ref="RUW107:RVI107"/>
    <mergeCell ref="RVJ107:RVV107"/>
    <mergeCell ref="RVW107:RWI107"/>
    <mergeCell ref="RWJ107:RWV107"/>
    <mergeCell ref="RWW107:RXI107"/>
    <mergeCell ref="SJJ107:SJV107"/>
    <mergeCell ref="SJW107:SKI107"/>
    <mergeCell ref="SKJ107:SKV107"/>
    <mergeCell ref="SKW107:SLI107"/>
    <mergeCell ref="SLJ107:SLV107"/>
    <mergeCell ref="SLW107:SMI107"/>
    <mergeCell ref="SGJ107:SGV107"/>
    <mergeCell ref="SGW107:SHI107"/>
    <mergeCell ref="SHJ107:SHV107"/>
    <mergeCell ref="SHW107:SII107"/>
    <mergeCell ref="SIJ107:SIV107"/>
    <mergeCell ref="SIW107:SJI107"/>
    <mergeCell ref="SDJ107:SDV107"/>
    <mergeCell ref="SDW107:SEI107"/>
    <mergeCell ref="SEJ107:SEV107"/>
    <mergeCell ref="SEW107:SFI107"/>
    <mergeCell ref="SFJ107:SFV107"/>
    <mergeCell ref="SFW107:SGI107"/>
    <mergeCell ref="SSJ107:SSV107"/>
    <mergeCell ref="SSW107:STI107"/>
    <mergeCell ref="STJ107:STV107"/>
    <mergeCell ref="STW107:SUI107"/>
    <mergeCell ref="SUJ107:SUV107"/>
    <mergeCell ref="SUW107:SVI107"/>
    <mergeCell ref="SPJ107:SPV107"/>
    <mergeCell ref="SPW107:SQI107"/>
    <mergeCell ref="SQJ107:SQV107"/>
    <mergeCell ref="SQW107:SRI107"/>
    <mergeCell ref="SRJ107:SRV107"/>
    <mergeCell ref="SRW107:SSI107"/>
    <mergeCell ref="SMJ107:SMV107"/>
    <mergeCell ref="SMW107:SNI107"/>
    <mergeCell ref="SNJ107:SNV107"/>
    <mergeCell ref="SNW107:SOI107"/>
    <mergeCell ref="SOJ107:SOV107"/>
    <mergeCell ref="SOW107:SPI107"/>
    <mergeCell ref="TBJ107:TBV107"/>
    <mergeCell ref="TBW107:TCI107"/>
    <mergeCell ref="TCJ107:TCV107"/>
    <mergeCell ref="TCW107:TDI107"/>
    <mergeCell ref="TDJ107:TDV107"/>
    <mergeCell ref="TDW107:TEI107"/>
    <mergeCell ref="SYJ107:SYV107"/>
    <mergeCell ref="SYW107:SZI107"/>
    <mergeCell ref="SZJ107:SZV107"/>
    <mergeCell ref="SZW107:TAI107"/>
    <mergeCell ref="TAJ107:TAV107"/>
    <mergeCell ref="TAW107:TBI107"/>
    <mergeCell ref="SVJ107:SVV107"/>
    <mergeCell ref="SVW107:SWI107"/>
    <mergeCell ref="SWJ107:SWV107"/>
    <mergeCell ref="SWW107:SXI107"/>
    <mergeCell ref="SXJ107:SXV107"/>
    <mergeCell ref="SXW107:SYI107"/>
    <mergeCell ref="TKJ107:TKV107"/>
    <mergeCell ref="TKW107:TLI107"/>
    <mergeCell ref="TLJ107:TLV107"/>
    <mergeCell ref="TLW107:TMI107"/>
    <mergeCell ref="TMJ107:TMV107"/>
    <mergeCell ref="TMW107:TNI107"/>
    <mergeCell ref="THJ107:THV107"/>
    <mergeCell ref="THW107:TII107"/>
    <mergeCell ref="TIJ107:TIV107"/>
    <mergeCell ref="TIW107:TJI107"/>
    <mergeCell ref="TJJ107:TJV107"/>
    <mergeCell ref="TJW107:TKI107"/>
    <mergeCell ref="TEJ107:TEV107"/>
    <mergeCell ref="TEW107:TFI107"/>
    <mergeCell ref="TFJ107:TFV107"/>
    <mergeCell ref="TFW107:TGI107"/>
    <mergeCell ref="TGJ107:TGV107"/>
    <mergeCell ref="TGW107:THI107"/>
    <mergeCell ref="TTJ107:TTV107"/>
    <mergeCell ref="TTW107:TUI107"/>
    <mergeCell ref="TUJ107:TUV107"/>
    <mergeCell ref="TUW107:TVI107"/>
    <mergeCell ref="TVJ107:TVV107"/>
    <mergeCell ref="TVW107:TWI107"/>
    <mergeCell ref="TQJ107:TQV107"/>
    <mergeCell ref="TQW107:TRI107"/>
    <mergeCell ref="TRJ107:TRV107"/>
    <mergeCell ref="TRW107:TSI107"/>
    <mergeCell ref="TSJ107:TSV107"/>
    <mergeCell ref="TSW107:TTI107"/>
    <mergeCell ref="TNJ107:TNV107"/>
    <mergeCell ref="TNW107:TOI107"/>
    <mergeCell ref="TOJ107:TOV107"/>
    <mergeCell ref="TOW107:TPI107"/>
    <mergeCell ref="TPJ107:TPV107"/>
    <mergeCell ref="TPW107:TQI107"/>
    <mergeCell ref="UCJ107:UCV107"/>
    <mergeCell ref="UCW107:UDI107"/>
    <mergeCell ref="UDJ107:UDV107"/>
    <mergeCell ref="UDW107:UEI107"/>
    <mergeCell ref="UEJ107:UEV107"/>
    <mergeCell ref="UEW107:UFI107"/>
    <mergeCell ref="TZJ107:TZV107"/>
    <mergeCell ref="TZW107:UAI107"/>
    <mergeCell ref="UAJ107:UAV107"/>
    <mergeCell ref="UAW107:UBI107"/>
    <mergeCell ref="UBJ107:UBV107"/>
    <mergeCell ref="UBW107:UCI107"/>
    <mergeCell ref="TWJ107:TWV107"/>
    <mergeCell ref="TWW107:TXI107"/>
    <mergeCell ref="TXJ107:TXV107"/>
    <mergeCell ref="TXW107:TYI107"/>
    <mergeCell ref="TYJ107:TYV107"/>
    <mergeCell ref="TYW107:TZI107"/>
    <mergeCell ref="ULJ107:ULV107"/>
    <mergeCell ref="ULW107:UMI107"/>
    <mergeCell ref="UMJ107:UMV107"/>
    <mergeCell ref="UMW107:UNI107"/>
    <mergeCell ref="UNJ107:UNV107"/>
    <mergeCell ref="UNW107:UOI107"/>
    <mergeCell ref="UIJ107:UIV107"/>
    <mergeCell ref="UIW107:UJI107"/>
    <mergeCell ref="UJJ107:UJV107"/>
    <mergeCell ref="UJW107:UKI107"/>
    <mergeCell ref="UKJ107:UKV107"/>
    <mergeCell ref="UKW107:ULI107"/>
    <mergeCell ref="UFJ107:UFV107"/>
    <mergeCell ref="UFW107:UGI107"/>
    <mergeCell ref="UGJ107:UGV107"/>
    <mergeCell ref="UGW107:UHI107"/>
    <mergeCell ref="UHJ107:UHV107"/>
    <mergeCell ref="UHW107:UII107"/>
    <mergeCell ref="UUJ107:UUV107"/>
    <mergeCell ref="UUW107:UVI107"/>
    <mergeCell ref="UVJ107:UVV107"/>
    <mergeCell ref="UVW107:UWI107"/>
    <mergeCell ref="UWJ107:UWV107"/>
    <mergeCell ref="UWW107:UXI107"/>
    <mergeCell ref="URJ107:URV107"/>
    <mergeCell ref="URW107:USI107"/>
    <mergeCell ref="USJ107:USV107"/>
    <mergeCell ref="USW107:UTI107"/>
    <mergeCell ref="UTJ107:UTV107"/>
    <mergeCell ref="UTW107:UUI107"/>
    <mergeCell ref="UOJ107:UOV107"/>
    <mergeCell ref="UOW107:UPI107"/>
    <mergeCell ref="UPJ107:UPV107"/>
    <mergeCell ref="UPW107:UQI107"/>
    <mergeCell ref="UQJ107:UQV107"/>
    <mergeCell ref="UQW107:URI107"/>
    <mergeCell ref="VDJ107:VDV107"/>
    <mergeCell ref="VDW107:VEI107"/>
    <mergeCell ref="VEJ107:VEV107"/>
    <mergeCell ref="VEW107:VFI107"/>
    <mergeCell ref="VFJ107:VFV107"/>
    <mergeCell ref="VFW107:VGI107"/>
    <mergeCell ref="VAJ107:VAV107"/>
    <mergeCell ref="VAW107:VBI107"/>
    <mergeCell ref="VBJ107:VBV107"/>
    <mergeCell ref="VBW107:VCI107"/>
    <mergeCell ref="VCJ107:VCV107"/>
    <mergeCell ref="VCW107:VDI107"/>
    <mergeCell ref="UXJ107:UXV107"/>
    <mergeCell ref="UXW107:UYI107"/>
    <mergeCell ref="UYJ107:UYV107"/>
    <mergeCell ref="UYW107:UZI107"/>
    <mergeCell ref="UZJ107:UZV107"/>
    <mergeCell ref="UZW107:VAI107"/>
    <mergeCell ref="VMJ107:VMV107"/>
    <mergeCell ref="VMW107:VNI107"/>
    <mergeCell ref="VNJ107:VNV107"/>
    <mergeCell ref="VNW107:VOI107"/>
    <mergeCell ref="VOJ107:VOV107"/>
    <mergeCell ref="VOW107:VPI107"/>
    <mergeCell ref="VJJ107:VJV107"/>
    <mergeCell ref="VJW107:VKI107"/>
    <mergeCell ref="VKJ107:VKV107"/>
    <mergeCell ref="VKW107:VLI107"/>
    <mergeCell ref="VLJ107:VLV107"/>
    <mergeCell ref="VLW107:VMI107"/>
    <mergeCell ref="VGJ107:VGV107"/>
    <mergeCell ref="VGW107:VHI107"/>
    <mergeCell ref="VHJ107:VHV107"/>
    <mergeCell ref="VHW107:VII107"/>
    <mergeCell ref="VIJ107:VIV107"/>
    <mergeCell ref="VIW107:VJI107"/>
    <mergeCell ref="VVJ107:VVV107"/>
    <mergeCell ref="VVW107:VWI107"/>
    <mergeCell ref="VWJ107:VWV107"/>
    <mergeCell ref="VWW107:VXI107"/>
    <mergeCell ref="VXJ107:VXV107"/>
    <mergeCell ref="VXW107:VYI107"/>
    <mergeCell ref="VSJ107:VSV107"/>
    <mergeCell ref="VSW107:VTI107"/>
    <mergeCell ref="VTJ107:VTV107"/>
    <mergeCell ref="VTW107:VUI107"/>
    <mergeCell ref="VUJ107:VUV107"/>
    <mergeCell ref="VUW107:VVI107"/>
    <mergeCell ref="VPJ107:VPV107"/>
    <mergeCell ref="VPW107:VQI107"/>
    <mergeCell ref="VQJ107:VQV107"/>
    <mergeCell ref="VQW107:VRI107"/>
    <mergeCell ref="VRJ107:VRV107"/>
    <mergeCell ref="VRW107:VSI107"/>
    <mergeCell ref="WJJ107:WJV107"/>
    <mergeCell ref="WJW107:WKI107"/>
    <mergeCell ref="WEJ107:WEV107"/>
    <mergeCell ref="WEW107:WFI107"/>
    <mergeCell ref="WFJ107:WFV107"/>
    <mergeCell ref="WFW107:WGI107"/>
    <mergeCell ref="WGJ107:WGV107"/>
    <mergeCell ref="WGW107:WHI107"/>
    <mergeCell ref="WBJ107:WBV107"/>
    <mergeCell ref="WBW107:WCI107"/>
    <mergeCell ref="WCJ107:WCV107"/>
    <mergeCell ref="WCW107:WDI107"/>
    <mergeCell ref="WDJ107:WDV107"/>
    <mergeCell ref="WDW107:WEI107"/>
    <mergeCell ref="VYJ107:VYV107"/>
    <mergeCell ref="VYW107:VZI107"/>
    <mergeCell ref="VZJ107:VZV107"/>
    <mergeCell ref="VZW107:WAI107"/>
    <mergeCell ref="WAJ107:WAV107"/>
    <mergeCell ref="WAW107:WBI107"/>
    <mergeCell ref="XDJ107:XDV107"/>
    <mergeCell ref="XDW107:XEI107"/>
    <mergeCell ref="XEJ107:XEV107"/>
    <mergeCell ref="XEW107:XEZ107"/>
    <mergeCell ref="WZJ107:WZV107"/>
    <mergeCell ref="WZW107:XAI107"/>
    <mergeCell ref="XAJ107:XAV107"/>
    <mergeCell ref="XAW107:XBI107"/>
    <mergeCell ref="XBJ107:XBV107"/>
    <mergeCell ref="XBW107:XCI107"/>
    <mergeCell ref="WWJ107:WWV107"/>
    <mergeCell ref="WWW107:WXI107"/>
    <mergeCell ref="WXJ107:WXV107"/>
    <mergeCell ref="WXW107:WYI107"/>
    <mergeCell ref="WYJ107:WYV107"/>
    <mergeCell ref="WYW107:WZI107"/>
    <mergeCell ref="WOW107:WPI107"/>
    <mergeCell ref="WPJ107:WPV107"/>
    <mergeCell ref="WPW107:WQI107"/>
    <mergeCell ref="XCJ107:XCV107"/>
    <mergeCell ref="WTJ107:WTV107"/>
    <mergeCell ref="WTW107:WUI107"/>
    <mergeCell ref="WUJ107:WUV107"/>
    <mergeCell ref="WUW107:WVI107"/>
    <mergeCell ref="WVJ107:WVV107"/>
    <mergeCell ref="WVW107:WWI107"/>
    <mergeCell ref="WQJ107:WQV107"/>
    <mergeCell ref="WQW107:WRI107"/>
    <mergeCell ref="WRJ107:WRV107"/>
    <mergeCell ref="WRW107:WSI107"/>
    <mergeCell ref="WSJ107:WSV107"/>
    <mergeCell ref="WSW107:WTI107"/>
    <mergeCell ref="WNJ107:WNV107"/>
    <mergeCell ref="WNW107:WOI107"/>
    <mergeCell ref="WOJ107:WOV107"/>
    <mergeCell ref="XCW107:XDI107"/>
    <mergeCell ref="F121:I123"/>
    <mergeCell ref="J121:M123"/>
    <mergeCell ref="F124:I124"/>
    <mergeCell ref="J124:M124"/>
    <mergeCell ref="S124:S125"/>
    <mergeCell ref="T124:U125"/>
    <mergeCell ref="V124:W125"/>
    <mergeCell ref="A116:M116"/>
    <mergeCell ref="S116:U116"/>
    <mergeCell ref="V116:W119"/>
    <mergeCell ref="X116:X119"/>
    <mergeCell ref="A117:M117"/>
    <mergeCell ref="S117:U123"/>
    <mergeCell ref="A118:C119"/>
    <mergeCell ref="D118:M119"/>
    <mergeCell ref="A120:M120"/>
    <mergeCell ref="V120:W123"/>
    <mergeCell ref="I112:L112"/>
    <mergeCell ref="WKJ107:WKV107"/>
    <mergeCell ref="WKW107:WLI107"/>
    <mergeCell ref="WLJ107:WLV107"/>
    <mergeCell ref="WLW107:WMI107"/>
    <mergeCell ref="WMJ107:WMV107"/>
    <mergeCell ref="WMW107:WNI107"/>
    <mergeCell ref="WHJ107:WHV107"/>
    <mergeCell ref="WHW107:WII107"/>
    <mergeCell ref="WIJ107:WIV107"/>
    <mergeCell ref="WIW107:WJI107"/>
    <mergeCell ref="Q54:Q56"/>
    <mergeCell ref="N112:Q113"/>
    <mergeCell ref="T127:U128"/>
    <mergeCell ref="F128:M128"/>
    <mergeCell ref="S129:T129"/>
    <mergeCell ref="X124:X125"/>
    <mergeCell ref="D125:E127"/>
    <mergeCell ref="F125:I126"/>
    <mergeCell ref="J125:M126"/>
    <mergeCell ref="T126:U126"/>
    <mergeCell ref="V126:W128"/>
    <mergeCell ref="X126:X128"/>
    <mergeCell ref="F127:I127"/>
    <mergeCell ref="J127:M127"/>
    <mergeCell ref="S127:S128"/>
    <mergeCell ref="X120:X123"/>
    <mergeCell ref="S112:T115"/>
    <mergeCell ref="U112:U115"/>
    <mergeCell ref="V112:W113"/>
    <mergeCell ref="X112:X113"/>
    <mergeCell ref="I113:L113"/>
    <mergeCell ref="V114:W115"/>
    <mergeCell ref="X114:X115"/>
    <mergeCell ref="N99:P99"/>
    <mergeCell ref="W99:X99"/>
    <mergeCell ref="A96:H96"/>
    <mergeCell ref="K96:L96"/>
    <mergeCell ref="N96:P96"/>
    <mergeCell ref="W96:X96"/>
    <mergeCell ref="A121:C127"/>
    <mergeCell ref="D121:E124"/>
    <mergeCell ref="I107:J107"/>
  </mergeCells>
  <conditionalFormatting sqref="D29">
    <cfRule type="expression" dxfId="39" priority="40">
      <formula>$N$29&gt;17001</formula>
    </cfRule>
  </conditionalFormatting>
  <conditionalFormatting sqref="I106">
    <cfRule type="expression" dxfId="38" priority="32">
      <formula>I106+J106&lt;1-I5</formula>
    </cfRule>
  </conditionalFormatting>
  <conditionalFormatting sqref="J106">
    <cfRule type="expression" dxfId="37" priority="31">
      <formula>I106+J106&lt;1-I5</formula>
    </cfRule>
  </conditionalFormatting>
  <conditionalFormatting sqref="M5">
    <cfRule type="expression" dxfId="36" priority="2" stopIfTrue="1">
      <formula>$M$5&gt;$I$7</formula>
    </cfRule>
  </conditionalFormatting>
  <conditionalFormatting sqref="M42:M47 M92:M102">
    <cfRule type="cellIs" dxfId="35" priority="41" operator="lessThan">
      <formula>-1</formula>
    </cfRule>
  </conditionalFormatting>
  <conditionalFormatting sqref="M49:M51">
    <cfRule type="cellIs" dxfId="34" priority="37" operator="lessThan">
      <formula>-1</formula>
    </cfRule>
  </conditionalFormatting>
  <conditionalFormatting sqref="M57:M65">
    <cfRule type="cellIs" dxfId="33" priority="36" operator="lessThan">
      <formula>-1</formula>
    </cfRule>
  </conditionalFormatting>
  <conditionalFormatting sqref="M70:M75">
    <cfRule type="cellIs" dxfId="32" priority="35" operator="lessThan">
      <formula>-1</formula>
    </cfRule>
  </conditionalFormatting>
  <conditionalFormatting sqref="M80:M85">
    <cfRule type="cellIs" dxfId="31" priority="34" operator="lessThan">
      <formula>-1</formula>
    </cfRule>
  </conditionalFormatting>
  <conditionalFormatting sqref="M105">
    <cfRule type="expression" dxfId="30" priority="39">
      <formula>$M$5&gt;$I$7</formula>
    </cfRule>
  </conditionalFormatting>
  <conditionalFormatting sqref="M106">
    <cfRule type="expression" dxfId="29" priority="38">
      <formula>M106&gt;$I$5</formula>
    </cfRule>
  </conditionalFormatting>
  <conditionalFormatting sqref="M108">
    <cfRule type="expression" dxfId="28" priority="33">
      <formula>$M$108&gt;$I$7</formula>
    </cfRule>
  </conditionalFormatting>
  <conditionalFormatting sqref="N87:P87">
    <cfRule type="expression" dxfId="27" priority="10">
      <formula>$N$87&gt;5000</formula>
    </cfRule>
  </conditionalFormatting>
  <conditionalFormatting sqref="O5">
    <cfRule type="expression" dxfId="26" priority="1" stopIfTrue="1">
      <formula>$O$5&gt;I5</formula>
    </cfRule>
  </conditionalFormatting>
  <conditionalFormatting sqref="S54">
    <cfRule type="expression" dxfId="25" priority="30">
      <formula>$Q81&lt;&gt;#REF!</formula>
    </cfRule>
  </conditionalFormatting>
  <conditionalFormatting sqref="T42:T47">
    <cfRule type="expression" dxfId="24" priority="44">
      <formula>$S42&lt;&gt;$N42</formula>
    </cfRule>
  </conditionalFormatting>
  <conditionalFormatting sqref="T49:T51">
    <cfRule type="expression" dxfId="23" priority="9">
      <formula>$S49&lt;&gt;$N49</formula>
    </cfRule>
  </conditionalFormatting>
  <conditionalFormatting sqref="T57:T65">
    <cfRule type="expression" dxfId="22" priority="8">
      <formula>$S57&lt;&gt;$N57</formula>
    </cfRule>
  </conditionalFormatting>
  <conditionalFormatting sqref="T70:T75">
    <cfRule type="expression" dxfId="21" priority="7">
      <formula>$S70&lt;&gt;$N70</formula>
    </cfRule>
  </conditionalFormatting>
  <conditionalFormatting sqref="T80:T85">
    <cfRule type="expression" dxfId="20" priority="6">
      <formula>$S80&lt;&gt;$N80</formula>
    </cfRule>
  </conditionalFormatting>
  <conditionalFormatting sqref="T92:T102">
    <cfRule type="expression" dxfId="19" priority="5">
      <formula>$S92&lt;&gt;$N92</formula>
    </cfRule>
  </conditionalFormatting>
  <conditionalFormatting sqref="T105">
    <cfRule type="expression" dxfId="18" priority="45">
      <formula>$S105&lt;&gt;$Q158</formula>
    </cfRule>
  </conditionalFormatting>
  <conditionalFormatting sqref="U42:U47 U49:U51 U57:U65 U70:U75 U80:U85 U92:U102">
    <cfRule type="expression" dxfId="17" priority="28" stopIfTrue="1">
      <formula>U42&gt;15000</formula>
    </cfRule>
    <cfRule type="expression" dxfId="16" priority="29" stopIfTrue="1">
      <formula>U42&gt;2499</formula>
    </cfRule>
  </conditionalFormatting>
  <conditionalFormatting sqref="U42:U47">
    <cfRule type="expression" dxfId="15" priority="4" stopIfTrue="1">
      <formula>U42=0</formula>
    </cfRule>
  </conditionalFormatting>
  <conditionalFormatting sqref="U49:U51 U57:U65 U70:U75 U80:U85 U92:U102 U42:U47">
    <cfRule type="expression" dxfId="14" priority="27" stopIfTrue="1">
      <formula>U42&lt;2500</formula>
    </cfRule>
  </conditionalFormatting>
  <conditionalFormatting sqref="U49:U51 U57:U65 U70:U75 U80:U85 U92:U102">
    <cfRule type="expression" dxfId="13" priority="26" stopIfTrue="1">
      <formula>U49=0</formula>
    </cfRule>
  </conditionalFormatting>
  <conditionalFormatting sqref="V124:W125">
    <cfRule type="expression" dxfId="12" priority="21">
      <formula>$W$118&gt;$W$114</formula>
    </cfRule>
  </conditionalFormatting>
  <dataValidations count="1">
    <dataValidation type="list" allowBlank="1" showInputMessage="1" showErrorMessage="1" sqref="U112" xr:uid="{F662274B-2CD0-406F-B1A5-FB9643381852}">
      <formula1>"Sélectionner,Oui,Non"</formula1>
    </dataValidation>
  </dataValidations>
  <hyperlinks>
    <hyperlink ref="H56" location="Barèmes!A1" display="Taux" xr:uid="{8A1091C4-910B-40B0-B47C-6B3E250D5152}"/>
    <hyperlink ref="H69" location="Barèmes!A1" display="Taux" xr:uid="{6391F08F-A952-487A-B85C-EF691C8518C9}"/>
    <hyperlink ref="H79" location="Barèmes!A1" display="Taux" xr:uid="{93EC758F-9438-427C-B786-F2D373C4E6D3}"/>
  </hyperlinks>
  <pageMargins left="0.25" right="0.25" top="0.75" bottom="0.75" header="0.3" footer="0.3"/>
  <pageSetup paperSize="120" scale="87" fitToHeight="0" orientation="landscape" horizontalDpi="1200" verticalDpi="1200"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72EF48D2-1E66-4C80-8238-0ED092AFB9A7}">
          <x14:formula1>
            <xm:f>Source!$A$16:$A$18</xm:f>
          </x14:formula1>
          <xm:sqref>M31:M34</xm:sqref>
        </x14:dataValidation>
        <x14:dataValidation type="list" allowBlank="1" showInputMessage="1" showErrorMessage="1" xr:uid="{DE34AAE6-0F33-49C0-AE03-3463F3DC4F0E}">
          <x14:formula1>
            <xm:f>Source!$A$108:$A$110</xm:f>
          </x14:formula1>
          <xm:sqref>K31:L34</xm:sqref>
        </x14:dataValidation>
        <x14:dataValidation type="list" allowBlank="1" showInputMessage="1" showErrorMessage="1" xr:uid="{70AFAD37-4146-46D9-B4A8-7AF3AC16AA47}">
          <x14:formula1>
            <xm:f>Source!$A$102:$A$105</xm:f>
          </x14:formula1>
          <xm:sqref>A31:C34</xm:sqref>
        </x14:dataValidation>
        <x14:dataValidation type="list" allowBlank="1" showInputMessage="1" showErrorMessage="1" xr:uid="{5E1A4E2C-00DA-4B91-8386-A4256E002C78}">
          <x14:formula1>
            <xm:f>Source!$A$21:$A$37</xm:f>
          </x14:formula1>
          <xm:sqref>C42:C47</xm:sqref>
        </x14:dataValidation>
        <x14:dataValidation type="list" allowBlank="1" showInputMessage="1" showErrorMessage="1" xr:uid="{C6D6F609-65DB-45EE-B0C9-851622CC72B2}">
          <x14:formula1>
            <xm:f>Source!$B$24:$B$30</xm:f>
          </x14:formula1>
          <xm:sqref>C49:C51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A1C9-DB37-43FE-A9C0-495F70C1CF55}">
  <sheetPr codeName="Feuil11">
    <tabColor rgb="FFFF0000"/>
  </sheetPr>
  <dimension ref="A2:Q42"/>
  <sheetViews>
    <sheetView showGridLines="0" topLeftCell="A5" zoomScaleNormal="100" workbookViewId="0">
      <selection activeCell="N21" sqref="N21"/>
    </sheetView>
  </sheetViews>
  <sheetFormatPr baseColWidth="10" defaultRowHeight="14.4"/>
  <cols>
    <col min="1" max="1" width="13" customWidth="1"/>
    <col min="2" max="2" width="10.88671875" style="186"/>
    <col min="4" max="4" width="10.88671875" style="186"/>
    <col min="5" max="5" width="15.88671875" customWidth="1"/>
    <col min="6" max="6" width="12" style="186" customWidth="1"/>
    <col min="7" max="7" width="10.88671875" style="186"/>
    <col min="8" max="8" width="17.88671875" style="186" customWidth="1"/>
    <col min="10" max="10" width="11.44140625" style="197"/>
    <col min="12" max="12" width="25.44140625" customWidth="1"/>
    <col min="13" max="13" width="16.77734375" style="198" customWidth="1"/>
  </cols>
  <sheetData>
    <row r="2" spans="1:8" ht="45.6" customHeight="1">
      <c r="A2" s="905" t="s">
        <v>426</v>
      </c>
      <c r="B2" s="905"/>
      <c r="C2" s="905" t="s">
        <v>388</v>
      </c>
      <c r="D2" s="906"/>
      <c r="E2" s="227" t="s">
        <v>25</v>
      </c>
      <c r="F2" s="225" t="s">
        <v>427</v>
      </c>
      <c r="G2" s="225" t="s">
        <v>76</v>
      </c>
      <c r="H2" s="225" t="s">
        <v>428</v>
      </c>
    </row>
    <row r="3" spans="1:8" ht="23.1" customHeight="1">
      <c r="A3" s="907" t="s">
        <v>389</v>
      </c>
      <c r="B3" s="280">
        <f>'Plan de financement-Projet'!L161</f>
        <v>0</v>
      </c>
      <c r="C3" s="908" t="s">
        <v>390</v>
      </c>
      <c r="D3" s="909">
        <f>'Plan de financement-Projet'!L166</f>
        <v>0</v>
      </c>
      <c r="E3" s="228" t="s">
        <v>391</v>
      </c>
      <c r="F3" s="910">
        <f>B3+B6</f>
        <v>0</v>
      </c>
      <c r="G3" s="904">
        <f>IFERROR(F3/$F$9,0)</f>
        <v>0</v>
      </c>
      <c r="H3" s="904">
        <f>IFERROR(F3/F9,0)</f>
        <v>0</v>
      </c>
    </row>
    <row r="4" spans="1:8" ht="25.5" customHeight="1">
      <c r="A4" s="907"/>
      <c r="B4" s="277">
        <f>'Plan de financement-Projet'!M158</f>
        <v>0</v>
      </c>
      <c r="C4" s="908"/>
      <c r="D4" s="909"/>
      <c r="E4" s="228" t="s">
        <v>392</v>
      </c>
      <c r="F4" s="910"/>
      <c r="G4" s="904"/>
      <c r="H4" s="904"/>
    </row>
    <row r="5" spans="1:8" ht="36" customHeight="1">
      <c r="A5" s="222" t="s">
        <v>393</v>
      </c>
      <c r="B5" s="280">
        <f>'Plan de financement-Projet'!L162</f>
        <v>0</v>
      </c>
      <c r="C5" s="908"/>
      <c r="D5" s="909"/>
      <c r="E5" s="228" t="s">
        <v>394</v>
      </c>
      <c r="F5" s="282">
        <f>'Plan de financement-Transfert'!M111+'Plan de financement-Projet'!L165</f>
        <v>0</v>
      </c>
      <c r="G5" s="278">
        <f>IFERROR(F5/F9,0)</f>
        <v>0</v>
      </c>
      <c r="H5" s="278">
        <v>0</v>
      </c>
    </row>
    <row r="6" spans="1:8" ht="28.5" customHeight="1">
      <c r="A6" s="907" t="s">
        <v>395</v>
      </c>
      <c r="B6" s="280">
        <f>'Plan de financement-Transfert'!M107</f>
        <v>0</v>
      </c>
      <c r="C6" s="908" t="s">
        <v>396</v>
      </c>
      <c r="D6" s="909">
        <f>'Plan de financement-Transfert'!M112</f>
        <v>0</v>
      </c>
      <c r="E6" s="911" t="s">
        <v>397</v>
      </c>
      <c r="F6" s="910">
        <f>'Plan de financement-Transfert'!M110+'Plan de financement-Projet'!L164</f>
        <v>0</v>
      </c>
      <c r="G6" s="904">
        <f>IFERROR(F6/F9,0)</f>
        <v>0</v>
      </c>
      <c r="H6" s="904">
        <f>IFERROR(F6/F9,0)</f>
        <v>0</v>
      </c>
    </row>
    <row r="7" spans="1:8" ht="29.1" customHeight="1">
      <c r="A7" s="907"/>
      <c r="B7" s="277">
        <f>'Plan de financement-Transfert'!M105</f>
        <v>0</v>
      </c>
      <c r="C7" s="908"/>
      <c r="D7" s="909"/>
      <c r="E7" s="911"/>
      <c r="F7" s="910"/>
      <c r="G7" s="904"/>
      <c r="H7" s="904"/>
    </row>
    <row r="8" spans="1:8">
      <c r="A8" s="222" t="s">
        <v>214</v>
      </c>
      <c r="B8" s="280">
        <f>'Plan de financement-Transfert'!M108</f>
        <v>0</v>
      </c>
      <c r="C8" s="908"/>
      <c r="D8" s="909"/>
      <c r="E8" s="911"/>
      <c r="F8" s="910"/>
      <c r="G8" s="904"/>
      <c r="H8" s="904"/>
    </row>
    <row r="9" spans="1:8">
      <c r="A9" s="223" t="s">
        <v>386</v>
      </c>
      <c r="B9" s="226">
        <f>B3+B5+B6+B8</f>
        <v>0</v>
      </c>
      <c r="C9" s="224"/>
      <c r="D9" s="281">
        <f>D3+D6</f>
        <v>0</v>
      </c>
      <c r="E9" s="229"/>
      <c r="F9" s="226">
        <f>SUM(F3:F8)</f>
        <v>0</v>
      </c>
      <c r="G9" s="279">
        <f t="shared" ref="G9:H9" si="0">SUM(G3:G8)</f>
        <v>0</v>
      </c>
      <c r="H9" s="279">
        <f t="shared" si="0"/>
        <v>0</v>
      </c>
    </row>
    <row r="12" spans="1:8" ht="28.5" customHeight="1">
      <c r="A12" s="898" t="s">
        <v>398</v>
      </c>
      <c r="B12" s="898"/>
      <c r="C12" s="898"/>
      <c r="D12" s="898"/>
      <c r="E12" s="899">
        <f>F9</f>
        <v>0</v>
      </c>
      <c r="F12" s="897"/>
      <c r="G12" s="897"/>
      <c r="H12" s="897"/>
    </row>
    <row r="13" spans="1:8" ht="23.4" customHeight="1">
      <c r="A13" s="898" t="s">
        <v>399</v>
      </c>
      <c r="B13" s="898"/>
      <c r="C13" s="898"/>
      <c r="D13" s="898"/>
      <c r="E13" s="900">
        <f>B3+B6</f>
        <v>0</v>
      </c>
      <c r="F13" s="901"/>
      <c r="G13" s="901"/>
      <c r="H13" s="902"/>
    </row>
    <row r="14" spans="1:8" ht="24.6" customHeight="1">
      <c r="A14" s="898"/>
      <c r="B14" s="898"/>
      <c r="C14" s="898"/>
      <c r="D14" s="898"/>
      <c r="E14" s="903">
        <f>IFERROR(E13/E12,0)</f>
        <v>0</v>
      </c>
      <c r="F14" s="903"/>
      <c r="G14" s="903"/>
      <c r="H14" s="903"/>
    </row>
    <row r="15" spans="1:8" ht="63" customHeight="1">
      <c r="A15" s="898" t="s">
        <v>400</v>
      </c>
      <c r="B15" s="898"/>
      <c r="C15" s="898"/>
      <c r="D15" s="898"/>
      <c r="E15" s="896">
        <f>B8+B5</f>
        <v>0</v>
      </c>
      <c r="F15" s="897"/>
      <c r="G15" s="897"/>
      <c r="H15" s="897"/>
    </row>
    <row r="16" spans="1:8" ht="37.65" customHeight="1">
      <c r="A16" s="898" t="s">
        <v>401</v>
      </c>
      <c r="B16" s="898"/>
      <c r="C16" s="898"/>
      <c r="D16" s="898"/>
      <c r="E16" s="896">
        <f>E13+E15</f>
        <v>0</v>
      </c>
      <c r="F16" s="897"/>
      <c r="G16" s="897"/>
      <c r="H16" s="897"/>
    </row>
    <row r="17" spans="1:17" ht="25.35" customHeight="1">
      <c r="A17" s="898" t="s">
        <v>387</v>
      </c>
      <c r="B17" s="898"/>
      <c r="C17" s="898"/>
      <c r="D17" s="898"/>
      <c r="E17" s="896">
        <f>D9</f>
        <v>0</v>
      </c>
      <c r="F17" s="897"/>
      <c r="G17" s="897"/>
      <c r="H17" s="897"/>
      <c r="L17" s="148" t="s">
        <v>452</v>
      </c>
    </row>
    <row r="18" spans="1:17" ht="15" thickBot="1">
      <c r="J18" s="895" t="s">
        <v>444</v>
      </c>
      <c r="K18" s="200" t="s">
        <v>79</v>
      </c>
      <c r="L18" s="200" t="s">
        <v>450</v>
      </c>
      <c r="M18" s="200" t="s">
        <v>517</v>
      </c>
      <c r="O18" s="200"/>
    </row>
    <row r="19" spans="1:17">
      <c r="B19" s="197" t="s">
        <v>451</v>
      </c>
      <c r="C19" s="200" t="str">
        <f>'Plan de financement-Projet'!I3</f>
        <v>(À sélectionner)</v>
      </c>
      <c r="J19" s="895"/>
      <c r="K19" s="200" t="s">
        <v>146</v>
      </c>
      <c r="L19" s="201"/>
      <c r="N19" s="198"/>
      <c r="O19" s="198"/>
      <c r="P19" s="198"/>
      <c r="Q19" s="198"/>
    </row>
    <row r="20" spans="1:17">
      <c r="J20" s="197" t="s">
        <v>445</v>
      </c>
      <c r="K20" s="199">
        <v>0.8</v>
      </c>
      <c r="L20" s="202" t="str">
        <f>IF($C$19=$K$19,K20*'Plan de financement-Projet'!$L$163,"")</f>
        <v/>
      </c>
      <c r="M20" s="198" t="s">
        <v>511</v>
      </c>
      <c r="O20" s="198"/>
    </row>
    <row r="21" spans="1:17">
      <c r="J21" s="197" t="s">
        <v>448</v>
      </c>
      <c r="K21" s="199">
        <v>0.2</v>
      </c>
      <c r="L21" s="202" t="str">
        <f>IF($C$19=$K$19,K21*'Plan de financement-Projet'!$L$163,"")</f>
        <v/>
      </c>
      <c r="M21" s="198" t="s">
        <v>512</v>
      </c>
      <c r="O21" s="198"/>
    </row>
    <row r="22" spans="1:17">
      <c r="J22" s="197" t="s">
        <v>213</v>
      </c>
      <c r="K22" s="199"/>
      <c r="L22" s="204" t="str">
        <f>IF($C$19=$K$19,'Plan de financement-Transfert'!$M$109,"")</f>
        <v/>
      </c>
      <c r="M22" s="198" t="s">
        <v>513</v>
      </c>
      <c r="O22" s="198"/>
    </row>
    <row r="23" spans="1:17" ht="15" thickBot="1">
      <c r="K23" s="200" t="s">
        <v>158</v>
      </c>
      <c r="L23" s="203">
        <f>SUM(L19:L22)</f>
        <v>0</v>
      </c>
      <c r="O23" s="198"/>
    </row>
    <row r="24" spans="1:17">
      <c r="J24" s="197" t="s">
        <v>445</v>
      </c>
      <c r="K24" s="199">
        <v>0.5</v>
      </c>
      <c r="L24" s="201" t="str">
        <f>IF($C$19=$K$23,K24*'Plan de financement-Projet'!$L$163,"")</f>
        <v/>
      </c>
      <c r="M24" s="198" t="s">
        <v>511</v>
      </c>
      <c r="N24" s="198"/>
      <c r="O24" s="198"/>
    </row>
    <row r="25" spans="1:17">
      <c r="J25" s="197" t="s">
        <v>446</v>
      </c>
      <c r="K25" s="199">
        <v>0.3</v>
      </c>
      <c r="L25" s="202" t="str">
        <f>IF($C$19=$K$23,K25*'Plan de financement-Projet'!$L$163,"")</f>
        <v/>
      </c>
      <c r="M25" s="198" t="s">
        <v>512</v>
      </c>
      <c r="N25" s="198"/>
      <c r="O25" s="198"/>
    </row>
    <row r="26" spans="1:17">
      <c r="J26" s="197" t="s">
        <v>448</v>
      </c>
      <c r="K26" s="199">
        <v>0.2</v>
      </c>
      <c r="L26" s="202" t="str">
        <f>IF($C$19=$K$23,K26*'Plan de financement-Projet'!$L$163,"")</f>
        <v/>
      </c>
      <c r="M26" s="198" t="s">
        <v>513</v>
      </c>
      <c r="N26" s="198"/>
    </row>
    <row r="27" spans="1:17">
      <c r="J27" s="197" t="s">
        <v>213</v>
      </c>
      <c r="K27" s="199"/>
      <c r="L27" s="204" t="str">
        <f>IF($C$19=$K$23,'Plan de financement-Transfert'!$M$109,"")</f>
        <v/>
      </c>
      <c r="M27" s="198" t="s">
        <v>514</v>
      </c>
      <c r="N27" s="198"/>
    </row>
    <row r="28" spans="1:17" ht="15" thickBot="1">
      <c r="K28" s="200" t="s">
        <v>151</v>
      </c>
      <c r="L28" s="203">
        <f>SUM(L24:L27)</f>
        <v>0</v>
      </c>
      <c r="N28" s="198"/>
    </row>
    <row r="29" spans="1:17">
      <c r="J29" s="197" t="s">
        <v>445</v>
      </c>
      <c r="K29" s="199">
        <v>0.3</v>
      </c>
      <c r="L29" s="201" t="str">
        <f>IF($C$19=$K$28,K29*'Plan de financement-Projet'!$L$163,"")</f>
        <v/>
      </c>
      <c r="M29" s="198" t="s">
        <v>511</v>
      </c>
      <c r="N29" s="198"/>
    </row>
    <row r="30" spans="1:17">
      <c r="J30" s="197" t="s">
        <v>446</v>
      </c>
      <c r="K30" s="199">
        <v>0.3</v>
      </c>
      <c r="L30" s="202" t="str">
        <f>IF($C$19=$K$28,K30*'Plan de financement-Projet'!$L$163,"")</f>
        <v/>
      </c>
      <c r="M30" s="198" t="s">
        <v>512</v>
      </c>
      <c r="N30" s="198"/>
    </row>
    <row r="31" spans="1:17">
      <c r="J31" s="197" t="s">
        <v>447</v>
      </c>
      <c r="K31" s="199">
        <v>0.2</v>
      </c>
      <c r="L31" s="202" t="str">
        <f>IF($C$19=$K$28,K31*'Plan de financement-Projet'!$L$163,"")</f>
        <v/>
      </c>
      <c r="M31" s="198" t="s">
        <v>513</v>
      </c>
      <c r="N31" s="198"/>
    </row>
    <row r="32" spans="1:17">
      <c r="J32" s="197" t="s">
        <v>448</v>
      </c>
      <c r="K32" s="199">
        <v>0.2</v>
      </c>
      <c r="L32" s="202" t="str">
        <f>IF($C$19=$K$28,K32*'Plan de financement-Projet'!$L$163,"")</f>
        <v/>
      </c>
      <c r="M32" s="198" t="s">
        <v>514</v>
      </c>
      <c r="N32" s="198"/>
    </row>
    <row r="33" spans="10:14">
      <c r="J33" s="197" t="s">
        <v>213</v>
      </c>
      <c r="K33" s="199"/>
      <c r="L33" s="204" t="str">
        <f>IF($C$19=$K$28,'Plan de financement-Transfert'!$M$109,"")</f>
        <v/>
      </c>
      <c r="M33" s="198" t="s">
        <v>515</v>
      </c>
      <c r="N33" s="198"/>
    </row>
    <row r="34" spans="10:14" ht="15" thickBot="1">
      <c r="K34" s="205" t="s">
        <v>161</v>
      </c>
      <c r="L34" s="203">
        <f>SUM(L29:L33)</f>
        <v>0</v>
      </c>
      <c r="N34" s="198"/>
    </row>
    <row r="35" spans="10:14">
      <c r="J35" s="197" t="s">
        <v>445</v>
      </c>
      <c r="K35" s="199">
        <v>0.3</v>
      </c>
      <c r="L35" s="201" t="str">
        <f>IF($C$19=$K$34,K35*'Plan de financement-Projet'!$L$163,"")</f>
        <v/>
      </c>
      <c r="M35" s="198" t="s">
        <v>511</v>
      </c>
      <c r="N35" s="198"/>
    </row>
    <row r="36" spans="10:14">
      <c r="J36" s="197" t="s">
        <v>446</v>
      </c>
      <c r="K36" s="199">
        <v>0.2</v>
      </c>
      <c r="L36" s="202" t="str">
        <f>IF($C$19=$K$34,K36*'Plan de financement-Projet'!$L$163,"")</f>
        <v/>
      </c>
      <c r="M36" s="198" t="s">
        <v>512</v>
      </c>
      <c r="N36" s="198"/>
    </row>
    <row r="37" spans="10:14">
      <c r="J37" s="197" t="s">
        <v>447</v>
      </c>
      <c r="K37" s="199">
        <v>0.15</v>
      </c>
      <c r="L37" s="202" t="str">
        <f>IF($C$19=$K$34,K37*'Plan de financement-Projet'!$L$163,"")</f>
        <v/>
      </c>
      <c r="M37" s="198" t="s">
        <v>513</v>
      </c>
      <c r="N37" s="198"/>
    </row>
    <row r="38" spans="10:14">
      <c r="J38" s="197" t="s">
        <v>449</v>
      </c>
      <c r="K38" s="199">
        <v>0.15</v>
      </c>
      <c r="L38" s="202" t="str">
        <f>IF($C$19=$K$34,K38*'Plan de financement-Projet'!$L$163,"")</f>
        <v/>
      </c>
      <c r="M38" s="198" t="s">
        <v>514</v>
      </c>
      <c r="N38" s="198"/>
    </row>
    <row r="39" spans="10:14">
      <c r="J39" s="197" t="s">
        <v>448</v>
      </c>
      <c r="K39" s="199">
        <v>0.2</v>
      </c>
      <c r="L39" s="202" t="str">
        <f>IF($C$19=$K$34,K39*'Plan de financement-Projet'!$L$163,"")</f>
        <v/>
      </c>
      <c r="M39" s="198" t="s">
        <v>515</v>
      </c>
      <c r="N39" s="198"/>
    </row>
    <row r="40" spans="10:14">
      <c r="J40" s="197" t="s">
        <v>213</v>
      </c>
      <c r="K40" s="198"/>
      <c r="L40" s="204" t="str">
        <f>IF($C$19=$K$34,'Plan de financement-Transfert'!$M$109,"")</f>
        <v/>
      </c>
      <c r="M40" s="198" t="s">
        <v>516</v>
      </c>
      <c r="N40" s="198"/>
    </row>
    <row r="41" spans="10:14" ht="15" thickBot="1">
      <c r="L41" s="203">
        <f>SUM(L35:L40)</f>
        <v>0</v>
      </c>
    </row>
    <row r="42" spans="10:14">
      <c r="L42" s="193"/>
    </row>
  </sheetData>
  <sheetProtection algorithmName="SHA-512" hashValue="jhs378CLXL7HOoOaPjIfhezGP4HgPiD9w/ZmJw4TFLUZ3yfNx3WLn3HrqTSXIL2glw9BAfnWz+y2BpjQ4aINKQ==" saltValue="zb5h1KePdeFyLjuYtdDHqA==" spinCount="100000" sheet="1" objects="1" scenarios="1"/>
  <mergeCells count="27">
    <mergeCell ref="H6:H8"/>
    <mergeCell ref="A2:B2"/>
    <mergeCell ref="C2:D2"/>
    <mergeCell ref="A3:A4"/>
    <mergeCell ref="H3:H4"/>
    <mergeCell ref="C3:C5"/>
    <mergeCell ref="D3:D5"/>
    <mergeCell ref="F3:F4"/>
    <mergeCell ref="G3:G4"/>
    <mergeCell ref="G6:G8"/>
    <mergeCell ref="A6:A7"/>
    <mergeCell ref="C6:C8"/>
    <mergeCell ref="D6:D8"/>
    <mergeCell ref="E6:E8"/>
    <mergeCell ref="F6:F8"/>
    <mergeCell ref="J18:J19"/>
    <mergeCell ref="E17:H17"/>
    <mergeCell ref="A12:D12"/>
    <mergeCell ref="A13:D14"/>
    <mergeCell ref="A15:D15"/>
    <mergeCell ref="E12:H12"/>
    <mergeCell ref="E13:H13"/>
    <mergeCell ref="E14:H14"/>
    <mergeCell ref="E15:H15"/>
    <mergeCell ref="A16:D16"/>
    <mergeCell ref="A17:D17"/>
    <mergeCell ref="E16:H16"/>
  </mergeCells>
  <phoneticPr fontId="15" type="noConversion"/>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3A9BE-CC75-41BE-9A7F-404B3CE4B26F}">
  <sheetPr codeName="Feuil14">
    <tabColor rgb="FFFF0000"/>
  </sheetPr>
  <dimension ref="A1:T75"/>
  <sheetViews>
    <sheetView workbookViewId="0">
      <selection activeCell="B14" sqref="B14:C18"/>
    </sheetView>
  </sheetViews>
  <sheetFormatPr baseColWidth="10" defaultColWidth="10.88671875" defaultRowHeight="14.4"/>
  <cols>
    <col min="1" max="1" width="30.33203125" customWidth="1"/>
    <col min="2" max="2" width="26.88671875" customWidth="1"/>
    <col min="4" max="5" width="12.109375" customWidth="1"/>
    <col min="7" max="7" width="15.44140625" customWidth="1"/>
    <col min="8" max="8" width="18.88671875" customWidth="1"/>
    <col min="9" max="9" width="17.109375" customWidth="1"/>
    <col min="10" max="10" width="15.109375" customWidth="1"/>
    <col min="11" max="11" width="16.5546875" customWidth="1"/>
    <col min="12" max="12" width="17.5546875" customWidth="1"/>
    <col min="14" max="14" width="13" customWidth="1"/>
    <col min="16" max="16" width="12.109375" customWidth="1"/>
    <col min="17" max="17" width="13.44140625" customWidth="1"/>
    <col min="18" max="18" width="13" customWidth="1"/>
    <col min="19" max="19" width="12" customWidth="1"/>
    <col min="20" max="20" width="14.109375" customWidth="1"/>
  </cols>
  <sheetData>
    <row r="1" spans="1:20" s="141" customFormat="1" ht="45.9" customHeight="1" thickBot="1">
      <c r="A1" s="191" t="s">
        <v>44</v>
      </c>
      <c r="B1" s="192" t="s">
        <v>299</v>
      </c>
      <c r="C1" s="192" t="s">
        <v>45</v>
      </c>
      <c r="D1" s="192" t="s">
        <v>46</v>
      </c>
      <c r="E1" s="192" t="s">
        <v>47</v>
      </c>
      <c r="F1" s="192" t="s">
        <v>48</v>
      </c>
      <c r="G1" s="192" t="s">
        <v>298</v>
      </c>
      <c r="H1" s="192" t="s">
        <v>107</v>
      </c>
      <c r="I1" s="192" t="s">
        <v>50</v>
      </c>
      <c r="J1" s="192" t="s">
        <v>429</v>
      </c>
      <c r="K1" s="192" t="s">
        <v>49</v>
      </c>
      <c r="L1" s="190" t="s">
        <v>27</v>
      </c>
      <c r="N1" s="195" t="s">
        <v>358</v>
      </c>
      <c r="O1" s="196" t="s">
        <v>431</v>
      </c>
      <c r="P1" s="195" t="s">
        <v>361</v>
      </c>
      <c r="Q1" s="196" t="s">
        <v>432</v>
      </c>
      <c r="R1" s="195" t="s">
        <v>363</v>
      </c>
      <c r="S1" s="196" t="s">
        <v>433</v>
      </c>
    </row>
    <row r="2" spans="1:20">
      <c r="A2" s="232">
        <f>'Réclamation 1'!A42</f>
        <v>0</v>
      </c>
      <c r="B2" s="188" t="str">
        <f>'Réclamation 1'!C42</f>
        <v>(À sélectionner)</v>
      </c>
      <c r="C2" s="188">
        <f>'Réclamation 1'!D42</f>
        <v>0</v>
      </c>
      <c r="D2" s="188">
        <f>'Réclamation 1'!E42</f>
        <v>0</v>
      </c>
      <c r="E2" s="188">
        <f>'Réclamation 1'!F42</f>
        <v>0</v>
      </c>
      <c r="F2" s="188">
        <f>'Réclamation 1'!G42</f>
        <v>0</v>
      </c>
      <c r="G2" s="188">
        <f>'Réclamation 1'!H42</f>
        <v>0</v>
      </c>
      <c r="H2" s="188">
        <f>'Réclamation 1'!I42</f>
        <v>0</v>
      </c>
      <c r="I2" s="188">
        <f>'Réclamation 1'!J42</f>
        <v>0</v>
      </c>
      <c r="J2" s="188">
        <f>'Réclamation 1'!L42</f>
        <v>0</v>
      </c>
      <c r="K2" s="188">
        <f>'Réclamation 1'!M42</f>
        <v>0</v>
      </c>
      <c r="L2" s="188">
        <f>'Réclamation 1'!N42</f>
        <v>0</v>
      </c>
      <c r="M2" s="912" t="s">
        <v>430</v>
      </c>
      <c r="N2" s="68">
        <f>_xlfn.XLOOKUP(A2,$A$20:$A$36,$L$20:$L$36,0)</f>
        <v>0</v>
      </c>
      <c r="O2" s="193">
        <f>L2+N2</f>
        <v>0</v>
      </c>
      <c r="P2" s="68">
        <f>_xlfn.XLOOKUP(A2,$A$38:$A$54,$L$38:$L$54,0)</f>
        <v>0</v>
      </c>
      <c r="Q2" s="193">
        <f>O2+P2</f>
        <v>0</v>
      </c>
      <c r="R2" s="68">
        <f>_xlfn.XLOOKUP(A2,$A$56:$A$72,$L$56:$L$72,0)</f>
        <v>0</v>
      </c>
      <c r="S2" s="193">
        <f>Q2+R2</f>
        <v>0</v>
      </c>
      <c r="T2" s="237">
        <f>A2</f>
        <v>0</v>
      </c>
    </row>
    <row r="3" spans="1:20">
      <c r="A3" s="233">
        <f>'Réclamation 1'!A43</f>
        <v>0</v>
      </c>
      <c r="B3" s="95" t="str">
        <f>'Réclamation 1'!C43</f>
        <v>(À sélectionner)</v>
      </c>
      <c r="C3" s="95">
        <f>'Réclamation 1'!D43</f>
        <v>0</v>
      </c>
      <c r="D3" s="95">
        <f>'Réclamation 1'!E43</f>
        <v>0</v>
      </c>
      <c r="E3" s="95">
        <f>'Réclamation 1'!F43</f>
        <v>0</v>
      </c>
      <c r="F3" s="95">
        <f>'Réclamation 1'!G43</f>
        <v>0</v>
      </c>
      <c r="G3" s="95">
        <f>'Réclamation 1'!H43</f>
        <v>0</v>
      </c>
      <c r="H3" s="95">
        <f>'Réclamation 1'!I43</f>
        <v>0</v>
      </c>
      <c r="I3" s="95">
        <f>'Réclamation 1'!J43</f>
        <v>0</v>
      </c>
      <c r="J3" s="95">
        <f>'Réclamation 1'!L43</f>
        <v>0</v>
      </c>
      <c r="K3" s="95">
        <f>'Réclamation 1'!M43</f>
        <v>0</v>
      </c>
      <c r="L3" s="95">
        <f>'Réclamation 1'!N43</f>
        <v>0</v>
      </c>
      <c r="M3" s="913"/>
      <c r="N3" s="68">
        <f t="shared" ref="N3:N18" si="0">_xlfn.XLOOKUP(A3,$A$20:$A$36,$L$20:$L$36,0)</f>
        <v>0</v>
      </c>
      <c r="O3" s="193">
        <f t="shared" ref="O3:O17" si="1">L3+N3</f>
        <v>0</v>
      </c>
      <c r="P3" s="68">
        <f t="shared" ref="P3:P18" si="2">_xlfn.XLOOKUP(A3,$A$38:$A$54,$L$38:$L$54,0)</f>
        <v>0</v>
      </c>
      <c r="Q3" s="193">
        <f t="shared" ref="Q3:Q18" si="3">O3+P3</f>
        <v>0</v>
      </c>
      <c r="R3" s="68">
        <f t="shared" ref="R3:R18" si="4">_xlfn.XLOOKUP(A3,$A$56:$A$72,$L$56:$L$72,0)</f>
        <v>0</v>
      </c>
      <c r="S3" s="193">
        <f t="shared" ref="S3:S18" si="5">Q3+R3</f>
        <v>0</v>
      </c>
      <c r="T3" s="237">
        <f t="shared" ref="T3:T69" si="6">A3</f>
        <v>0</v>
      </c>
    </row>
    <row r="4" spans="1:20">
      <c r="A4" s="233">
        <f>'Réclamation 1'!A44</f>
        <v>0</v>
      </c>
      <c r="B4" s="95" t="str">
        <f>'Réclamation 1'!C44</f>
        <v>(À sélectionner)</v>
      </c>
      <c r="C4" s="95">
        <f>'Réclamation 1'!D44</f>
        <v>0</v>
      </c>
      <c r="D4" s="95">
        <f>'Réclamation 1'!E44</f>
        <v>0</v>
      </c>
      <c r="E4" s="95">
        <f>'Réclamation 1'!F44</f>
        <v>0</v>
      </c>
      <c r="F4" s="95">
        <f>'Réclamation 1'!G44</f>
        <v>0</v>
      </c>
      <c r="G4" s="95">
        <f>'Réclamation 1'!H44</f>
        <v>0</v>
      </c>
      <c r="H4" s="95">
        <f>'Réclamation 1'!I44</f>
        <v>0</v>
      </c>
      <c r="I4" s="95">
        <f>'Réclamation 1'!J44</f>
        <v>0</v>
      </c>
      <c r="J4" s="95">
        <f>'Réclamation 1'!L44</f>
        <v>0</v>
      </c>
      <c r="K4" s="95">
        <f>'Réclamation 1'!M44</f>
        <v>0</v>
      </c>
      <c r="L4" s="95">
        <f>'Réclamation 1'!N44</f>
        <v>0</v>
      </c>
      <c r="M4" s="913"/>
      <c r="N4" s="68">
        <f t="shared" si="0"/>
        <v>0</v>
      </c>
      <c r="O4" s="193">
        <f t="shared" si="1"/>
        <v>0</v>
      </c>
      <c r="P4" s="68">
        <f t="shared" si="2"/>
        <v>0</v>
      </c>
      <c r="Q4" s="193">
        <f t="shared" si="3"/>
        <v>0</v>
      </c>
      <c r="R4" s="68">
        <f t="shared" si="4"/>
        <v>0</v>
      </c>
      <c r="S4" s="193">
        <f t="shared" si="5"/>
        <v>0</v>
      </c>
      <c r="T4" s="237">
        <f t="shared" si="6"/>
        <v>0</v>
      </c>
    </row>
    <row r="5" spans="1:20">
      <c r="A5" s="233">
        <f>'Réclamation 1'!A45</f>
        <v>0</v>
      </c>
      <c r="B5" s="95" t="str">
        <f>'Réclamation 1'!C45</f>
        <v>(À sélectionner)</v>
      </c>
      <c r="C5" s="95">
        <f>'Réclamation 1'!D45</f>
        <v>0</v>
      </c>
      <c r="D5" s="95">
        <f>'Réclamation 1'!E45</f>
        <v>0</v>
      </c>
      <c r="E5" s="95">
        <f>'Réclamation 1'!F45</f>
        <v>0</v>
      </c>
      <c r="F5" s="95">
        <f>'Réclamation 1'!G45</f>
        <v>0</v>
      </c>
      <c r="G5" s="95">
        <f>'Réclamation 1'!H45</f>
        <v>0</v>
      </c>
      <c r="H5" s="95">
        <f>'Réclamation 1'!I45</f>
        <v>0</v>
      </c>
      <c r="I5" s="95">
        <f>'Réclamation 1'!J45</f>
        <v>0</v>
      </c>
      <c r="J5" s="95">
        <f>'Réclamation 1'!L45</f>
        <v>0</v>
      </c>
      <c r="K5" s="95">
        <f>'Réclamation 1'!M45</f>
        <v>0</v>
      </c>
      <c r="L5" s="95">
        <f>'Réclamation 1'!N45</f>
        <v>0</v>
      </c>
      <c r="M5" s="913"/>
      <c r="N5" s="68">
        <f t="shared" si="0"/>
        <v>0</v>
      </c>
      <c r="O5" s="193">
        <f t="shared" si="1"/>
        <v>0</v>
      </c>
      <c r="P5" s="68">
        <f t="shared" si="2"/>
        <v>0</v>
      </c>
      <c r="Q5" s="193">
        <f t="shared" si="3"/>
        <v>0</v>
      </c>
      <c r="R5" s="68">
        <f t="shared" si="4"/>
        <v>0</v>
      </c>
      <c r="S5" s="193">
        <f t="shared" si="5"/>
        <v>0</v>
      </c>
      <c r="T5" s="237">
        <f t="shared" si="6"/>
        <v>0</v>
      </c>
    </row>
    <row r="6" spans="1:20">
      <c r="A6" s="233">
        <f>'Réclamation 1'!A46</f>
        <v>0</v>
      </c>
      <c r="B6" s="95" t="str">
        <f>'Réclamation 1'!C46</f>
        <v>(À sélectionner)</v>
      </c>
      <c r="C6" s="95">
        <f>'Réclamation 1'!D46</f>
        <v>0</v>
      </c>
      <c r="D6" s="95">
        <f>'Réclamation 1'!E46</f>
        <v>0</v>
      </c>
      <c r="E6" s="95">
        <f>'Réclamation 1'!F46</f>
        <v>0</v>
      </c>
      <c r="F6" s="95">
        <f>'Réclamation 1'!G46</f>
        <v>0</v>
      </c>
      <c r="G6" s="95">
        <f>'Réclamation 1'!H46</f>
        <v>0</v>
      </c>
      <c r="H6" s="95">
        <f>'Réclamation 1'!I46</f>
        <v>0</v>
      </c>
      <c r="I6" s="95">
        <f>'Réclamation 1'!J46</f>
        <v>0</v>
      </c>
      <c r="J6" s="95">
        <f>'Réclamation 1'!L46</f>
        <v>0</v>
      </c>
      <c r="K6" s="95">
        <f>'Réclamation 1'!M46</f>
        <v>0</v>
      </c>
      <c r="L6" s="95">
        <f>'Réclamation 1'!N46</f>
        <v>0</v>
      </c>
      <c r="M6" s="913"/>
      <c r="N6" s="68">
        <f t="shared" si="0"/>
        <v>0</v>
      </c>
      <c r="O6" s="193">
        <f t="shared" si="1"/>
        <v>0</v>
      </c>
      <c r="P6" s="68">
        <f t="shared" si="2"/>
        <v>0</v>
      </c>
      <c r="Q6" s="193">
        <f t="shared" si="3"/>
        <v>0</v>
      </c>
      <c r="R6" s="68">
        <f t="shared" si="4"/>
        <v>0</v>
      </c>
      <c r="S6" s="193">
        <f t="shared" si="5"/>
        <v>0</v>
      </c>
      <c r="T6" s="237">
        <f t="shared" si="6"/>
        <v>0</v>
      </c>
    </row>
    <row r="7" spans="1:20">
      <c r="A7" s="233">
        <f>'Réclamation 1'!A47</f>
        <v>0</v>
      </c>
      <c r="B7" s="95" t="str">
        <f>'Réclamation 1'!C47</f>
        <v>(À sélectionner)</v>
      </c>
      <c r="C7" s="95">
        <f>'Réclamation 1'!D47</f>
        <v>0</v>
      </c>
      <c r="D7" s="95">
        <f>'Réclamation 1'!E47</f>
        <v>0</v>
      </c>
      <c r="E7" s="95">
        <f>'Réclamation 1'!F47</f>
        <v>0</v>
      </c>
      <c r="F7" s="95">
        <f>'Réclamation 1'!G47</f>
        <v>0</v>
      </c>
      <c r="G7" s="95">
        <f>'Réclamation 1'!H47</f>
        <v>0</v>
      </c>
      <c r="H7" s="95">
        <f>'Réclamation 1'!I47</f>
        <v>0</v>
      </c>
      <c r="I7" s="95">
        <f>'Réclamation 1'!J47</f>
        <v>0</v>
      </c>
      <c r="J7" s="95">
        <f>'Réclamation 1'!L47</f>
        <v>0</v>
      </c>
      <c r="K7" s="95">
        <f>'Réclamation 1'!M47</f>
        <v>0</v>
      </c>
      <c r="L7" s="95">
        <f>'Réclamation 1'!N47</f>
        <v>0</v>
      </c>
      <c r="M7" s="913"/>
      <c r="N7" s="68">
        <f t="shared" si="0"/>
        <v>0</v>
      </c>
      <c r="O7" s="193">
        <f t="shared" si="1"/>
        <v>0</v>
      </c>
      <c r="P7" s="68">
        <f t="shared" si="2"/>
        <v>0</v>
      </c>
      <c r="Q7" s="193">
        <f t="shared" si="3"/>
        <v>0</v>
      </c>
      <c r="R7" s="68">
        <f t="shared" si="4"/>
        <v>0</v>
      </c>
      <c r="S7" s="193">
        <f t="shared" si="5"/>
        <v>0</v>
      </c>
      <c r="T7" s="237">
        <f t="shared" si="6"/>
        <v>0</v>
      </c>
    </row>
    <row r="8" spans="1:20">
      <c r="A8" s="233">
        <f>'Réclamation 1'!A48</f>
        <v>0</v>
      </c>
      <c r="B8" s="95" t="str">
        <f>'Réclamation 1'!C48</f>
        <v>(À sélectionner)</v>
      </c>
      <c r="C8" s="95">
        <f>'Réclamation 1'!D48</f>
        <v>0</v>
      </c>
      <c r="D8" s="95">
        <f>'Réclamation 1'!E48</f>
        <v>0</v>
      </c>
      <c r="E8" s="95">
        <f>'Réclamation 1'!F48</f>
        <v>0</v>
      </c>
      <c r="F8" s="95">
        <f>'Réclamation 1'!G48</f>
        <v>0</v>
      </c>
      <c r="G8" s="95">
        <f>'Réclamation 1'!H48</f>
        <v>0</v>
      </c>
      <c r="H8" s="95">
        <f>'Réclamation 1'!I48</f>
        <v>0</v>
      </c>
      <c r="I8" s="95">
        <f>'Réclamation 1'!J48</f>
        <v>0</v>
      </c>
      <c r="J8" s="95">
        <f>'Réclamation 1'!L48</f>
        <v>0</v>
      </c>
      <c r="K8" s="95">
        <f>'Réclamation 1'!M48</f>
        <v>0</v>
      </c>
      <c r="L8" s="95">
        <f>'Réclamation 1'!N48</f>
        <v>0</v>
      </c>
      <c r="M8" s="913"/>
      <c r="N8" s="68">
        <f t="shared" si="0"/>
        <v>0</v>
      </c>
      <c r="O8" s="193">
        <f t="shared" si="1"/>
        <v>0</v>
      </c>
      <c r="P8" s="68">
        <f t="shared" si="2"/>
        <v>0</v>
      </c>
      <c r="Q8" s="193">
        <f t="shared" si="3"/>
        <v>0</v>
      </c>
      <c r="R8" s="68">
        <f t="shared" si="4"/>
        <v>0</v>
      </c>
      <c r="S8" s="193">
        <f t="shared" si="5"/>
        <v>0</v>
      </c>
      <c r="T8" s="237">
        <f t="shared" si="6"/>
        <v>0</v>
      </c>
    </row>
    <row r="9" spans="1:20">
      <c r="A9" s="233">
        <f>'Réclamation 1'!A49</f>
        <v>0</v>
      </c>
      <c r="B9" s="95" t="str">
        <f>'Réclamation 1'!C49</f>
        <v>(À sélectionner)</v>
      </c>
      <c r="C9" s="95">
        <f>'Réclamation 1'!D49</f>
        <v>0</v>
      </c>
      <c r="D9" s="95">
        <f>'Réclamation 1'!E49</f>
        <v>0</v>
      </c>
      <c r="E9" s="95">
        <f>'Réclamation 1'!F49</f>
        <v>0</v>
      </c>
      <c r="F9" s="95">
        <f>'Réclamation 1'!G49</f>
        <v>0</v>
      </c>
      <c r="G9" s="95">
        <f>'Réclamation 1'!H49</f>
        <v>0</v>
      </c>
      <c r="H9" s="95">
        <f>'Réclamation 1'!I49</f>
        <v>0</v>
      </c>
      <c r="I9" s="95">
        <f>'Réclamation 1'!J49</f>
        <v>0</v>
      </c>
      <c r="J9" s="95">
        <f>'Réclamation 1'!L49</f>
        <v>0</v>
      </c>
      <c r="K9" s="95">
        <f>'Réclamation 1'!M49</f>
        <v>0</v>
      </c>
      <c r="L9" s="95">
        <f>'Réclamation 1'!N49</f>
        <v>0</v>
      </c>
      <c r="M9" s="913"/>
      <c r="N9" s="68">
        <f t="shared" si="0"/>
        <v>0</v>
      </c>
      <c r="O9" s="193">
        <f t="shared" si="1"/>
        <v>0</v>
      </c>
      <c r="P9" s="68">
        <f t="shared" si="2"/>
        <v>0</v>
      </c>
      <c r="Q9" s="193">
        <f t="shared" si="3"/>
        <v>0</v>
      </c>
      <c r="R9" s="68">
        <f t="shared" si="4"/>
        <v>0</v>
      </c>
      <c r="S9" s="193">
        <f t="shared" si="5"/>
        <v>0</v>
      </c>
      <c r="T9" s="237">
        <f t="shared" si="6"/>
        <v>0</v>
      </c>
    </row>
    <row r="10" spans="1:20">
      <c r="A10" s="233">
        <f>'Réclamation 1'!A50</f>
        <v>0</v>
      </c>
      <c r="B10" s="95" t="str">
        <f>'Réclamation 1'!C50</f>
        <v>(À sélectionner)</v>
      </c>
      <c r="C10" s="95">
        <f>'Réclamation 1'!D50</f>
        <v>0</v>
      </c>
      <c r="D10" s="95">
        <f>'Réclamation 1'!E50</f>
        <v>0</v>
      </c>
      <c r="E10" s="95">
        <f>'Réclamation 1'!F50</f>
        <v>0</v>
      </c>
      <c r="F10" s="95">
        <f>'Réclamation 1'!G50</f>
        <v>0</v>
      </c>
      <c r="G10" s="95">
        <f>'Réclamation 1'!H50</f>
        <v>0</v>
      </c>
      <c r="H10" s="95">
        <f>'Réclamation 1'!I50</f>
        <v>0</v>
      </c>
      <c r="I10" s="95">
        <f>'Réclamation 1'!J50</f>
        <v>0</v>
      </c>
      <c r="J10" s="95">
        <f>'Réclamation 1'!L50</f>
        <v>0</v>
      </c>
      <c r="K10" s="95">
        <f>'Réclamation 1'!M50</f>
        <v>0</v>
      </c>
      <c r="L10" s="95">
        <f>'Réclamation 1'!N50</f>
        <v>0</v>
      </c>
      <c r="M10" s="913"/>
      <c r="N10" s="68">
        <f t="shared" si="0"/>
        <v>0</v>
      </c>
      <c r="O10" s="193">
        <f t="shared" si="1"/>
        <v>0</v>
      </c>
      <c r="P10" s="68">
        <f t="shared" si="2"/>
        <v>0</v>
      </c>
      <c r="Q10" s="193">
        <f t="shared" si="3"/>
        <v>0</v>
      </c>
      <c r="R10" s="68">
        <f t="shared" si="4"/>
        <v>0</v>
      </c>
      <c r="S10" s="193">
        <f t="shared" si="5"/>
        <v>0</v>
      </c>
      <c r="T10" s="237">
        <f t="shared" si="6"/>
        <v>0</v>
      </c>
    </row>
    <row r="11" spans="1:20">
      <c r="A11" s="233">
        <f>'Réclamation 1'!A51</f>
        <v>0</v>
      </c>
      <c r="B11" s="95" t="str">
        <f>'Réclamation 1'!C51</f>
        <v>(À sélectionner)</v>
      </c>
      <c r="C11" s="95">
        <f>'Réclamation 1'!D51</f>
        <v>0</v>
      </c>
      <c r="D11" s="95">
        <f>'Réclamation 1'!E51</f>
        <v>0</v>
      </c>
      <c r="E11" s="95">
        <f>'Réclamation 1'!F51</f>
        <v>0</v>
      </c>
      <c r="F11" s="95">
        <f>'Réclamation 1'!G51</f>
        <v>0</v>
      </c>
      <c r="G11" s="95">
        <f>'Réclamation 1'!H51</f>
        <v>0</v>
      </c>
      <c r="H11" s="95">
        <f>'Réclamation 1'!I51</f>
        <v>0</v>
      </c>
      <c r="I11" s="95">
        <f>'Réclamation 1'!J51</f>
        <v>0</v>
      </c>
      <c r="J11" s="95">
        <f>'Réclamation 1'!L51</f>
        <v>0</v>
      </c>
      <c r="K11" s="95">
        <f>'Réclamation 1'!M51</f>
        <v>0</v>
      </c>
      <c r="L11" s="95">
        <f>'Réclamation 1'!N51</f>
        <v>0</v>
      </c>
      <c r="M11" s="913"/>
      <c r="N11" s="68">
        <f t="shared" si="0"/>
        <v>0</v>
      </c>
      <c r="O11" s="193">
        <f t="shared" si="1"/>
        <v>0</v>
      </c>
      <c r="P11" s="68">
        <f t="shared" si="2"/>
        <v>0</v>
      </c>
      <c r="Q11" s="193">
        <f t="shared" si="3"/>
        <v>0</v>
      </c>
      <c r="R11" s="68">
        <f t="shared" si="4"/>
        <v>0</v>
      </c>
      <c r="S11" s="193">
        <f t="shared" si="5"/>
        <v>0</v>
      </c>
      <c r="T11" s="237">
        <f t="shared" si="6"/>
        <v>0</v>
      </c>
    </row>
    <row r="12" spans="1:20">
      <c r="A12" s="233">
        <f>'Réclamation 1'!A52</f>
        <v>0</v>
      </c>
      <c r="B12" s="95" t="str">
        <f>'Réclamation 1'!C52</f>
        <v>(À sélectionner)</v>
      </c>
      <c r="C12" s="95">
        <f>'Réclamation 1'!D52</f>
        <v>0</v>
      </c>
      <c r="D12" s="95">
        <f>'Réclamation 1'!E52</f>
        <v>0</v>
      </c>
      <c r="E12" s="95">
        <f>'Réclamation 1'!F52</f>
        <v>0</v>
      </c>
      <c r="F12" s="95">
        <f>'Réclamation 1'!G52</f>
        <v>0</v>
      </c>
      <c r="G12" s="95">
        <f>'Réclamation 1'!H52</f>
        <v>0</v>
      </c>
      <c r="H12" s="95">
        <f>'Réclamation 1'!I52</f>
        <v>0</v>
      </c>
      <c r="I12" s="95">
        <f>'Réclamation 1'!J52</f>
        <v>0</v>
      </c>
      <c r="J12" s="95">
        <f>'Réclamation 1'!L52</f>
        <v>0</v>
      </c>
      <c r="K12" s="95">
        <f>'Réclamation 1'!M52</f>
        <v>0</v>
      </c>
      <c r="L12" s="95">
        <f>'Réclamation 1'!N52</f>
        <v>0</v>
      </c>
      <c r="M12" s="913"/>
      <c r="N12" s="68">
        <f t="shared" si="0"/>
        <v>0</v>
      </c>
      <c r="O12" s="193">
        <f t="shared" si="1"/>
        <v>0</v>
      </c>
      <c r="P12" s="68">
        <f t="shared" si="2"/>
        <v>0</v>
      </c>
      <c r="Q12" s="193">
        <f t="shared" si="3"/>
        <v>0</v>
      </c>
      <c r="R12" s="68">
        <f t="shared" si="4"/>
        <v>0</v>
      </c>
      <c r="S12" s="193">
        <f t="shared" si="5"/>
        <v>0</v>
      </c>
      <c r="T12" s="237">
        <f t="shared" si="6"/>
        <v>0</v>
      </c>
    </row>
    <row r="13" spans="1:20">
      <c r="A13" s="233">
        <f>'Réclamation 1'!A53</f>
        <v>0</v>
      </c>
      <c r="B13" s="95" t="str">
        <f>'Réclamation 1'!C53</f>
        <v>(À sélectionner)</v>
      </c>
      <c r="C13" s="95">
        <f>'Réclamation 1'!D53</f>
        <v>0</v>
      </c>
      <c r="D13" s="95">
        <f>'Réclamation 1'!E53</f>
        <v>0</v>
      </c>
      <c r="E13" s="95">
        <f>'Réclamation 1'!F53</f>
        <v>0</v>
      </c>
      <c r="F13" s="95">
        <f>'Réclamation 1'!G53</f>
        <v>0</v>
      </c>
      <c r="G13" s="95">
        <f>'Réclamation 1'!H53</f>
        <v>0</v>
      </c>
      <c r="H13" s="95">
        <f>'Réclamation 1'!I53</f>
        <v>0</v>
      </c>
      <c r="I13" s="95">
        <f>'Réclamation 1'!J53</f>
        <v>0</v>
      </c>
      <c r="J13" s="95">
        <f>'Réclamation 1'!L53</f>
        <v>0</v>
      </c>
      <c r="K13" s="95">
        <f>'Réclamation 1'!M53</f>
        <v>0</v>
      </c>
      <c r="L13" s="95">
        <f>'Réclamation 1'!N53</f>
        <v>0</v>
      </c>
      <c r="M13" s="913"/>
      <c r="N13" s="68">
        <f t="shared" si="0"/>
        <v>0</v>
      </c>
      <c r="O13" s="193">
        <f t="shared" si="1"/>
        <v>0</v>
      </c>
      <c r="P13" s="68">
        <f t="shared" si="2"/>
        <v>0</v>
      </c>
      <c r="Q13" s="193">
        <f t="shared" si="3"/>
        <v>0</v>
      </c>
      <c r="R13" s="68">
        <f t="shared" si="4"/>
        <v>0</v>
      </c>
      <c r="S13" s="193">
        <f t="shared" si="5"/>
        <v>0</v>
      </c>
      <c r="T13" s="237">
        <f t="shared" si="6"/>
        <v>0</v>
      </c>
    </row>
    <row r="14" spans="1:20">
      <c r="A14" s="233">
        <f>'Réclamation 1'!A54</f>
        <v>0</v>
      </c>
      <c r="B14" s="95" t="str">
        <f>'Réclamation 1'!C54</f>
        <v>(À sélectionner)</v>
      </c>
      <c r="C14" s="95">
        <f>'Réclamation 1'!D54</f>
        <v>0</v>
      </c>
      <c r="D14" s="95">
        <f>'Réclamation 1'!E54</f>
        <v>0</v>
      </c>
      <c r="E14" s="95">
        <f>'Réclamation 1'!F54</f>
        <v>0</v>
      </c>
      <c r="F14" s="95">
        <f>'Réclamation 1'!G54</f>
        <v>0</v>
      </c>
      <c r="G14" s="95">
        <f>'Réclamation 1'!H54</f>
        <v>0</v>
      </c>
      <c r="H14" s="95">
        <f>'Réclamation 1'!I54</f>
        <v>0</v>
      </c>
      <c r="I14" s="95">
        <f>'Réclamation 1'!J54</f>
        <v>0</v>
      </c>
      <c r="J14" s="95">
        <f>'Réclamation 1'!L54</f>
        <v>0</v>
      </c>
      <c r="K14" s="95">
        <f>'Réclamation 1'!M54</f>
        <v>0</v>
      </c>
      <c r="L14" s="95">
        <f>'Réclamation 1'!N54</f>
        <v>0</v>
      </c>
      <c r="M14" s="913"/>
      <c r="N14" s="68">
        <f t="shared" si="0"/>
        <v>0</v>
      </c>
      <c r="O14" s="193">
        <f t="shared" si="1"/>
        <v>0</v>
      </c>
      <c r="P14" s="68">
        <f t="shared" si="2"/>
        <v>0</v>
      </c>
      <c r="Q14" s="193">
        <f t="shared" si="3"/>
        <v>0</v>
      </c>
      <c r="R14" s="68">
        <f t="shared" si="4"/>
        <v>0</v>
      </c>
      <c r="S14" s="193">
        <f t="shared" si="5"/>
        <v>0</v>
      </c>
      <c r="T14" s="237">
        <f t="shared" si="6"/>
        <v>0</v>
      </c>
    </row>
    <row r="15" spans="1:20">
      <c r="A15" s="233">
        <f>'Réclamation 1'!A55</f>
        <v>0</v>
      </c>
      <c r="B15" s="95" t="str">
        <f>'Réclamation 1'!C55</f>
        <v>(À sélectionner)</v>
      </c>
      <c r="C15" s="95">
        <f>'Réclamation 1'!D55</f>
        <v>0</v>
      </c>
      <c r="D15" s="95">
        <f>'Réclamation 1'!E55</f>
        <v>0</v>
      </c>
      <c r="E15" s="95">
        <f>'Réclamation 1'!F55</f>
        <v>0</v>
      </c>
      <c r="F15" s="95">
        <f>'Réclamation 1'!G55</f>
        <v>0</v>
      </c>
      <c r="G15" s="95">
        <f>'Réclamation 1'!H55</f>
        <v>0</v>
      </c>
      <c r="H15" s="95">
        <f>'Réclamation 1'!I55</f>
        <v>0</v>
      </c>
      <c r="I15" s="95">
        <f>'Réclamation 1'!J55</f>
        <v>0</v>
      </c>
      <c r="J15" s="95">
        <f>'Réclamation 1'!L55</f>
        <v>0</v>
      </c>
      <c r="K15" s="95">
        <f>'Réclamation 1'!M55</f>
        <v>0</v>
      </c>
      <c r="L15" s="95">
        <f>'Réclamation 1'!N55</f>
        <v>0</v>
      </c>
      <c r="M15" s="913"/>
      <c r="N15" s="68">
        <f t="shared" si="0"/>
        <v>0</v>
      </c>
      <c r="O15" s="193">
        <f t="shared" si="1"/>
        <v>0</v>
      </c>
      <c r="P15" s="68">
        <f t="shared" si="2"/>
        <v>0</v>
      </c>
      <c r="Q15" s="193">
        <f t="shared" si="3"/>
        <v>0</v>
      </c>
      <c r="R15" s="68">
        <f t="shared" si="4"/>
        <v>0</v>
      </c>
      <c r="S15" s="193">
        <f t="shared" si="5"/>
        <v>0</v>
      </c>
      <c r="T15" s="237">
        <f t="shared" si="6"/>
        <v>0</v>
      </c>
    </row>
    <row r="16" spans="1:20">
      <c r="A16" s="233">
        <f>'Réclamation 1'!A56</f>
        <v>0</v>
      </c>
      <c r="B16" s="95" t="str">
        <f>'Réclamation 1'!C56</f>
        <v>(À sélectionner)</v>
      </c>
      <c r="C16" s="95">
        <f>'Réclamation 1'!D56</f>
        <v>0</v>
      </c>
      <c r="D16" s="95">
        <f>'Réclamation 1'!E56</f>
        <v>0</v>
      </c>
      <c r="E16" s="95">
        <f>'Réclamation 1'!F56</f>
        <v>0</v>
      </c>
      <c r="F16" s="95">
        <f>'Réclamation 1'!G56</f>
        <v>0</v>
      </c>
      <c r="G16" s="95">
        <f>'Réclamation 1'!H56</f>
        <v>0</v>
      </c>
      <c r="H16" s="95">
        <f>'Réclamation 1'!I56</f>
        <v>0</v>
      </c>
      <c r="I16" s="95">
        <f>'Réclamation 1'!J56</f>
        <v>0</v>
      </c>
      <c r="J16" s="95">
        <f>'Réclamation 1'!L56</f>
        <v>0</v>
      </c>
      <c r="K16" s="95">
        <f>'Réclamation 1'!M56</f>
        <v>0</v>
      </c>
      <c r="L16" s="95">
        <f>'Réclamation 1'!N56</f>
        <v>0</v>
      </c>
      <c r="M16" s="913"/>
      <c r="N16" s="68">
        <f t="shared" si="0"/>
        <v>0</v>
      </c>
      <c r="O16" s="193">
        <f t="shared" si="1"/>
        <v>0</v>
      </c>
      <c r="P16" s="68">
        <f t="shared" si="2"/>
        <v>0</v>
      </c>
      <c r="Q16" s="193">
        <f t="shared" si="3"/>
        <v>0</v>
      </c>
      <c r="R16" s="68">
        <f t="shared" si="4"/>
        <v>0</v>
      </c>
      <c r="S16" s="193">
        <f t="shared" si="5"/>
        <v>0</v>
      </c>
      <c r="T16" s="237">
        <f t="shared" si="6"/>
        <v>0</v>
      </c>
    </row>
    <row r="17" spans="1:20">
      <c r="A17" s="233">
        <f>'Réclamation 1'!A57</f>
        <v>0</v>
      </c>
      <c r="B17" s="95" t="str">
        <f>'Réclamation 1'!C57</f>
        <v>(À sélectionner)</v>
      </c>
      <c r="C17" s="95">
        <f>'Réclamation 1'!D57</f>
        <v>0</v>
      </c>
      <c r="D17" s="95">
        <f>'Réclamation 1'!E57</f>
        <v>0</v>
      </c>
      <c r="E17" s="95">
        <f>'Réclamation 1'!F57</f>
        <v>0</v>
      </c>
      <c r="F17" s="95">
        <f>'Réclamation 1'!G57</f>
        <v>0</v>
      </c>
      <c r="G17" s="95">
        <f>'Réclamation 1'!H57</f>
        <v>0</v>
      </c>
      <c r="H17" s="95">
        <f>'Réclamation 1'!I57</f>
        <v>0</v>
      </c>
      <c r="I17" s="95">
        <f>'Réclamation 1'!J57</f>
        <v>0</v>
      </c>
      <c r="J17" s="95">
        <f>'Réclamation 1'!L57</f>
        <v>0</v>
      </c>
      <c r="K17" s="95">
        <f>'Réclamation 1'!M57</f>
        <v>0</v>
      </c>
      <c r="L17" s="95">
        <f>'Réclamation 1'!N57</f>
        <v>0</v>
      </c>
      <c r="M17" s="913"/>
      <c r="N17" s="68">
        <f t="shared" si="0"/>
        <v>0</v>
      </c>
      <c r="O17" s="193">
        <f t="shared" si="1"/>
        <v>0</v>
      </c>
      <c r="P17" s="68">
        <f t="shared" si="2"/>
        <v>0</v>
      </c>
      <c r="Q17" s="193">
        <f t="shared" si="3"/>
        <v>0</v>
      </c>
      <c r="R17" s="68">
        <f t="shared" si="4"/>
        <v>0</v>
      </c>
      <c r="S17" s="193">
        <f t="shared" si="5"/>
        <v>0</v>
      </c>
      <c r="T17" s="237">
        <f t="shared" si="6"/>
        <v>0</v>
      </c>
    </row>
    <row r="18" spans="1:20" ht="20.399999999999999" customHeight="1" thickBot="1">
      <c r="A18" s="234">
        <f>'Réclamation 1'!A58</f>
        <v>0</v>
      </c>
      <c r="B18" s="189" t="str">
        <f>'Réclamation 1'!C58</f>
        <v>(À sélectionner)</v>
      </c>
      <c r="C18" s="189">
        <f>'Réclamation 1'!D58</f>
        <v>0</v>
      </c>
      <c r="D18" s="189">
        <f>'Réclamation 1'!E58</f>
        <v>0</v>
      </c>
      <c r="E18" s="189">
        <f>'Réclamation 1'!F58</f>
        <v>0</v>
      </c>
      <c r="F18" s="189">
        <f>'Réclamation 1'!G58</f>
        <v>0</v>
      </c>
      <c r="G18" s="189">
        <f>'Réclamation 1'!H58</f>
        <v>0</v>
      </c>
      <c r="H18" s="189">
        <f>'Réclamation 1'!I58</f>
        <v>0</v>
      </c>
      <c r="I18" s="189">
        <f>'Réclamation 1'!J58</f>
        <v>0</v>
      </c>
      <c r="J18" s="189">
        <f>'Réclamation 1'!L58</f>
        <v>0</v>
      </c>
      <c r="K18" s="189">
        <f>'Réclamation 1'!M58</f>
        <v>0</v>
      </c>
      <c r="L18" s="189">
        <f>'Réclamation 1'!N58</f>
        <v>0</v>
      </c>
      <c r="M18" s="914"/>
      <c r="N18" s="68">
        <f t="shared" si="0"/>
        <v>0</v>
      </c>
      <c r="O18" s="193">
        <f t="shared" ref="O18" si="7">L18+N18</f>
        <v>0</v>
      </c>
      <c r="P18" s="68">
        <f t="shared" si="2"/>
        <v>0</v>
      </c>
      <c r="Q18" s="193">
        <f t="shared" si="3"/>
        <v>0</v>
      </c>
      <c r="R18" s="68">
        <f t="shared" si="4"/>
        <v>0</v>
      </c>
      <c r="S18" s="193">
        <f t="shared" si="5"/>
        <v>0</v>
      </c>
      <c r="T18" s="237">
        <f t="shared" si="6"/>
        <v>0</v>
      </c>
    </row>
    <row r="19" spans="1:20" ht="33.9" customHeight="1">
      <c r="A19" s="191" t="s">
        <v>44</v>
      </c>
      <c r="B19" s="192" t="s">
        <v>299</v>
      </c>
      <c r="C19" s="192" t="s">
        <v>45</v>
      </c>
      <c r="D19" s="192" t="s">
        <v>46</v>
      </c>
      <c r="E19" s="192" t="s">
        <v>47</v>
      </c>
      <c r="F19" s="192" t="s">
        <v>48</v>
      </c>
      <c r="G19" s="192" t="s">
        <v>298</v>
      </c>
      <c r="H19" s="192" t="s">
        <v>107</v>
      </c>
      <c r="I19" s="192" t="s">
        <v>50</v>
      </c>
      <c r="J19" s="192" t="s">
        <v>429</v>
      </c>
      <c r="K19" s="192" t="s">
        <v>49</v>
      </c>
      <c r="L19" s="190" t="s">
        <v>27</v>
      </c>
      <c r="M19" s="141"/>
      <c r="N19" s="195" t="s">
        <v>430</v>
      </c>
      <c r="O19" s="196" t="s">
        <v>431</v>
      </c>
      <c r="P19" s="195" t="s">
        <v>361</v>
      </c>
      <c r="Q19" s="196" t="s">
        <v>432</v>
      </c>
      <c r="R19" s="195" t="s">
        <v>363</v>
      </c>
      <c r="S19" s="196" t="s">
        <v>433</v>
      </c>
      <c r="T19" s="237"/>
    </row>
    <row r="20" spans="1:20" ht="27.6" customHeight="1">
      <c r="A20" s="235">
        <f>'Réclamation 2'!A42</f>
        <v>0</v>
      </c>
      <c r="B20" s="187" t="str">
        <f>'Réclamation 2'!C42</f>
        <v>(À sélectionner)</v>
      </c>
      <c r="C20" s="187">
        <f>'Réclamation 2'!D42</f>
        <v>0</v>
      </c>
      <c r="D20" s="187">
        <f>'Réclamation 2'!E42</f>
        <v>0</v>
      </c>
      <c r="E20" s="187">
        <f>'Réclamation 2'!F42</f>
        <v>0</v>
      </c>
      <c r="F20" s="187">
        <f>'Réclamation 2'!G42</f>
        <v>0</v>
      </c>
      <c r="G20" s="187">
        <f>'Réclamation 2'!H42</f>
        <v>0</v>
      </c>
      <c r="H20" s="187">
        <f>'Réclamation 2'!I42</f>
        <v>0</v>
      </c>
      <c r="I20" s="187">
        <f>'Réclamation 2'!J42</f>
        <v>0</v>
      </c>
      <c r="J20" s="187">
        <f>'Réclamation 2'!L42</f>
        <v>0</v>
      </c>
      <c r="K20" s="187">
        <f>'Réclamation 2'!M42</f>
        <v>0</v>
      </c>
      <c r="L20" s="187">
        <f>'Réclamation 2'!N42</f>
        <v>0</v>
      </c>
      <c r="M20" s="913" t="s">
        <v>358</v>
      </c>
      <c r="N20" s="68">
        <f>_xlfn.XLOOKUP(A20,$A$2:$A$18,$L$2:$L$18,0)</f>
        <v>0</v>
      </c>
      <c r="O20" s="193">
        <f>L20+N20</f>
        <v>0</v>
      </c>
      <c r="P20" s="68">
        <f>_xlfn.XLOOKUP(A20,$A$38:$A$54,$L$38:$L$54,0)</f>
        <v>0</v>
      </c>
      <c r="Q20" s="193">
        <f>O20+P20</f>
        <v>0</v>
      </c>
      <c r="R20" s="68">
        <f>_xlfn.XLOOKUP(A20,$A$56:$A$72,$L$56:$L$72,0)</f>
        <v>0</v>
      </c>
      <c r="S20" s="193">
        <f>Q20+R20</f>
        <v>0</v>
      </c>
      <c r="T20" s="237">
        <f t="shared" si="6"/>
        <v>0</v>
      </c>
    </row>
    <row r="21" spans="1:20">
      <c r="A21" s="233">
        <f>'Réclamation 2'!A43</f>
        <v>0</v>
      </c>
      <c r="B21" s="95" t="str">
        <f>'Réclamation 2'!C43</f>
        <v>(À sélectionner)</v>
      </c>
      <c r="C21" s="95">
        <f>'Réclamation 2'!D43</f>
        <v>0</v>
      </c>
      <c r="D21" s="95">
        <f>'Réclamation 2'!E43</f>
        <v>0</v>
      </c>
      <c r="E21" s="95">
        <f>'Réclamation 2'!F43</f>
        <v>0</v>
      </c>
      <c r="F21" s="95">
        <f>'Réclamation 2'!G43</f>
        <v>0</v>
      </c>
      <c r="G21" s="95">
        <f>'Réclamation 2'!H43</f>
        <v>0</v>
      </c>
      <c r="H21" s="95">
        <f>'Réclamation 2'!I43</f>
        <v>0</v>
      </c>
      <c r="I21" s="95">
        <f>'Réclamation 2'!J43</f>
        <v>0</v>
      </c>
      <c r="J21" s="95">
        <f>'Réclamation 2'!L43</f>
        <v>0</v>
      </c>
      <c r="K21" s="95">
        <f>'Réclamation 2'!M43</f>
        <v>0</v>
      </c>
      <c r="L21" s="95">
        <f>'Réclamation 2'!N43</f>
        <v>0</v>
      </c>
      <c r="M21" s="913"/>
      <c r="N21" s="68">
        <f t="shared" ref="N21:N36" si="8">_xlfn.XLOOKUP(A21,$A$2:$A$18,$L$2:$L$18,0)</f>
        <v>0</v>
      </c>
      <c r="O21" s="193">
        <f t="shared" ref="O21:O36" si="9">L21+N21</f>
        <v>0</v>
      </c>
      <c r="P21" s="68">
        <f t="shared" ref="P21:P36" si="10">_xlfn.XLOOKUP(A21,$A$38:$A$54,$L$38:$L$54,0)</f>
        <v>0</v>
      </c>
      <c r="Q21" s="193">
        <f t="shared" ref="Q21:Q36" si="11">O21+P21</f>
        <v>0</v>
      </c>
      <c r="R21" s="68">
        <f t="shared" ref="R21:R36" si="12">_xlfn.XLOOKUP(A21,$A$56:$A$72,$L$56:$L$72,0)</f>
        <v>0</v>
      </c>
      <c r="S21" s="193">
        <f t="shared" ref="S21:S36" si="13">Q21+R21</f>
        <v>0</v>
      </c>
      <c r="T21" s="237">
        <f t="shared" si="6"/>
        <v>0</v>
      </c>
    </row>
    <row r="22" spans="1:20" ht="15.6" customHeight="1">
      <c r="A22" s="233">
        <f>'Réclamation 2'!A44</f>
        <v>0</v>
      </c>
      <c r="B22" s="95" t="str">
        <f>'Réclamation 2'!C44</f>
        <v>(À sélectionner)</v>
      </c>
      <c r="C22" s="95">
        <f>'Réclamation 2'!D44</f>
        <v>0</v>
      </c>
      <c r="D22" s="95">
        <f>'Réclamation 2'!E44</f>
        <v>0</v>
      </c>
      <c r="E22" s="95">
        <f>'Réclamation 2'!F44</f>
        <v>0</v>
      </c>
      <c r="F22" s="95">
        <f>'Réclamation 2'!G44</f>
        <v>0</v>
      </c>
      <c r="G22" s="95">
        <f>'Réclamation 2'!H44</f>
        <v>0</v>
      </c>
      <c r="H22" s="95">
        <f>'Réclamation 2'!I44</f>
        <v>0</v>
      </c>
      <c r="I22" s="95">
        <f>'Réclamation 2'!J44</f>
        <v>0</v>
      </c>
      <c r="J22" s="95">
        <f>'Réclamation 2'!L44</f>
        <v>0</v>
      </c>
      <c r="K22" s="95">
        <f>'Réclamation 2'!M44</f>
        <v>0</v>
      </c>
      <c r="L22" s="95">
        <f>'Réclamation 2'!N44</f>
        <v>0</v>
      </c>
      <c r="M22" s="913"/>
      <c r="N22" s="68">
        <f t="shared" si="8"/>
        <v>0</v>
      </c>
      <c r="O22" s="193">
        <f t="shared" si="9"/>
        <v>0</v>
      </c>
      <c r="P22" s="68">
        <f t="shared" si="10"/>
        <v>0</v>
      </c>
      <c r="Q22" s="193">
        <f t="shared" si="11"/>
        <v>0</v>
      </c>
      <c r="R22" s="68">
        <f t="shared" si="12"/>
        <v>0</v>
      </c>
      <c r="S22" s="193">
        <f t="shared" si="13"/>
        <v>0</v>
      </c>
      <c r="T22" s="237">
        <f t="shared" si="6"/>
        <v>0</v>
      </c>
    </row>
    <row r="23" spans="1:20">
      <c r="A23" s="233">
        <f>'Réclamation 2'!A45</f>
        <v>0</v>
      </c>
      <c r="B23" s="95" t="str">
        <f>'Réclamation 2'!C45</f>
        <v>(À sélectionner)</v>
      </c>
      <c r="C23" s="95">
        <f>'Réclamation 2'!D45</f>
        <v>0</v>
      </c>
      <c r="D23" s="95">
        <f>'Réclamation 2'!E45</f>
        <v>0</v>
      </c>
      <c r="E23" s="95">
        <f>'Réclamation 2'!F45</f>
        <v>0</v>
      </c>
      <c r="F23" s="95">
        <f>'Réclamation 2'!G45</f>
        <v>0</v>
      </c>
      <c r="G23" s="95">
        <f>'Réclamation 2'!H45</f>
        <v>0</v>
      </c>
      <c r="H23" s="95">
        <f>'Réclamation 2'!I45</f>
        <v>0</v>
      </c>
      <c r="I23" s="95">
        <f>'Réclamation 2'!J45</f>
        <v>0</v>
      </c>
      <c r="J23" s="95">
        <f>'Réclamation 2'!L45</f>
        <v>0</v>
      </c>
      <c r="K23" s="95">
        <f>'Réclamation 2'!M45</f>
        <v>0</v>
      </c>
      <c r="L23" s="95">
        <f>'Réclamation 2'!N45</f>
        <v>0</v>
      </c>
      <c r="M23" s="913"/>
      <c r="N23" s="68">
        <f t="shared" si="8"/>
        <v>0</v>
      </c>
      <c r="O23" s="193">
        <f t="shared" si="9"/>
        <v>0</v>
      </c>
      <c r="P23" s="68">
        <f t="shared" si="10"/>
        <v>0</v>
      </c>
      <c r="Q23" s="193">
        <f t="shared" si="11"/>
        <v>0</v>
      </c>
      <c r="R23" s="68">
        <f t="shared" si="12"/>
        <v>0</v>
      </c>
      <c r="S23" s="193">
        <f t="shared" si="13"/>
        <v>0</v>
      </c>
      <c r="T23" s="237">
        <f t="shared" si="6"/>
        <v>0</v>
      </c>
    </row>
    <row r="24" spans="1:20">
      <c r="A24" s="233">
        <f>'Réclamation 2'!A46</f>
        <v>0</v>
      </c>
      <c r="B24" s="95" t="str">
        <f>'Réclamation 2'!C46</f>
        <v>(À sélectionner)</v>
      </c>
      <c r="C24" s="95">
        <f>'Réclamation 2'!D46</f>
        <v>0</v>
      </c>
      <c r="D24" s="95">
        <f>'Réclamation 2'!E46</f>
        <v>0</v>
      </c>
      <c r="E24" s="95">
        <f>'Réclamation 2'!F46</f>
        <v>0</v>
      </c>
      <c r="F24" s="95">
        <f>'Réclamation 2'!G46</f>
        <v>0</v>
      </c>
      <c r="G24" s="95">
        <f>'Réclamation 2'!H46</f>
        <v>0</v>
      </c>
      <c r="H24" s="95">
        <f>'Réclamation 2'!I46</f>
        <v>0</v>
      </c>
      <c r="I24" s="95">
        <f>'Réclamation 2'!J46</f>
        <v>0</v>
      </c>
      <c r="J24" s="95">
        <f>'Réclamation 2'!L46</f>
        <v>0</v>
      </c>
      <c r="K24" s="95">
        <f>'Réclamation 2'!M46</f>
        <v>0</v>
      </c>
      <c r="L24" s="95">
        <f>'Réclamation 2'!N46</f>
        <v>0</v>
      </c>
      <c r="M24" s="913"/>
      <c r="N24" s="68">
        <f t="shared" si="8"/>
        <v>0</v>
      </c>
      <c r="O24" s="193">
        <f t="shared" si="9"/>
        <v>0</v>
      </c>
      <c r="P24" s="68">
        <f t="shared" si="10"/>
        <v>0</v>
      </c>
      <c r="Q24" s="193">
        <f t="shared" si="11"/>
        <v>0</v>
      </c>
      <c r="R24" s="68">
        <f t="shared" si="12"/>
        <v>0</v>
      </c>
      <c r="S24" s="193">
        <f t="shared" si="13"/>
        <v>0</v>
      </c>
      <c r="T24" s="237">
        <f t="shared" si="6"/>
        <v>0</v>
      </c>
    </row>
    <row r="25" spans="1:20">
      <c r="A25" s="233">
        <f>'Réclamation 2'!A47</f>
        <v>0</v>
      </c>
      <c r="B25" s="95" t="str">
        <f>'Réclamation 2'!C47</f>
        <v>(À sélectionner)</v>
      </c>
      <c r="C25" s="95">
        <f>'Réclamation 2'!D47</f>
        <v>0</v>
      </c>
      <c r="D25" s="95">
        <f>'Réclamation 2'!E47</f>
        <v>0</v>
      </c>
      <c r="E25" s="95">
        <f>'Réclamation 2'!F47</f>
        <v>0</v>
      </c>
      <c r="F25" s="95">
        <f>'Réclamation 2'!G47</f>
        <v>0</v>
      </c>
      <c r="G25" s="95">
        <f>'Réclamation 2'!H47</f>
        <v>0</v>
      </c>
      <c r="H25" s="95">
        <f>'Réclamation 2'!I47</f>
        <v>0</v>
      </c>
      <c r="I25" s="95">
        <f>'Réclamation 2'!J47</f>
        <v>0</v>
      </c>
      <c r="J25" s="95">
        <f>'Réclamation 2'!L47</f>
        <v>0</v>
      </c>
      <c r="K25" s="95">
        <f>'Réclamation 2'!M47</f>
        <v>0</v>
      </c>
      <c r="L25" s="95">
        <f>'Réclamation 2'!N47</f>
        <v>0</v>
      </c>
      <c r="M25" s="913"/>
      <c r="N25" s="68">
        <f t="shared" si="8"/>
        <v>0</v>
      </c>
      <c r="O25" s="193">
        <f t="shared" si="9"/>
        <v>0</v>
      </c>
      <c r="P25" s="68">
        <f t="shared" si="10"/>
        <v>0</v>
      </c>
      <c r="Q25" s="193">
        <f t="shared" si="11"/>
        <v>0</v>
      </c>
      <c r="R25" s="68">
        <f t="shared" si="12"/>
        <v>0</v>
      </c>
      <c r="S25" s="193">
        <f t="shared" si="13"/>
        <v>0</v>
      </c>
      <c r="T25" s="237">
        <f t="shared" si="6"/>
        <v>0</v>
      </c>
    </row>
    <row r="26" spans="1:20">
      <c r="A26" s="233">
        <f>'Réclamation 2'!A48</f>
        <v>0</v>
      </c>
      <c r="B26" s="95" t="str">
        <f>'Réclamation 2'!C48</f>
        <v>(À sélectionner)</v>
      </c>
      <c r="C26" s="95">
        <f>'Réclamation 2'!D48</f>
        <v>0</v>
      </c>
      <c r="D26" s="95">
        <f>'Réclamation 2'!E48</f>
        <v>0</v>
      </c>
      <c r="E26" s="95">
        <f>'Réclamation 2'!F48</f>
        <v>0</v>
      </c>
      <c r="F26" s="95">
        <f>'Réclamation 2'!G48</f>
        <v>0</v>
      </c>
      <c r="G26" s="95">
        <f>'Réclamation 2'!H48</f>
        <v>0</v>
      </c>
      <c r="H26" s="95">
        <f>'Réclamation 2'!I48</f>
        <v>0</v>
      </c>
      <c r="I26" s="95">
        <f>'Réclamation 2'!J48</f>
        <v>0</v>
      </c>
      <c r="J26" s="95">
        <f>'Réclamation 2'!L48</f>
        <v>0</v>
      </c>
      <c r="K26" s="95">
        <f>'Réclamation 2'!M48</f>
        <v>0</v>
      </c>
      <c r="L26" s="95">
        <f>'Réclamation 2'!N48</f>
        <v>0</v>
      </c>
      <c r="M26" s="913"/>
      <c r="N26" s="68">
        <f t="shared" si="8"/>
        <v>0</v>
      </c>
      <c r="O26" s="193">
        <f t="shared" si="9"/>
        <v>0</v>
      </c>
      <c r="P26" s="68">
        <f t="shared" si="10"/>
        <v>0</v>
      </c>
      <c r="Q26" s="193">
        <f t="shared" si="11"/>
        <v>0</v>
      </c>
      <c r="R26" s="68">
        <f t="shared" si="12"/>
        <v>0</v>
      </c>
      <c r="S26" s="193">
        <f t="shared" si="13"/>
        <v>0</v>
      </c>
      <c r="T26" s="237">
        <f t="shared" si="6"/>
        <v>0</v>
      </c>
    </row>
    <row r="27" spans="1:20">
      <c r="A27" s="233">
        <f>'Réclamation 2'!A49</f>
        <v>0</v>
      </c>
      <c r="B27" s="95" t="str">
        <f>'Réclamation 2'!C49</f>
        <v>(À sélectionner)</v>
      </c>
      <c r="C27" s="95">
        <f>'Réclamation 2'!D49</f>
        <v>0</v>
      </c>
      <c r="D27" s="95">
        <f>'Réclamation 2'!E49</f>
        <v>0</v>
      </c>
      <c r="E27" s="95">
        <f>'Réclamation 2'!F49</f>
        <v>0</v>
      </c>
      <c r="F27" s="95">
        <f>'Réclamation 2'!G49</f>
        <v>0</v>
      </c>
      <c r="G27" s="95">
        <f>'Réclamation 2'!H49</f>
        <v>0</v>
      </c>
      <c r="H27" s="95">
        <f>'Réclamation 2'!I49</f>
        <v>0</v>
      </c>
      <c r="I27" s="95">
        <f>'Réclamation 2'!J49</f>
        <v>0</v>
      </c>
      <c r="J27" s="95">
        <f>'Réclamation 2'!L49</f>
        <v>0</v>
      </c>
      <c r="K27" s="95">
        <f>'Réclamation 2'!M49</f>
        <v>0</v>
      </c>
      <c r="L27" s="95">
        <f>'Réclamation 2'!N49</f>
        <v>0</v>
      </c>
      <c r="M27" s="913"/>
      <c r="N27" s="68">
        <f t="shared" si="8"/>
        <v>0</v>
      </c>
      <c r="O27" s="193">
        <f t="shared" si="9"/>
        <v>0</v>
      </c>
      <c r="P27" s="68">
        <f t="shared" si="10"/>
        <v>0</v>
      </c>
      <c r="Q27" s="193">
        <f t="shared" si="11"/>
        <v>0</v>
      </c>
      <c r="R27" s="68">
        <f t="shared" si="12"/>
        <v>0</v>
      </c>
      <c r="S27" s="193">
        <f t="shared" si="13"/>
        <v>0</v>
      </c>
      <c r="T27" s="237">
        <f t="shared" si="6"/>
        <v>0</v>
      </c>
    </row>
    <row r="28" spans="1:20">
      <c r="A28" s="233">
        <f>'Réclamation 2'!A50</f>
        <v>0</v>
      </c>
      <c r="B28" s="95" t="str">
        <f>'Réclamation 2'!C50</f>
        <v>(À sélectionner)</v>
      </c>
      <c r="C28" s="95">
        <f>'Réclamation 2'!D50</f>
        <v>0</v>
      </c>
      <c r="D28" s="95">
        <f>'Réclamation 2'!E50</f>
        <v>0</v>
      </c>
      <c r="E28" s="95">
        <f>'Réclamation 2'!F50</f>
        <v>0</v>
      </c>
      <c r="F28" s="95">
        <f>'Réclamation 2'!G50</f>
        <v>0</v>
      </c>
      <c r="G28" s="95">
        <f>'Réclamation 2'!H50</f>
        <v>0</v>
      </c>
      <c r="H28" s="95">
        <f>'Réclamation 2'!I50</f>
        <v>0</v>
      </c>
      <c r="I28" s="95">
        <f>'Réclamation 2'!J50</f>
        <v>0</v>
      </c>
      <c r="J28" s="95">
        <f>'Réclamation 2'!L50</f>
        <v>0</v>
      </c>
      <c r="K28" s="95">
        <f>'Réclamation 2'!M50</f>
        <v>0</v>
      </c>
      <c r="L28" s="95">
        <f>'Réclamation 2'!N50</f>
        <v>0</v>
      </c>
      <c r="M28" s="913"/>
      <c r="N28" s="68">
        <f t="shared" si="8"/>
        <v>0</v>
      </c>
      <c r="O28" s="193">
        <f t="shared" si="9"/>
        <v>0</v>
      </c>
      <c r="P28" s="68">
        <f t="shared" si="10"/>
        <v>0</v>
      </c>
      <c r="Q28" s="193">
        <f t="shared" si="11"/>
        <v>0</v>
      </c>
      <c r="R28" s="68">
        <f t="shared" si="12"/>
        <v>0</v>
      </c>
      <c r="S28" s="193">
        <f t="shared" si="13"/>
        <v>0</v>
      </c>
      <c r="T28" s="237">
        <f t="shared" si="6"/>
        <v>0</v>
      </c>
    </row>
    <row r="29" spans="1:20">
      <c r="A29" s="233">
        <f>'Réclamation 2'!A51</f>
        <v>0</v>
      </c>
      <c r="B29" s="95" t="str">
        <f>'Réclamation 2'!C51</f>
        <v>(À sélectionner)</v>
      </c>
      <c r="C29" s="95">
        <f>'Réclamation 2'!D51</f>
        <v>0</v>
      </c>
      <c r="D29" s="95">
        <f>'Réclamation 2'!E51</f>
        <v>0</v>
      </c>
      <c r="E29" s="95">
        <f>'Réclamation 2'!F51</f>
        <v>0</v>
      </c>
      <c r="F29" s="95">
        <f>'Réclamation 2'!G51</f>
        <v>0</v>
      </c>
      <c r="G29" s="95">
        <f>'Réclamation 2'!H51</f>
        <v>0</v>
      </c>
      <c r="H29" s="95">
        <f>'Réclamation 2'!I51</f>
        <v>0</v>
      </c>
      <c r="I29" s="95">
        <f>'Réclamation 2'!J51</f>
        <v>0</v>
      </c>
      <c r="J29" s="95">
        <f>'Réclamation 2'!L51</f>
        <v>0</v>
      </c>
      <c r="K29" s="95">
        <f>'Réclamation 2'!M51</f>
        <v>0</v>
      </c>
      <c r="L29" s="95">
        <f>'Réclamation 2'!N51</f>
        <v>0</v>
      </c>
      <c r="M29" s="913"/>
      <c r="N29" s="68">
        <f t="shared" si="8"/>
        <v>0</v>
      </c>
      <c r="O29" s="193">
        <f t="shared" si="9"/>
        <v>0</v>
      </c>
      <c r="P29" s="68">
        <f t="shared" si="10"/>
        <v>0</v>
      </c>
      <c r="Q29" s="193">
        <f t="shared" si="11"/>
        <v>0</v>
      </c>
      <c r="R29" s="68">
        <f t="shared" si="12"/>
        <v>0</v>
      </c>
      <c r="S29" s="193">
        <f t="shared" si="13"/>
        <v>0</v>
      </c>
      <c r="T29" s="237">
        <f t="shared" si="6"/>
        <v>0</v>
      </c>
    </row>
    <row r="30" spans="1:20">
      <c r="A30" s="233">
        <f>'Réclamation 2'!A52</f>
        <v>0</v>
      </c>
      <c r="B30" s="95" t="str">
        <f>'Réclamation 2'!C52</f>
        <v>(À sélectionner)</v>
      </c>
      <c r="C30" s="95">
        <f>'Réclamation 2'!D52</f>
        <v>0</v>
      </c>
      <c r="D30" s="95">
        <f>'Réclamation 2'!E52</f>
        <v>0</v>
      </c>
      <c r="E30" s="95">
        <f>'Réclamation 2'!F52</f>
        <v>0</v>
      </c>
      <c r="F30" s="95">
        <f>'Réclamation 2'!G52</f>
        <v>0</v>
      </c>
      <c r="G30" s="95">
        <f>'Réclamation 2'!H52</f>
        <v>0</v>
      </c>
      <c r="H30" s="95">
        <f>'Réclamation 2'!I52</f>
        <v>0</v>
      </c>
      <c r="I30" s="95">
        <f>'Réclamation 2'!J52</f>
        <v>0</v>
      </c>
      <c r="J30" s="95">
        <f>'Réclamation 2'!L52</f>
        <v>0</v>
      </c>
      <c r="K30" s="95">
        <f>'Réclamation 2'!M52</f>
        <v>0</v>
      </c>
      <c r="L30" s="95">
        <f>'Réclamation 2'!N52</f>
        <v>0</v>
      </c>
      <c r="M30" s="913"/>
      <c r="N30" s="68">
        <f t="shared" si="8"/>
        <v>0</v>
      </c>
      <c r="O30" s="193">
        <f t="shared" si="9"/>
        <v>0</v>
      </c>
      <c r="P30" s="68">
        <f t="shared" si="10"/>
        <v>0</v>
      </c>
      <c r="Q30" s="193">
        <f t="shared" si="11"/>
        <v>0</v>
      </c>
      <c r="R30" s="68">
        <f t="shared" si="12"/>
        <v>0</v>
      </c>
      <c r="S30" s="193">
        <f t="shared" si="13"/>
        <v>0</v>
      </c>
      <c r="T30" s="237">
        <f t="shared" si="6"/>
        <v>0</v>
      </c>
    </row>
    <row r="31" spans="1:20">
      <c r="A31" s="233">
        <f>'Réclamation 2'!A53</f>
        <v>0</v>
      </c>
      <c r="B31" s="95" t="str">
        <f>'Réclamation 2'!C53</f>
        <v>(À sélectionner)</v>
      </c>
      <c r="C31" s="95">
        <f>'Réclamation 2'!D53</f>
        <v>0</v>
      </c>
      <c r="D31" s="95">
        <f>'Réclamation 2'!E53</f>
        <v>0</v>
      </c>
      <c r="E31" s="95">
        <f>'Réclamation 2'!F53</f>
        <v>0</v>
      </c>
      <c r="F31" s="95">
        <f>'Réclamation 2'!G53</f>
        <v>0</v>
      </c>
      <c r="G31" s="95">
        <f>'Réclamation 2'!H53</f>
        <v>0</v>
      </c>
      <c r="H31" s="95">
        <f>'Réclamation 2'!I53</f>
        <v>0</v>
      </c>
      <c r="I31" s="95">
        <f>'Réclamation 2'!J53</f>
        <v>0</v>
      </c>
      <c r="J31" s="95">
        <f>'Réclamation 2'!L53</f>
        <v>0</v>
      </c>
      <c r="K31" s="95">
        <f>'Réclamation 2'!M53</f>
        <v>0</v>
      </c>
      <c r="L31" s="95">
        <f>'Réclamation 2'!N53</f>
        <v>0</v>
      </c>
      <c r="M31" s="913"/>
      <c r="N31" s="68">
        <f t="shared" si="8"/>
        <v>0</v>
      </c>
      <c r="O31" s="193">
        <f t="shared" si="9"/>
        <v>0</v>
      </c>
      <c r="P31" s="68">
        <f t="shared" si="10"/>
        <v>0</v>
      </c>
      <c r="Q31" s="193">
        <f t="shared" si="11"/>
        <v>0</v>
      </c>
      <c r="R31" s="68">
        <f t="shared" si="12"/>
        <v>0</v>
      </c>
      <c r="S31" s="193">
        <f t="shared" si="13"/>
        <v>0</v>
      </c>
      <c r="T31" s="237">
        <f t="shared" si="6"/>
        <v>0</v>
      </c>
    </row>
    <row r="32" spans="1:20">
      <c r="A32" s="233">
        <f>'Réclamation 2'!A54</f>
        <v>0</v>
      </c>
      <c r="B32" s="95" t="str">
        <f>'Réclamation 2'!C54</f>
        <v>(À sélectionner)</v>
      </c>
      <c r="C32" s="95">
        <f>'Réclamation 2'!D54</f>
        <v>0</v>
      </c>
      <c r="D32" s="95">
        <f>'Réclamation 2'!E54</f>
        <v>0</v>
      </c>
      <c r="E32" s="95">
        <f>'Réclamation 2'!F54</f>
        <v>0</v>
      </c>
      <c r="F32" s="95">
        <f>'Réclamation 2'!G54</f>
        <v>0</v>
      </c>
      <c r="G32" s="95">
        <f>'Réclamation 2'!H54</f>
        <v>0</v>
      </c>
      <c r="H32" s="95">
        <f>'Réclamation 2'!I54</f>
        <v>0</v>
      </c>
      <c r="I32" s="95">
        <f>'Réclamation 2'!J54</f>
        <v>0</v>
      </c>
      <c r="J32" s="95">
        <f>'Réclamation 2'!L54</f>
        <v>0</v>
      </c>
      <c r="K32" s="95">
        <f>'Réclamation 2'!M54</f>
        <v>0</v>
      </c>
      <c r="L32" s="95">
        <f>'Réclamation 2'!N54</f>
        <v>0</v>
      </c>
      <c r="M32" s="913"/>
      <c r="N32" s="68">
        <f t="shared" si="8"/>
        <v>0</v>
      </c>
      <c r="O32" s="193">
        <f t="shared" si="9"/>
        <v>0</v>
      </c>
      <c r="P32" s="68">
        <f t="shared" si="10"/>
        <v>0</v>
      </c>
      <c r="Q32" s="193">
        <f t="shared" si="11"/>
        <v>0</v>
      </c>
      <c r="R32" s="68">
        <f t="shared" si="12"/>
        <v>0</v>
      </c>
      <c r="S32" s="193">
        <f t="shared" si="13"/>
        <v>0</v>
      </c>
      <c r="T32" s="237">
        <f t="shared" si="6"/>
        <v>0</v>
      </c>
    </row>
    <row r="33" spans="1:20">
      <c r="A33" s="233">
        <f>'Réclamation 2'!A55</f>
        <v>0</v>
      </c>
      <c r="B33" s="95" t="str">
        <f>'Réclamation 2'!C55</f>
        <v>(À sélectionner)</v>
      </c>
      <c r="C33" s="95">
        <f>'Réclamation 2'!D55</f>
        <v>0</v>
      </c>
      <c r="D33" s="95">
        <f>'Réclamation 2'!E55</f>
        <v>0</v>
      </c>
      <c r="E33" s="95">
        <f>'Réclamation 2'!F55</f>
        <v>0</v>
      </c>
      <c r="F33" s="95">
        <f>'Réclamation 2'!G55</f>
        <v>0</v>
      </c>
      <c r="G33" s="95">
        <f>'Réclamation 2'!H55</f>
        <v>0</v>
      </c>
      <c r="H33" s="95">
        <f>'Réclamation 2'!I55</f>
        <v>0</v>
      </c>
      <c r="I33" s="95">
        <f>'Réclamation 2'!J55</f>
        <v>0</v>
      </c>
      <c r="J33" s="95">
        <f>'Réclamation 2'!L55</f>
        <v>0</v>
      </c>
      <c r="K33" s="95">
        <f>'Réclamation 2'!M55</f>
        <v>0</v>
      </c>
      <c r="L33" s="95">
        <f>'Réclamation 2'!N55</f>
        <v>0</v>
      </c>
      <c r="M33" s="913"/>
      <c r="N33" s="68">
        <f t="shared" si="8"/>
        <v>0</v>
      </c>
      <c r="O33" s="193">
        <f t="shared" si="9"/>
        <v>0</v>
      </c>
      <c r="P33" s="68">
        <f t="shared" si="10"/>
        <v>0</v>
      </c>
      <c r="Q33" s="193">
        <f t="shared" si="11"/>
        <v>0</v>
      </c>
      <c r="R33" s="68">
        <f t="shared" si="12"/>
        <v>0</v>
      </c>
      <c r="S33" s="193">
        <f t="shared" si="13"/>
        <v>0</v>
      </c>
      <c r="T33" s="237">
        <f t="shared" si="6"/>
        <v>0</v>
      </c>
    </row>
    <row r="34" spans="1:20">
      <c r="A34" s="233">
        <f>'Réclamation 2'!A56</f>
        <v>0</v>
      </c>
      <c r="B34" s="95" t="str">
        <f>'Réclamation 2'!C56</f>
        <v>(À sélectionner)</v>
      </c>
      <c r="C34" s="95">
        <f>'Réclamation 2'!D56</f>
        <v>0</v>
      </c>
      <c r="D34" s="95">
        <f>'Réclamation 2'!E56</f>
        <v>0</v>
      </c>
      <c r="E34" s="95">
        <f>'Réclamation 2'!F56</f>
        <v>0</v>
      </c>
      <c r="F34" s="95">
        <f>'Réclamation 2'!G56</f>
        <v>0</v>
      </c>
      <c r="G34" s="95">
        <f>'Réclamation 2'!H56</f>
        <v>0</v>
      </c>
      <c r="H34" s="95">
        <f>'Réclamation 2'!I56</f>
        <v>0</v>
      </c>
      <c r="I34" s="95">
        <f>'Réclamation 2'!J56</f>
        <v>0</v>
      </c>
      <c r="J34" s="95">
        <f>'Réclamation 2'!L56</f>
        <v>0</v>
      </c>
      <c r="K34" s="95">
        <f>'Réclamation 2'!M56</f>
        <v>0</v>
      </c>
      <c r="L34" s="95">
        <f>'Réclamation 2'!N56</f>
        <v>0</v>
      </c>
      <c r="M34" s="913"/>
      <c r="N34" s="68">
        <f t="shared" si="8"/>
        <v>0</v>
      </c>
      <c r="O34" s="193">
        <f t="shared" si="9"/>
        <v>0</v>
      </c>
      <c r="P34" s="68">
        <f t="shared" si="10"/>
        <v>0</v>
      </c>
      <c r="Q34" s="193">
        <f t="shared" si="11"/>
        <v>0</v>
      </c>
      <c r="R34" s="68">
        <f t="shared" si="12"/>
        <v>0</v>
      </c>
      <c r="S34" s="193">
        <f t="shared" si="13"/>
        <v>0</v>
      </c>
      <c r="T34" s="237">
        <f t="shared" si="6"/>
        <v>0</v>
      </c>
    </row>
    <row r="35" spans="1:20">
      <c r="A35" s="233">
        <f>'Réclamation 2'!A57</f>
        <v>0</v>
      </c>
      <c r="B35" s="95" t="str">
        <f>'Réclamation 2'!C57</f>
        <v>(À sélectionner)</v>
      </c>
      <c r="C35" s="95">
        <f>'Réclamation 2'!D57</f>
        <v>0</v>
      </c>
      <c r="D35" s="95">
        <f>'Réclamation 2'!E57</f>
        <v>0</v>
      </c>
      <c r="E35" s="95">
        <f>'Réclamation 2'!F57</f>
        <v>0</v>
      </c>
      <c r="F35" s="95">
        <f>'Réclamation 2'!G57</f>
        <v>0</v>
      </c>
      <c r="G35" s="95">
        <f>'Réclamation 2'!H57</f>
        <v>0</v>
      </c>
      <c r="H35" s="95">
        <f>'Réclamation 2'!I57</f>
        <v>0</v>
      </c>
      <c r="I35" s="95">
        <f>'Réclamation 2'!J57</f>
        <v>0</v>
      </c>
      <c r="J35" s="95">
        <f>'Réclamation 2'!L57</f>
        <v>0</v>
      </c>
      <c r="K35" s="95">
        <f>'Réclamation 2'!M57</f>
        <v>0</v>
      </c>
      <c r="L35" s="95">
        <f>'Réclamation 2'!N57</f>
        <v>0</v>
      </c>
      <c r="M35" s="913"/>
      <c r="N35" s="68">
        <f t="shared" si="8"/>
        <v>0</v>
      </c>
      <c r="O35" s="193">
        <f t="shared" si="9"/>
        <v>0</v>
      </c>
      <c r="P35" s="68">
        <f t="shared" si="10"/>
        <v>0</v>
      </c>
      <c r="Q35" s="193">
        <f t="shared" si="11"/>
        <v>0</v>
      </c>
      <c r="R35" s="68">
        <f t="shared" si="12"/>
        <v>0</v>
      </c>
      <c r="S35" s="193">
        <f t="shared" si="13"/>
        <v>0</v>
      </c>
      <c r="T35" s="237">
        <f t="shared" si="6"/>
        <v>0</v>
      </c>
    </row>
    <row r="36" spans="1:20" ht="15" thickBot="1">
      <c r="A36" s="234">
        <f>'Réclamation 2'!A58</f>
        <v>0</v>
      </c>
      <c r="B36" s="189" t="str">
        <f>'Réclamation 2'!C58</f>
        <v>(À sélectionner)</v>
      </c>
      <c r="C36" s="189">
        <f>'Réclamation 2'!D58</f>
        <v>0</v>
      </c>
      <c r="D36" s="189">
        <f>'Réclamation 2'!E58</f>
        <v>0</v>
      </c>
      <c r="E36" s="189">
        <f>'Réclamation 2'!F58</f>
        <v>0</v>
      </c>
      <c r="F36" s="189">
        <f>'Réclamation 2'!G58</f>
        <v>0</v>
      </c>
      <c r="G36" s="189">
        <f>'Réclamation 2'!H58</f>
        <v>0</v>
      </c>
      <c r="H36" s="189">
        <f>'Réclamation 2'!I58</f>
        <v>0</v>
      </c>
      <c r="I36" s="189">
        <f>'Réclamation 2'!J58</f>
        <v>0</v>
      </c>
      <c r="J36" s="189">
        <f>'Réclamation 2'!L58</f>
        <v>0</v>
      </c>
      <c r="K36" s="189">
        <f>'Réclamation 2'!M58</f>
        <v>0</v>
      </c>
      <c r="L36" s="189">
        <f>'Réclamation 2'!N58</f>
        <v>0</v>
      </c>
      <c r="M36" s="914"/>
      <c r="N36" s="68">
        <f t="shared" si="8"/>
        <v>0</v>
      </c>
      <c r="O36" s="193">
        <f t="shared" si="9"/>
        <v>0</v>
      </c>
      <c r="P36" s="68">
        <f t="shared" si="10"/>
        <v>0</v>
      </c>
      <c r="Q36" s="193">
        <f t="shared" si="11"/>
        <v>0</v>
      </c>
      <c r="R36" s="68">
        <f t="shared" si="12"/>
        <v>0</v>
      </c>
      <c r="S36" s="193">
        <f t="shared" si="13"/>
        <v>0</v>
      </c>
      <c r="T36" s="237">
        <f t="shared" si="6"/>
        <v>0</v>
      </c>
    </row>
    <row r="37" spans="1:20" ht="40.5" customHeight="1" thickBot="1">
      <c r="A37" s="236" t="s">
        <v>44</v>
      </c>
      <c r="B37" s="192" t="s">
        <v>299</v>
      </c>
      <c r="C37" s="192" t="s">
        <v>45</v>
      </c>
      <c r="D37" s="192" t="s">
        <v>46</v>
      </c>
      <c r="E37" s="192" t="s">
        <v>47</v>
      </c>
      <c r="F37" s="192" t="s">
        <v>48</v>
      </c>
      <c r="G37" s="192" t="s">
        <v>298</v>
      </c>
      <c r="H37" s="192" t="s">
        <v>107</v>
      </c>
      <c r="I37" s="192" t="s">
        <v>50</v>
      </c>
      <c r="J37" s="192" t="s">
        <v>429</v>
      </c>
      <c r="K37" s="192" t="s">
        <v>49</v>
      </c>
      <c r="L37" s="190" t="s">
        <v>27</v>
      </c>
      <c r="M37" s="141"/>
      <c r="N37" s="195" t="s">
        <v>430</v>
      </c>
      <c r="O37" s="196" t="s">
        <v>434</v>
      </c>
      <c r="P37" s="195" t="s">
        <v>358</v>
      </c>
      <c r="Q37" s="196" t="s">
        <v>432</v>
      </c>
      <c r="R37" s="195" t="s">
        <v>363</v>
      </c>
      <c r="S37" s="196" t="s">
        <v>433</v>
      </c>
      <c r="T37" s="237"/>
    </row>
    <row r="38" spans="1:20">
      <c r="A38" s="232">
        <f>'Réclamation 3'!A42</f>
        <v>0</v>
      </c>
      <c r="B38" s="188" t="str">
        <f>'Réclamation 3'!C42</f>
        <v>(À sélectionner)</v>
      </c>
      <c r="C38" s="188">
        <f>'Réclamation 3'!D42</f>
        <v>0</v>
      </c>
      <c r="D38" s="188">
        <f>'Réclamation 3'!E42</f>
        <v>0</v>
      </c>
      <c r="E38" s="188">
        <f>'Réclamation 3'!F42</f>
        <v>0</v>
      </c>
      <c r="F38" s="188">
        <f>'Réclamation 3'!G42</f>
        <v>0</v>
      </c>
      <c r="G38" s="188">
        <f>'Réclamation 3'!H42</f>
        <v>0</v>
      </c>
      <c r="H38" s="188">
        <f>'Réclamation 3'!I42</f>
        <v>0</v>
      </c>
      <c r="I38" s="188">
        <f>'Réclamation 3'!J42</f>
        <v>0</v>
      </c>
      <c r="J38" s="188">
        <f>'Réclamation 3'!L42</f>
        <v>0</v>
      </c>
      <c r="K38" s="188">
        <f>'Réclamation 3'!M42</f>
        <v>0</v>
      </c>
      <c r="L38" s="188">
        <f>'Réclamation 3'!N42</f>
        <v>0</v>
      </c>
      <c r="M38" s="912" t="s">
        <v>361</v>
      </c>
      <c r="N38" s="68">
        <f>_xlfn.XLOOKUP(A38,$A$2:$A$18,$L$2:$L$18,0)</f>
        <v>0</v>
      </c>
      <c r="O38" s="193">
        <f>L38+N38</f>
        <v>0</v>
      </c>
      <c r="P38" s="68">
        <f>_xlfn.XLOOKUP(A38,$A$20:$A$36,$L$20:$L$36,0)</f>
        <v>0</v>
      </c>
      <c r="Q38" s="193">
        <f>O38+P38</f>
        <v>0</v>
      </c>
      <c r="R38" s="68">
        <f>_xlfn.XLOOKUP(A38,$A$56:$A$72,$L$56:$L$72,0)</f>
        <v>0</v>
      </c>
      <c r="S38" s="193">
        <f>Q38+R38</f>
        <v>0</v>
      </c>
      <c r="T38" s="237">
        <f t="shared" si="6"/>
        <v>0</v>
      </c>
    </row>
    <row r="39" spans="1:20">
      <c r="A39" s="233">
        <f>'Réclamation 3'!A43</f>
        <v>0</v>
      </c>
      <c r="B39" s="95" t="str">
        <f>'Réclamation 3'!C43</f>
        <v>(À sélectionner)</v>
      </c>
      <c r="C39" s="95">
        <f>'Réclamation 3'!D43</f>
        <v>0</v>
      </c>
      <c r="D39" s="95">
        <f>'Réclamation 3'!E43</f>
        <v>0</v>
      </c>
      <c r="E39" s="95">
        <f>'Réclamation 3'!F43</f>
        <v>0</v>
      </c>
      <c r="F39" s="95">
        <f>'Réclamation 3'!G43</f>
        <v>0</v>
      </c>
      <c r="G39" s="95">
        <f>'Réclamation 3'!H43</f>
        <v>0</v>
      </c>
      <c r="H39" s="95">
        <f>'Réclamation 3'!I43</f>
        <v>0</v>
      </c>
      <c r="I39" s="95">
        <f>'Réclamation 3'!J43</f>
        <v>0</v>
      </c>
      <c r="J39" s="95">
        <f>'Réclamation 3'!L43</f>
        <v>0</v>
      </c>
      <c r="K39" s="95">
        <f>'Réclamation 3'!M43</f>
        <v>0</v>
      </c>
      <c r="L39" s="95">
        <f>'Réclamation 3'!N43</f>
        <v>0</v>
      </c>
      <c r="M39" s="913"/>
      <c r="N39" s="68">
        <f t="shared" ref="N39:N54" si="14">_xlfn.XLOOKUP(A39,$A$2:$A$18,$L$2:$L$18,0)</f>
        <v>0</v>
      </c>
      <c r="O39" s="193">
        <f t="shared" ref="O39:O54" si="15">L39+N39</f>
        <v>0</v>
      </c>
      <c r="P39" s="68">
        <f t="shared" ref="P39:P54" si="16">_xlfn.XLOOKUP(A39,$A$20:$A$36,$L$20:$L$36,0)</f>
        <v>0</v>
      </c>
      <c r="Q39" s="193">
        <f t="shared" ref="Q39:Q54" si="17">O39+P39</f>
        <v>0</v>
      </c>
      <c r="R39" s="68">
        <f t="shared" ref="R39:R54" si="18">_xlfn.XLOOKUP(A39,$A$56:$A$72,$L$56:$L$72,0)</f>
        <v>0</v>
      </c>
      <c r="S39" s="193">
        <f t="shared" ref="S39:S54" si="19">Q39+R39</f>
        <v>0</v>
      </c>
      <c r="T39" s="237">
        <f t="shared" si="6"/>
        <v>0</v>
      </c>
    </row>
    <row r="40" spans="1:20">
      <c r="A40" s="233">
        <f>'Réclamation 3'!A44</f>
        <v>0</v>
      </c>
      <c r="B40" s="95" t="str">
        <f>'Réclamation 3'!C44</f>
        <v>(À sélectionner)</v>
      </c>
      <c r="C40" s="95">
        <f>'Réclamation 3'!D44</f>
        <v>0</v>
      </c>
      <c r="D40" s="95">
        <f>'Réclamation 3'!E44</f>
        <v>0</v>
      </c>
      <c r="E40" s="95">
        <f>'Réclamation 3'!F44</f>
        <v>0</v>
      </c>
      <c r="F40" s="95">
        <f>'Réclamation 3'!G44</f>
        <v>0</v>
      </c>
      <c r="G40" s="95">
        <f>'Réclamation 3'!H44</f>
        <v>0</v>
      </c>
      <c r="H40" s="95">
        <f>'Réclamation 3'!I44</f>
        <v>0</v>
      </c>
      <c r="I40" s="95">
        <f>'Réclamation 3'!J44</f>
        <v>0</v>
      </c>
      <c r="J40" s="95">
        <f>'Réclamation 3'!L44</f>
        <v>0</v>
      </c>
      <c r="K40" s="95">
        <f>'Réclamation 3'!M44</f>
        <v>0</v>
      </c>
      <c r="L40" s="95">
        <f>'Réclamation 3'!N44</f>
        <v>0</v>
      </c>
      <c r="M40" s="913"/>
      <c r="N40" s="68">
        <f t="shared" si="14"/>
        <v>0</v>
      </c>
      <c r="O40" s="193">
        <f t="shared" si="15"/>
        <v>0</v>
      </c>
      <c r="P40" s="68">
        <f t="shared" si="16"/>
        <v>0</v>
      </c>
      <c r="Q40" s="193">
        <f t="shared" si="17"/>
        <v>0</v>
      </c>
      <c r="R40" s="68">
        <f t="shared" si="18"/>
        <v>0</v>
      </c>
      <c r="S40" s="193">
        <f t="shared" si="19"/>
        <v>0</v>
      </c>
      <c r="T40" s="237">
        <f t="shared" si="6"/>
        <v>0</v>
      </c>
    </row>
    <row r="41" spans="1:20">
      <c r="A41" s="233">
        <f>'Réclamation 3'!A45</f>
        <v>0</v>
      </c>
      <c r="B41" s="95" t="str">
        <f>'Réclamation 3'!C45</f>
        <v>(À sélectionner)</v>
      </c>
      <c r="C41" s="95">
        <f>'Réclamation 3'!D45</f>
        <v>0</v>
      </c>
      <c r="D41" s="95">
        <f>'Réclamation 3'!E45</f>
        <v>0</v>
      </c>
      <c r="E41" s="95">
        <f>'Réclamation 3'!F45</f>
        <v>0</v>
      </c>
      <c r="F41" s="95">
        <f>'Réclamation 3'!G45</f>
        <v>0</v>
      </c>
      <c r="G41" s="95">
        <f>'Réclamation 3'!H45</f>
        <v>0</v>
      </c>
      <c r="H41" s="95">
        <f>'Réclamation 3'!I45</f>
        <v>0</v>
      </c>
      <c r="I41" s="95">
        <f>'Réclamation 3'!J45</f>
        <v>0</v>
      </c>
      <c r="J41" s="95">
        <f>'Réclamation 3'!L45</f>
        <v>0</v>
      </c>
      <c r="K41" s="95">
        <f>'Réclamation 3'!M45</f>
        <v>0</v>
      </c>
      <c r="L41" s="95">
        <f>'Réclamation 3'!N45</f>
        <v>0</v>
      </c>
      <c r="M41" s="913"/>
      <c r="N41" s="68">
        <f t="shared" si="14"/>
        <v>0</v>
      </c>
      <c r="O41" s="193">
        <f t="shared" si="15"/>
        <v>0</v>
      </c>
      <c r="P41" s="68">
        <f t="shared" si="16"/>
        <v>0</v>
      </c>
      <c r="Q41" s="193">
        <f t="shared" si="17"/>
        <v>0</v>
      </c>
      <c r="R41" s="68">
        <f t="shared" si="18"/>
        <v>0</v>
      </c>
      <c r="S41" s="193">
        <f t="shared" si="19"/>
        <v>0</v>
      </c>
      <c r="T41" s="237">
        <f t="shared" si="6"/>
        <v>0</v>
      </c>
    </row>
    <row r="42" spans="1:20">
      <c r="A42" s="233">
        <f>'Réclamation 3'!A46</f>
        <v>0</v>
      </c>
      <c r="B42" s="95" t="str">
        <f>'Réclamation 3'!C46</f>
        <v>(À sélectionner)</v>
      </c>
      <c r="C42" s="95">
        <f>'Réclamation 3'!D46</f>
        <v>0</v>
      </c>
      <c r="D42" s="95">
        <f>'Réclamation 3'!E46</f>
        <v>0</v>
      </c>
      <c r="E42" s="95">
        <f>'Réclamation 3'!F46</f>
        <v>0</v>
      </c>
      <c r="F42" s="95">
        <f>'Réclamation 3'!G46</f>
        <v>0</v>
      </c>
      <c r="G42" s="95">
        <f>'Réclamation 3'!H46</f>
        <v>0</v>
      </c>
      <c r="H42" s="95">
        <f>'Réclamation 3'!I46</f>
        <v>0</v>
      </c>
      <c r="I42" s="95">
        <f>'Réclamation 3'!J46</f>
        <v>0</v>
      </c>
      <c r="J42" s="95">
        <f>'Réclamation 3'!L46</f>
        <v>0</v>
      </c>
      <c r="K42" s="95">
        <f>'Réclamation 3'!M46</f>
        <v>0</v>
      </c>
      <c r="L42" s="95">
        <f>'Réclamation 3'!N46</f>
        <v>0</v>
      </c>
      <c r="M42" s="913"/>
      <c r="N42" s="68">
        <f t="shared" si="14"/>
        <v>0</v>
      </c>
      <c r="O42" s="193">
        <f t="shared" si="15"/>
        <v>0</v>
      </c>
      <c r="P42" s="68">
        <f t="shared" si="16"/>
        <v>0</v>
      </c>
      <c r="Q42" s="193">
        <f t="shared" si="17"/>
        <v>0</v>
      </c>
      <c r="R42" s="68">
        <f t="shared" si="18"/>
        <v>0</v>
      </c>
      <c r="S42" s="193">
        <f t="shared" si="19"/>
        <v>0</v>
      </c>
      <c r="T42" s="237">
        <f t="shared" si="6"/>
        <v>0</v>
      </c>
    </row>
    <row r="43" spans="1:20">
      <c r="A43" s="233">
        <f>'Réclamation 3'!A47</f>
        <v>0</v>
      </c>
      <c r="B43" s="95" t="str">
        <f>'Réclamation 3'!C47</f>
        <v>(À sélectionner)</v>
      </c>
      <c r="C43" s="95">
        <f>'Réclamation 3'!D47</f>
        <v>0</v>
      </c>
      <c r="D43" s="95">
        <f>'Réclamation 3'!E47</f>
        <v>0</v>
      </c>
      <c r="E43" s="95">
        <f>'Réclamation 3'!F47</f>
        <v>0</v>
      </c>
      <c r="F43" s="95">
        <f>'Réclamation 3'!G47</f>
        <v>0</v>
      </c>
      <c r="G43" s="95">
        <f>'Réclamation 3'!H47</f>
        <v>0</v>
      </c>
      <c r="H43" s="95">
        <f>'Réclamation 3'!I47</f>
        <v>0</v>
      </c>
      <c r="I43" s="95">
        <f>'Réclamation 3'!J47</f>
        <v>0</v>
      </c>
      <c r="J43" s="95">
        <f>'Réclamation 3'!L47</f>
        <v>0</v>
      </c>
      <c r="K43" s="95">
        <f>'Réclamation 3'!M47</f>
        <v>0</v>
      </c>
      <c r="L43" s="95">
        <f>'Réclamation 3'!N47</f>
        <v>0</v>
      </c>
      <c r="M43" s="913"/>
      <c r="N43" s="68">
        <f t="shared" si="14"/>
        <v>0</v>
      </c>
      <c r="O43" s="193">
        <f t="shared" si="15"/>
        <v>0</v>
      </c>
      <c r="P43" s="68">
        <f t="shared" si="16"/>
        <v>0</v>
      </c>
      <c r="Q43" s="193">
        <f t="shared" si="17"/>
        <v>0</v>
      </c>
      <c r="R43" s="68">
        <f t="shared" si="18"/>
        <v>0</v>
      </c>
      <c r="S43" s="193">
        <f t="shared" si="19"/>
        <v>0</v>
      </c>
      <c r="T43" s="237">
        <f t="shared" si="6"/>
        <v>0</v>
      </c>
    </row>
    <row r="44" spans="1:20">
      <c r="A44" s="233">
        <f>'Réclamation 3'!A48</f>
        <v>0</v>
      </c>
      <c r="B44" s="95" t="str">
        <f>'Réclamation 3'!C48</f>
        <v>(À sélectionner)</v>
      </c>
      <c r="C44" s="95">
        <f>'Réclamation 3'!D48</f>
        <v>0</v>
      </c>
      <c r="D44" s="95">
        <f>'Réclamation 3'!E48</f>
        <v>0</v>
      </c>
      <c r="E44" s="95">
        <f>'Réclamation 3'!F48</f>
        <v>0</v>
      </c>
      <c r="F44" s="95">
        <f>'Réclamation 3'!G48</f>
        <v>0</v>
      </c>
      <c r="G44" s="95">
        <f>'Réclamation 3'!H48</f>
        <v>0</v>
      </c>
      <c r="H44" s="95">
        <f>'Réclamation 3'!I48</f>
        <v>0</v>
      </c>
      <c r="I44" s="95">
        <f>'Réclamation 3'!J48</f>
        <v>0</v>
      </c>
      <c r="J44" s="95">
        <f>'Réclamation 3'!L48</f>
        <v>0</v>
      </c>
      <c r="K44" s="95">
        <f>'Réclamation 3'!M48</f>
        <v>0</v>
      </c>
      <c r="L44" s="95">
        <f>'Réclamation 3'!N48</f>
        <v>0</v>
      </c>
      <c r="M44" s="913"/>
      <c r="N44" s="68">
        <f t="shared" si="14"/>
        <v>0</v>
      </c>
      <c r="O44" s="193">
        <f t="shared" si="15"/>
        <v>0</v>
      </c>
      <c r="P44" s="68">
        <f t="shared" si="16"/>
        <v>0</v>
      </c>
      <c r="Q44" s="193">
        <f t="shared" si="17"/>
        <v>0</v>
      </c>
      <c r="R44" s="68">
        <f t="shared" si="18"/>
        <v>0</v>
      </c>
      <c r="S44" s="193">
        <f t="shared" si="19"/>
        <v>0</v>
      </c>
      <c r="T44" s="237">
        <f t="shared" si="6"/>
        <v>0</v>
      </c>
    </row>
    <row r="45" spans="1:20">
      <c r="A45" s="233">
        <f>'Réclamation 3'!A49</f>
        <v>0</v>
      </c>
      <c r="B45" s="95" t="str">
        <f>'Réclamation 3'!C49</f>
        <v>(À sélectionner)</v>
      </c>
      <c r="C45" s="95">
        <f>'Réclamation 3'!D49</f>
        <v>0</v>
      </c>
      <c r="D45" s="95">
        <f>'Réclamation 3'!E49</f>
        <v>0</v>
      </c>
      <c r="E45" s="95">
        <f>'Réclamation 3'!F49</f>
        <v>0</v>
      </c>
      <c r="F45" s="95">
        <f>'Réclamation 3'!G49</f>
        <v>0</v>
      </c>
      <c r="G45" s="95">
        <f>'Réclamation 3'!H49</f>
        <v>0</v>
      </c>
      <c r="H45" s="95">
        <f>'Réclamation 3'!I49</f>
        <v>0</v>
      </c>
      <c r="I45" s="95">
        <f>'Réclamation 3'!J49</f>
        <v>0</v>
      </c>
      <c r="J45" s="95">
        <f>'Réclamation 3'!L49</f>
        <v>0</v>
      </c>
      <c r="K45" s="95">
        <f>'Réclamation 3'!M49</f>
        <v>0</v>
      </c>
      <c r="L45" s="95">
        <f>'Réclamation 3'!N49</f>
        <v>0</v>
      </c>
      <c r="M45" s="913"/>
      <c r="N45" s="68">
        <f t="shared" si="14"/>
        <v>0</v>
      </c>
      <c r="O45" s="193">
        <f t="shared" si="15"/>
        <v>0</v>
      </c>
      <c r="P45" s="68">
        <f t="shared" si="16"/>
        <v>0</v>
      </c>
      <c r="Q45" s="193">
        <f t="shared" si="17"/>
        <v>0</v>
      </c>
      <c r="R45" s="68">
        <f t="shared" si="18"/>
        <v>0</v>
      </c>
      <c r="S45" s="193">
        <f t="shared" si="19"/>
        <v>0</v>
      </c>
      <c r="T45" s="237">
        <f t="shared" si="6"/>
        <v>0</v>
      </c>
    </row>
    <row r="46" spans="1:20">
      <c r="A46" s="233">
        <f>'Réclamation 3'!A50</f>
        <v>0</v>
      </c>
      <c r="B46" s="95" t="str">
        <f>'Réclamation 3'!C50</f>
        <v>(À sélectionner)</v>
      </c>
      <c r="C46" s="95">
        <f>'Réclamation 3'!D50</f>
        <v>0</v>
      </c>
      <c r="D46" s="95">
        <f>'Réclamation 3'!E50</f>
        <v>0</v>
      </c>
      <c r="E46" s="95">
        <f>'Réclamation 3'!F50</f>
        <v>0</v>
      </c>
      <c r="F46" s="95">
        <f>'Réclamation 3'!G50</f>
        <v>0</v>
      </c>
      <c r="G46" s="95">
        <f>'Réclamation 3'!H50</f>
        <v>0</v>
      </c>
      <c r="H46" s="95">
        <f>'Réclamation 3'!I50</f>
        <v>0</v>
      </c>
      <c r="I46" s="95">
        <f>'Réclamation 3'!J50</f>
        <v>0</v>
      </c>
      <c r="J46" s="95">
        <f>'Réclamation 3'!L50</f>
        <v>0</v>
      </c>
      <c r="K46" s="95">
        <f>'Réclamation 3'!M50</f>
        <v>0</v>
      </c>
      <c r="L46" s="95">
        <f>'Réclamation 3'!N50</f>
        <v>0</v>
      </c>
      <c r="M46" s="913"/>
      <c r="N46" s="68">
        <f t="shared" si="14"/>
        <v>0</v>
      </c>
      <c r="O46" s="193">
        <f t="shared" si="15"/>
        <v>0</v>
      </c>
      <c r="P46" s="68">
        <f t="shared" si="16"/>
        <v>0</v>
      </c>
      <c r="Q46" s="193">
        <f t="shared" si="17"/>
        <v>0</v>
      </c>
      <c r="R46" s="68">
        <f t="shared" si="18"/>
        <v>0</v>
      </c>
      <c r="S46" s="193">
        <f t="shared" si="19"/>
        <v>0</v>
      </c>
      <c r="T46" s="237">
        <f t="shared" si="6"/>
        <v>0</v>
      </c>
    </row>
    <row r="47" spans="1:20">
      <c r="A47" s="233">
        <f>'Réclamation 3'!A51</f>
        <v>0</v>
      </c>
      <c r="B47" s="95" t="str">
        <f>'Réclamation 3'!C51</f>
        <v>(À sélectionner)</v>
      </c>
      <c r="C47" s="95">
        <f>'Réclamation 3'!D51</f>
        <v>0</v>
      </c>
      <c r="D47" s="95">
        <f>'Réclamation 3'!E51</f>
        <v>0</v>
      </c>
      <c r="E47" s="95">
        <f>'Réclamation 3'!F51</f>
        <v>0</v>
      </c>
      <c r="F47" s="95">
        <f>'Réclamation 3'!G51</f>
        <v>0</v>
      </c>
      <c r="G47" s="95">
        <f>'Réclamation 3'!H51</f>
        <v>0</v>
      </c>
      <c r="H47" s="95">
        <f>'Réclamation 3'!I51</f>
        <v>0</v>
      </c>
      <c r="I47" s="95">
        <f>'Réclamation 3'!J51</f>
        <v>0</v>
      </c>
      <c r="J47" s="95">
        <f>'Réclamation 3'!L51</f>
        <v>0</v>
      </c>
      <c r="K47" s="95">
        <f>'Réclamation 3'!M51</f>
        <v>0</v>
      </c>
      <c r="L47" s="95">
        <f>'Réclamation 3'!N51</f>
        <v>0</v>
      </c>
      <c r="M47" s="913"/>
      <c r="N47" s="68">
        <f t="shared" si="14"/>
        <v>0</v>
      </c>
      <c r="O47" s="193">
        <f t="shared" si="15"/>
        <v>0</v>
      </c>
      <c r="P47" s="68">
        <f t="shared" si="16"/>
        <v>0</v>
      </c>
      <c r="Q47" s="193">
        <f t="shared" si="17"/>
        <v>0</v>
      </c>
      <c r="R47" s="68">
        <f t="shared" si="18"/>
        <v>0</v>
      </c>
      <c r="S47" s="193">
        <f t="shared" si="19"/>
        <v>0</v>
      </c>
      <c r="T47" s="237">
        <f t="shared" si="6"/>
        <v>0</v>
      </c>
    </row>
    <row r="48" spans="1:20">
      <c r="A48" s="233">
        <f>'Réclamation 3'!A52</f>
        <v>0</v>
      </c>
      <c r="B48" s="95" t="str">
        <f>'Réclamation 3'!C52</f>
        <v>(À sélectionner)</v>
      </c>
      <c r="C48" s="95">
        <f>'Réclamation 3'!D52</f>
        <v>0</v>
      </c>
      <c r="D48" s="95">
        <f>'Réclamation 3'!E52</f>
        <v>0</v>
      </c>
      <c r="E48" s="95">
        <f>'Réclamation 3'!F52</f>
        <v>0</v>
      </c>
      <c r="F48" s="95">
        <f>'Réclamation 3'!G52</f>
        <v>0</v>
      </c>
      <c r="G48" s="95">
        <f>'Réclamation 3'!H52</f>
        <v>0</v>
      </c>
      <c r="H48" s="95">
        <f>'Réclamation 3'!I52</f>
        <v>0</v>
      </c>
      <c r="I48" s="95">
        <f>'Réclamation 3'!J52</f>
        <v>0</v>
      </c>
      <c r="J48" s="95">
        <f>'Réclamation 3'!L52</f>
        <v>0</v>
      </c>
      <c r="K48" s="95">
        <f>'Réclamation 3'!M52</f>
        <v>0</v>
      </c>
      <c r="L48" s="95">
        <f>'Réclamation 3'!N52</f>
        <v>0</v>
      </c>
      <c r="M48" s="913"/>
      <c r="N48" s="68">
        <f t="shared" si="14"/>
        <v>0</v>
      </c>
      <c r="O48" s="193">
        <f t="shared" si="15"/>
        <v>0</v>
      </c>
      <c r="P48" s="68">
        <f t="shared" si="16"/>
        <v>0</v>
      </c>
      <c r="Q48" s="193">
        <f t="shared" si="17"/>
        <v>0</v>
      </c>
      <c r="R48" s="68">
        <f t="shared" si="18"/>
        <v>0</v>
      </c>
      <c r="S48" s="193">
        <f t="shared" si="19"/>
        <v>0</v>
      </c>
      <c r="T48" s="237">
        <f t="shared" si="6"/>
        <v>0</v>
      </c>
    </row>
    <row r="49" spans="1:20">
      <c r="A49" s="233">
        <f>'Réclamation 3'!A53</f>
        <v>0</v>
      </c>
      <c r="B49" s="95" t="str">
        <f>'Réclamation 3'!C53</f>
        <v>(À sélectionner)</v>
      </c>
      <c r="C49" s="95">
        <f>'Réclamation 3'!D53</f>
        <v>0</v>
      </c>
      <c r="D49" s="95">
        <f>'Réclamation 3'!E53</f>
        <v>0</v>
      </c>
      <c r="E49" s="95">
        <f>'Réclamation 3'!F53</f>
        <v>0</v>
      </c>
      <c r="F49" s="95">
        <f>'Réclamation 3'!G53</f>
        <v>0</v>
      </c>
      <c r="G49" s="95">
        <f>'Réclamation 3'!H53</f>
        <v>0</v>
      </c>
      <c r="H49" s="95">
        <f>'Réclamation 3'!I53</f>
        <v>0</v>
      </c>
      <c r="I49" s="95">
        <f>'Réclamation 3'!J53</f>
        <v>0</v>
      </c>
      <c r="J49" s="95">
        <f>'Réclamation 3'!L53</f>
        <v>0</v>
      </c>
      <c r="K49" s="95">
        <f>'Réclamation 3'!M53</f>
        <v>0</v>
      </c>
      <c r="L49" s="95">
        <f>'Réclamation 3'!N53</f>
        <v>0</v>
      </c>
      <c r="M49" s="913"/>
      <c r="N49" s="68">
        <f t="shared" si="14"/>
        <v>0</v>
      </c>
      <c r="O49" s="193">
        <f t="shared" si="15"/>
        <v>0</v>
      </c>
      <c r="P49" s="68">
        <f t="shared" si="16"/>
        <v>0</v>
      </c>
      <c r="Q49" s="193">
        <f t="shared" si="17"/>
        <v>0</v>
      </c>
      <c r="R49" s="68">
        <f t="shared" si="18"/>
        <v>0</v>
      </c>
      <c r="S49" s="193">
        <f t="shared" si="19"/>
        <v>0</v>
      </c>
      <c r="T49" s="237">
        <f t="shared" si="6"/>
        <v>0</v>
      </c>
    </row>
    <row r="50" spans="1:20">
      <c r="A50" s="233">
        <f>'Réclamation 3'!A54</f>
        <v>0</v>
      </c>
      <c r="B50" s="95" t="str">
        <f>'Réclamation 3'!C54</f>
        <v>(À sélectionner)</v>
      </c>
      <c r="C50" s="95">
        <f>'Réclamation 3'!D54</f>
        <v>0</v>
      </c>
      <c r="D50" s="95">
        <f>'Réclamation 3'!E54</f>
        <v>0</v>
      </c>
      <c r="E50" s="95">
        <f>'Réclamation 3'!F54</f>
        <v>0</v>
      </c>
      <c r="F50" s="95">
        <f>'Réclamation 3'!G54</f>
        <v>0</v>
      </c>
      <c r="G50" s="95">
        <f>'Réclamation 3'!H54</f>
        <v>0</v>
      </c>
      <c r="H50" s="95">
        <f>'Réclamation 3'!I54</f>
        <v>0</v>
      </c>
      <c r="I50" s="95">
        <f>'Réclamation 3'!J54</f>
        <v>0</v>
      </c>
      <c r="J50" s="95">
        <f>'Réclamation 3'!L54</f>
        <v>0</v>
      </c>
      <c r="K50" s="95">
        <f>'Réclamation 3'!M54</f>
        <v>0</v>
      </c>
      <c r="L50" s="95">
        <f>'Réclamation 3'!N54</f>
        <v>0</v>
      </c>
      <c r="M50" s="913"/>
      <c r="N50" s="68">
        <f t="shared" si="14"/>
        <v>0</v>
      </c>
      <c r="O50" s="193">
        <f t="shared" si="15"/>
        <v>0</v>
      </c>
      <c r="P50" s="68">
        <f t="shared" si="16"/>
        <v>0</v>
      </c>
      <c r="Q50" s="193">
        <f t="shared" si="17"/>
        <v>0</v>
      </c>
      <c r="R50" s="68">
        <f t="shared" si="18"/>
        <v>0</v>
      </c>
      <c r="S50" s="193">
        <f t="shared" si="19"/>
        <v>0</v>
      </c>
      <c r="T50" s="237">
        <f t="shared" si="6"/>
        <v>0</v>
      </c>
    </row>
    <row r="51" spans="1:20">
      <c r="A51" s="233">
        <f>'Réclamation 3'!A55</f>
        <v>0</v>
      </c>
      <c r="B51" s="95" t="str">
        <f>'Réclamation 3'!C55</f>
        <v>(À sélectionner)</v>
      </c>
      <c r="C51" s="95">
        <f>'Réclamation 3'!D55</f>
        <v>0</v>
      </c>
      <c r="D51" s="95">
        <f>'Réclamation 3'!E55</f>
        <v>0</v>
      </c>
      <c r="E51" s="95">
        <f>'Réclamation 3'!F55</f>
        <v>0</v>
      </c>
      <c r="F51" s="95">
        <f>'Réclamation 3'!G55</f>
        <v>0</v>
      </c>
      <c r="G51" s="95">
        <f>'Réclamation 3'!H55</f>
        <v>0</v>
      </c>
      <c r="H51" s="95">
        <f>'Réclamation 3'!I55</f>
        <v>0</v>
      </c>
      <c r="I51" s="95">
        <f>'Réclamation 3'!J55</f>
        <v>0</v>
      </c>
      <c r="J51" s="95">
        <f>'Réclamation 3'!L55</f>
        <v>0</v>
      </c>
      <c r="K51" s="95">
        <f>'Réclamation 3'!M55</f>
        <v>0</v>
      </c>
      <c r="L51" s="95">
        <f>'Réclamation 3'!N55</f>
        <v>0</v>
      </c>
      <c r="M51" s="913"/>
      <c r="N51" s="68">
        <f t="shared" si="14"/>
        <v>0</v>
      </c>
      <c r="O51" s="193">
        <f t="shared" si="15"/>
        <v>0</v>
      </c>
      <c r="P51" s="68">
        <f t="shared" si="16"/>
        <v>0</v>
      </c>
      <c r="Q51" s="193">
        <f t="shared" si="17"/>
        <v>0</v>
      </c>
      <c r="R51" s="68">
        <f t="shared" si="18"/>
        <v>0</v>
      </c>
      <c r="S51" s="193">
        <f t="shared" si="19"/>
        <v>0</v>
      </c>
      <c r="T51" s="237">
        <f t="shared" si="6"/>
        <v>0</v>
      </c>
    </row>
    <row r="52" spans="1:20">
      <c r="A52" s="233">
        <f>'Réclamation 3'!A56</f>
        <v>0</v>
      </c>
      <c r="B52" s="95" t="str">
        <f>'Réclamation 3'!C56</f>
        <v>(À sélectionner)</v>
      </c>
      <c r="C52" s="95">
        <f>'Réclamation 3'!D56</f>
        <v>0</v>
      </c>
      <c r="D52" s="95">
        <f>'Réclamation 3'!E56</f>
        <v>0</v>
      </c>
      <c r="E52" s="95">
        <f>'Réclamation 3'!F56</f>
        <v>0</v>
      </c>
      <c r="F52" s="95">
        <f>'Réclamation 3'!G56</f>
        <v>0</v>
      </c>
      <c r="G52" s="95">
        <f>'Réclamation 3'!H56</f>
        <v>0</v>
      </c>
      <c r="H52" s="95">
        <f>'Réclamation 3'!I56</f>
        <v>0</v>
      </c>
      <c r="I52" s="95">
        <f>'Réclamation 3'!J56</f>
        <v>0</v>
      </c>
      <c r="J52" s="95">
        <f>'Réclamation 3'!L56</f>
        <v>0</v>
      </c>
      <c r="K52" s="95">
        <f>'Réclamation 3'!M56</f>
        <v>0</v>
      </c>
      <c r="L52" s="95">
        <f>'Réclamation 3'!N56</f>
        <v>0</v>
      </c>
      <c r="M52" s="913"/>
      <c r="N52" s="68">
        <f t="shared" si="14"/>
        <v>0</v>
      </c>
      <c r="O52" s="193">
        <f t="shared" si="15"/>
        <v>0</v>
      </c>
      <c r="P52" s="68">
        <f t="shared" si="16"/>
        <v>0</v>
      </c>
      <c r="Q52" s="193">
        <f t="shared" si="17"/>
        <v>0</v>
      </c>
      <c r="R52" s="68">
        <f t="shared" si="18"/>
        <v>0</v>
      </c>
      <c r="S52" s="193">
        <f t="shared" si="19"/>
        <v>0</v>
      </c>
      <c r="T52" s="237">
        <f t="shared" si="6"/>
        <v>0</v>
      </c>
    </row>
    <row r="53" spans="1:20">
      <c r="A53" s="233">
        <f>'Réclamation 3'!A57</f>
        <v>0</v>
      </c>
      <c r="B53" s="95" t="str">
        <f>'Réclamation 3'!C57</f>
        <v>(À sélectionner)</v>
      </c>
      <c r="C53" s="95">
        <f>'Réclamation 3'!D57</f>
        <v>0</v>
      </c>
      <c r="D53" s="95">
        <f>'Réclamation 3'!E57</f>
        <v>0</v>
      </c>
      <c r="E53" s="95">
        <f>'Réclamation 3'!F57</f>
        <v>0</v>
      </c>
      <c r="F53" s="95">
        <f>'Réclamation 3'!G57</f>
        <v>0</v>
      </c>
      <c r="G53" s="95">
        <f>'Réclamation 3'!H57</f>
        <v>0</v>
      </c>
      <c r="H53" s="95">
        <f>'Réclamation 3'!I57</f>
        <v>0</v>
      </c>
      <c r="I53" s="95">
        <f>'Réclamation 3'!J57</f>
        <v>0</v>
      </c>
      <c r="J53" s="95">
        <f>'Réclamation 3'!L57</f>
        <v>0</v>
      </c>
      <c r="K53" s="95">
        <f>'Réclamation 3'!M57</f>
        <v>0</v>
      </c>
      <c r="L53" s="95">
        <f>'Réclamation 3'!N57</f>
        <v>0</v>
      </c>
      <c r="M53" s="913"/>
      <c r="N53" s="68">
        <f t="shared" si="14"/>
        <v>0</v>
      </c>
      <c r="O53" s="193">
        <f t="shared" si="15"/>
        <v>0</v>
      </c>
      <c r="P53" s="68">
        <f t="shared" si="16"/>
        <v>0</v>
      </c>
      <c r="Q53" s="193">
        <f t="shared" si="17"/>
        <v>0</v>
      </c>
      <c r="R53" s="68">
        <f t="shared" si="18"/>
        <v>0</v>
      </c>
      <c r="S53" s="193">
        <f t="shared" si="19"/>
        <v>0</v>
      </c>
      <c r="T53" s="237">
        <f t="shared" si="6"/>
        <v>0</v>
      </c>
    </row>
    <row r="54" spans="1:20" ht="15" thickBot="1">
      <c r="A54" s="234">
        <f>'Réclamation 3'!A58</f>
        <v>0</v>
      </c>
      <c r="B54" s="189" t="str">
        <f>'Réclamation 3'!C58</f>
        <v>(À sélectionner)</v>
      </c>
      <c r="C54" s="189">
        <f>'Réclamation 3'!D58</f>
        <v>0</v>
      </c>
      <c r="D54" s="189">
        <f>'Réclamation 3'!E58</f>
        <v>0</v>
      </c>
      <c r="E54" s="189">
        <f>'Réclamation 3'!F58</f>
        <v>0</v>
      </c>
      <c r="F54" s="189">
        <f>'Réclamation 3'!G58</f>
        <v>0</v>
      </c>
      <c r="G54" s="189">
        <f>'Réclamation 3'!H58</f>
        <v>0</v>
      </c>
      <c r="H54" s="189">
        <f>'Réclamation 3'!I58</f>
        <v>0</v>
      </c>
      <c r="I54" s="189">
        <f>'Réclamation 3'!J58</f>
        <v>0</v>
      </c>
      <c r="J54" s="189">
        <f>'Réclamation 3'!L58</f>
        <v>0</v>
      </c>
      <c r="K54" s="189">
        <f>'Réclamation 3'!M58</f>
        <v>0</v>
      </c>
      <c r="L54" s="189">
        <f>'Réclamation 3'!N58</f>
        <v>0</v>
      </c>
      <c r="M54" s="914"/>
      <c r="N54" s="68">
        <f t="shared" si="14"/>
        <v>0</v>
      </c>
      <c r="O54" s="193">
        <f t="shared" si="15"/>
        <v>0</v>
      </c>
      <c r="P54" s="68">
        <f t="shared" si="16"/>
        <v>0</v>
      </c>
      <c r="Q54" s="193">
        <f t="shared" si="17"/>
        <v>0</v>
      </c>
      <c r="R54" s="68">
        <f t="shared" si="18"/>
        <v>0</v>
      </c>
      <c r="S54" s="193">
        <f t="shared" si="19"/>
        <v>0</v>
      </c>
      <c r="T54" s="237">
        <f t="shared" si="6"/>
        <v>0</v>
      </c>
    </row>
    <row r="55" spans="1:20" ht="48" customHeight="1" thickBot="1">
      <c r="A55" s="236" t="s">
        <v>44</v>
      </c>
      <c r="B55" s="192" t="s">
        <v>299</v>
      </c>
      <c r="C55" s="192" t="s">
        <v>45</v>
      </c>
      <c r="D55" s="192" t="s">
        <v>46</v>
      </c>
      <c r="E55" s="192" t="s">
        <v>47</v>
      </c>
      <c r="F55" s="192" t="s">
        <v>48</v>
      </c>
      <c r="G55" s="192" t="s">
        <v>298</v>
      </c>
      <c r="H55" s="192" t="s">
        <v>107</v>
      </c>
      <c r="I55" s="192" t="s">
        <v>50</v>
      </c>
      <c r="J55" s="192" t="s">
        <v>429</v>
      </c>
      <c r="K55" s="192" t="s">
        <v>49</v>
      </c>
      <c r="L55" s="190" t="s">
        <v>27</v>
      </c>
      <c r="M55" s="141"/>
      <c r="N55" s="195" t="s">
        <v>430</v>
      </c>
      <c r="O55" s="196" t="s">
        <v>435</v>
      </c>
      <c r="P55" s="195" t="s">
        <v>358</v>
      </c>
      <c r="Q55" s="196" t="s">
        <v>436</v>
      </c>
      <c r="R55" s="195" t="s">
        <v>361</v>
      </c>
      <c r="S55" s="196" t="s">
        <v>433</v>
      </c>
      <c r="T55" s="237"/>
    </row>
    <row r="56" spans="1:20">
      <c r="A56" s="232">
        <f>'Réclamation 4'!A42</f>
        <v>0</v>
      </c>
      <c r="B56" s="188" t="str">
        <f>'Réclamation 4'!C42</f>
        <v>(À sélectionner)</v>
      </c>
      <c r="C56" s="188">
        <f>'Réclamation 4'!D42</f>
        <v>0</v>
      </c>
      <c r="D56" s="188">
        <f>'Réclamation 4'!E42</f>
        <v>0</v>
      </c>
      <c r="E56" s="188">
        <f>'Réclamation 4'!F42</f>
        <v>0</v>
      </c>
      <c r="F56" s="188">
        <f>'Réclamation 4'!G42</f>
        <v>0</v>
      </c>
      <c r="G56" s="188">
        <f>'Réclamation 4'!H42</f>
        <v>0</v>
      </c>
      <c r="H56" s="188">
        <f>'Réclamation 4'!I42</f>
        <v>0</v>
      </c>
      <c r="I56" s="188">
        <f>'Réclamation 4'!J42</f>
        <v>0</v>
      </c>
      <c r="J56" s="188">
        <f>'Réclamation 4'!L42</f>
        <v>0</v>
      </c>
      <c r="K56" s="188">
        <f>'Réclamation 4'!M42</f>
        <v>0</v>
      </c>
      <c r="L56" s="188">
        <f>'Réclamation 4'!N42</f>
        <v>0</v>
      </c>
      <c r="M56" s="912" t="s">
        <v>363</v>
      </c>
      <c r="N56" s="68">
        <f>_xlfn.XLOOKUP(A56,$A$2:$A$18,$L$2:$L$18,0)</f>
        <v>0</v>
      </c>
      <c r="O56" s="193">
        <f>L56+N56</f>
        <v>0</v>
      </c>
      <c r="P56" s="68">
        <f>_xlfn.XLOOKUP(A56,$A$20:$A$36,$L$20:$L$36,0)</f>
        <v>0</v>
      </c>
      <c r="Q56" s="193">
        <f>O56+P56</f>
        <v>0</v>
      </c>
      <c r="R56" s="68">
        <f>_xlfn.XLOOKUP(A56,$A$38:$A$54,$L$38:$L$54,0)</f>
        <v>0</v>
      </c>
      <c r="S56" s="193">
        <f>Q56+R56</f>
        <v>0</v>
      </c>
      <c r="T56" s="237">
        <f t="shared" si="6"/>
        <v>0</v>
      </c>
    </row>
    <row r="57" spans="1:20">
      <c r="A57" s="233">
        <f>'Réclamation 4'!A43</f>
        <v>0</v>
      </c>
      <c r="B57" s="95" t="str">
        <f>'Réclamation 4'!C43</f>
        <v>(À sélectionner)</v>
      </c>
      <c r="C57" s="95">
        <f>'Réclamation 4'!D43</f>
        <v>0</v>
      </c>
      <c r="D57" s="95">
        <f>'Réclamation 4'!E43</f>
        <v>0</v>
      </c>
      <c r="E57" s="95">
        <f>'Réclamation 4'!F43</f>
        <v>0</v>
      </c>
      <c r="F57" s="95">
        <f>'Réclamation 4'!G43</f>
        <v>0</v>
      </c>
      <c r="G57" s="95">
        <f>'Réclamation 4'!H43</f>
        <v>0</v>
      </c>
      <c r="H57" s="95">
        <f>'Réclamation 4'!I43</f>
        <v>0</v>
      </c>
      <c r="I57" s="95">
        <f>'Réclamation 4'!J43</f>
        <v>0</v>
      </c>
      <c r="J57" s="95">
        <f>'Réclamation 4'!L43</f>
        <v>0</v>
      </c>
      <c r="K57" s="95">
        <f>'Réclamation 4'!M43</f>
        <v>0</v>
      </c>
      <c r="L57" s="95">
        <f>'Réclamation 4'!N43</f>
        <v>0</v>
      </c>
      <c r="M57" s="913"/>
      <c r="N57" s="68">
        <f t="shared" ref="N57:N72" si="20">_xlfn.XLOOKUP(A57,$A$2:$A$18,$L$2:$L$18,0)</f>
        <v>0</v>
      </c>
      <c r="O57" s="193">
        <f t="shared" ref="O57:O72" si="21">L57+N57</f>
        <v>0</v>
      </c>
      <c r="P57" s="68">
        <f t="shared" ref="P57:P72" si="22">_xlfn.XLOOKUP(A57,$A$20:$A$36,$L$20:$L$36,0)</f>
        <v>0</v>
      </c>
      <c r="Q57" s="193">
        <f t="shared" ref="Q57:Q72" si="23">O57+P57</f>
        <v>0</v>
      </c>
      <c r="R57" s="68">
        <f t="shared" ref="R57:R72" si="24">_xlfn.XLOOKUP(A57,$A$38:$A$54,$L$38:$L$54,0)</f>
        <v>0</v>
      </c>
      <c r="S57" s="193">
        <f t="shared" ref="S57:S72" si="25">Q57+R57</f>
        <v>0</v>
      </c>
      <c r="T57" s="237">
        <f t="shared" si="6"/>
        <v>0</v>
      </c>
    </row>
    <row r="58" spans="1:20">
      <c r="A58" s="233">
        <f>'Réclamation 4'!A44</f>
        <v>0</v>
      </c>
      <c r="B58" s="95" t="str">
        <f>'Réclamation 4'!C44</f>
        <v>(À sélectionner)</v>
      </c>
      <c r="C58" s="95">
        <f>'Réclamation 4'!D44</f>
        <v>0</v>
      </c>
      <c r="D58" s="95">
        <f>'Réclamation 4'!E44</f>
        <v>0</v>
      </c>
      <c r="E58" s="95">
        <f>'Réclamation 4'!F44</f>
        <v>0</v>
      </c>
      <c r="F58" s="95">
        <f>'Réclamation 4'!G44</f>
        <v>0</v>
      </c>
      <c r="G58" s="95">
        <f>'Réclamation 4'!H44</f>
        <v>0</v>
      </c>
      <c r="H58" s="95">
        <f>'Réclamation 4'!I44</f>
        <v>0</v>
      </c>
      <c r="I58" s="95">
        <f>'Réclamation 4'!J44</f>
        <v>0</v>
      </c>
      <c r="J58" s="95">
        <f>'Réclamation 4'!L44</f>
        <v>0</v>
      </c>
      <c r="K58" s="95">
        <f>'Réclamation 4'!M44</f>
        <v>0</v>
      </c>
      <c r="L58" s="95">
        <f>'Réclamation 4'!N44</f>
        <v>0</v>
      </c>
      <c r="M58" s="913"/>
      <c r="N58" s="68">
        <f t="shared" si="20"/>
        <v>0</v>
      </c>
      <c r="O58" s="193">
        <f t="shared" si="21"/>
        <v>0</v>
      </c>
      <c r="P58" s="68">
        <f t="shared" si="22"/>
        <v>0</v>
      </c>
      <c r="Q58" s="193">
        <f t="shared" si="23"/>
        <v>0</v>
      </c>
      <c r="R58" s="68">
        <f t="shared" si="24"/>
        <v>0</v>
      </c>
      <c r="S58" s="193">
        <f t="shared" si="25"/>
        <v>0</v>
      </c>
      <c r="T58" s="237">
        <f t="shared" si="6"/>
        <v>0</v>
      </c>
    </row>
    <row r="59" spans="1:20">
      <c r="A59" s="233">
        <f>'Réclamation 4'!A45</f>
        <v>0</v>
      </c>
      <c r="B59" s="95" t="str">
        <f>'Réclamation 4'!C45</f>
        <v>(À sélectionner)</v>
      </c>
      <c r="C59" s="95">
        <f>'Réclamation 4'!D45</f>
        <v>0</v>
      </c>
      <c r="D59" s="95">
        <f>'Réclamation 4'!E45</f>
        <v>0</v>
      </c>
      <c r="E59" s="95">
        <f>'Réclamation 4'!F45</f>
        <v>0</v>
      </c>
      <c r="F59" s="95">
        <f>'Réclamation 4'!G45</f>
        <v>0</v>
      </c>
      <c r="G59" s="95">
        <f>'Réclamation 4'!H45</f>
        <v>0</v>
      </c>
      <c r="H59" s="95">
        <f>'Réclamation 4'!I45</f>
        <v>0</v>
      </c>
      <c r="I59" s="95">
        <f>'Réclamation 4'!J45</f>
        <v>0</v>
      </c>
      <c r="J59" s="95">
        <f>'Réclamation 4'!L45</f>
        <v>0</v>
      </c>
      <c r="K59" s="95">
        <f>'Réclamation 4'!M45</f>
        <v>0</v>
      </c>
      <c r="L59" s="95">
        <f>'Réclamation 4'!N45</f>
        <v>0</v>
      </c>
      <c r="M59" s="913"/>
      <c r="N59" s="68">
        <f t="shared" si="20"/>
        <v>0</v>
      </c>
      <c r="O59" s="193">
        <f t="shared" si="21"/>
        <v>0</v>
      </c>
      <c r="P59" s="68">
        <f t="shared" si="22"/>
        <v>0</v>
      </c>
      <c r="Q59" s="193">
        <f t="shared" si="23"/>
        <v>0</v>
      </c>
      <c r="R59" s="68">
        <f t="shared" si="24"/>
        <v>0</v>
      </c>
      <c r="S59" s="193">
        <f t="shared" si="25"/>
        <v>0</v>
      </c>
      <c r="T59" s="237">
        <f t="shared" si="6"/>
        <v>0</v>
      </c>
    </row>
    <row r="60" spans="1:20">
      <c r="A60" s="233">
        <f>'Réclamation 4'!A46</f>
        <v>0</v>
      </c>
      <c r="B60" s="95" t="str">
        <f>'Réclamation 4'!C46</f>
        <v>(À sélectionner)</v>
      </c>
      <c r="C60" s="95">
        <f>'Réclamation 4'!D46</f>
        <v>0</v>
      </c>
      <c r="D60" s="95">
        <f>'Réclamation 4'!E46</f>
        <v>0</v>
      </c>
      <c r="E60" s="95">
        <f>'Réclamation 4'!F46</f>
        <v>0</v>
      </c>
      <c r="F60" s="95">
        <f>'Réclamation 4'!G46</f>
        <v>0</v>
      </c>
      <c r="G60" s="95">
        <f>'Réclamation 4'!H46</f>
        <v>0</v>
      </c>
      <c r="H60" s="95">
        <f>'Réclamation 4'!I46</f>
        <v>0</v>
      </c>
      <c r="I60" s="95">
        <f>'Réclamation 4'!J46</f>
        <v>0</v>
      </c>
      <c r="J60" s="95">
        <f>'Réclamation 4'!L46</f>
        <v>0</v>
      </c>
      <c r="K60" s="95">
        <f>'Réclamation 4'!M46</f>
        <v>0</v>
      </c>
      <c r="L60" s="95">
        <f>'Réclamation 4'!N46</f>
        <v>0</v>
      </c>
      <c r="M60" s="913"/>
      <c r="N60" s="68">
        <f t="shared" si="20"/>
        <v>0</v>
      </c>
      <c r="O60" s="193">
        <f t="shared" si="21"/>
        <v>0</v>
      </c>
      <c r="P60" s="68">
        <f t="shared" si="22"/>
        <v>0</v>
      </c>
      <c r="Q60" s="193">
        <f t="shared" si="23"/>
        <v>0</v>
      </c>
      <c r="R60" s="68">
        <f t="shared" si="24"/>
        <v>0</v>
      </c>
      <c r="S60" s="193">
        <f t="shared" si="25"/>
        <v>0</v>
      </c>
      <c r="T60" s="237">
        <f t="shared" si="6"/>
        <v>0</v>
      </c>
    </row>
    <row r="61" spans="1:20">
      <c r="A61" s="233">
        <f>'Réclamation 4'!A47</f>
        <v>0</v>
      </c>
      <c r="B61" s="95" t="str">
        <f>'Réclamation 4'!C47</f>
        <v>(À sélectionner)</v>
      </c>
      <c r="C61" s="95">
        <f>'Réclamation 4'!D47</f>
        <v>0</v>
      </c>
      <c r="D61" s="95">
        <f>'Réclamation 4'!E47</f>
        <v>0</v>
      </c>
      <c r="E61" s="95">
        <f>'Réclamation 4'!F47</f>
        <v>0</v>
      </c>
      <c r="F61" s="95">
        <f>'Réclamation 4'!G47</f>
        <v>0</v>
      </c>
      <c r="G61" s="95">
        <f>'Réclamation 4'!H47</f>
        <v>0</v>
      </c>
      <c r="H61" s="95">
        <f>'Réclamation 4'!I47</f>
        <v>0</v>
      </c>
      <c r="I61" s="95">
        <f>'Réclamation 4'!J47</f>
        <v>0</v>
      </c>
      <c r="J61" s="95">
        <f>'Réclamation 4'!L47</f>
        <v>0</v>
      </c>
      <c r="K61" s="95">
        <f>'Réclamation 4'!M47</f>
        <v>0</v>
      </c>
      <c r="L61" s="95">
        <f>'Réclamation 4'!N47</f>
        <v>0</v>
      </c>
      <c r="M61" s="913"/>
      <c r="N61" s="68">
        <f t="shared" si="20"/>
        <v>0</v>
      </c>
      <c r="O61" s="193">
        <f t="shared" si="21"/>
        <v>0</v>
      </c>
      <c r="P61" s="68">
        <f t="shared" si="22"/>
        <v>0</v>
      </c>
      <c r="Q61" s="193">
        <f t="shared" si="23"/>
        <v>0</v>
      </c>
      <c r="R61" s="68">
        <f t="shared" si="24"/>
        <v>0</v>
      </c>
      <c r="S61" s="193">
        <f t="shared" si="25"/>
        <v>0</v>
      </c>
      <c r="T61" s="237">
        <f t="shared" si="6"/>
        <v>0</v>
      </c>
    </row>
    <row r="62" spans="1:20">
      <c r="A62" s="233">
        <f>'Réclamation 4'!A48</f>
        <v>0</v>
      </c>
      <c r="B62" s="95" t="str">
        <f>'Réclamation 4'!C48</f>
        <v>(À sélectionner)</v>
      </c>
      <c r="C62" s="95">
        <f>'Réclamation 4'!D48</f>
        <v>0</v>
      </c>
      <c r="D62" s="95">
        <f>'Réclamation 4'!E48</f>
        <v>0</v>
      </c>
      <c r="E62" s="95">
        <f>'Réclamation 4'!F48</f>
        <v>0</v>
      </c>
      <c r="F62" s="95">
        <f>'Réclamation 4'!G48</f>
        <v>0</v>
      </c>
      <c r="G62" s="95">
        <f>'Réclamation 4'!H48</f>
        <v>0</v>
      </c>
      <c r="H62" s="95">
        <f>'Réclamation 4'!I48</f>
        <v>0</v>
      </c>
      <c r="I62" s="95">
        <f>'Réclamation 4'!J48</f>
        <v>0</v>
      </c>
      <c r="J62" s="95">
        <f>'Réclamation 4'!L48</f>
        <v>0</v>
      </c>
      <c r="K62" s="95">
        <f>'Réclamation 4'!M48</f>
        <v>0</v>
      </c>
      <c r="L62" s="95">
        <f>'Réclamation 4'!N48</f>
        <v>0</v>
      </c>
      <c r="M62" s="913"/>
      <c r="N62" s="68">
        <f t="shared" si="20"/>
        <v>0</v>
      </c>
      <c r="O62" s="193">
        <f t="shared" si="21"/>
        <v>0</v>
      </c>
      <c r="P62" s="68">
        <f t="shared" si="22"/>
        <v>0</v>
      </c>
      <c r="Q62" s="193">
        <f t="shared" si="23"/>
        <v>0</v>
      </c>
      <c r="R62" s="68">
        <f t="shared" si="24"/>
        <v>0</v>
      </c>
      <c r="S62" s="193">
        <f t="shared" si="25"/>
        <v>0</v>
      </c>
      <c r="T62" s="237">
        <f t="shared" si="6"/>
        <v>0</v>
      </c>
    </row>
    <row r="63" spans="1:20">
      <c r="A63" s="233">
        <f>'Réclamation 4'!A49</f>
        <v>0</v>
      </c>
      <c r="B63" s="95" t="str">
        <f>'Réclamation 4'!C49</f>
        <v>(À sélectionner)</v>
      </c>
      <c r="C63" s="95">
        <f>'Réclamation 4'!D49</f>
        <v>0</v>
      </c>
      <c r="D63" s="95">
        <f>'Réclamation 4'!E49</f>
        <v>0</v>
      </c>
      <c r="E63" s="95">
        <f>'Réclamation 4'!F49</f>
        <v>0</v>
      </c>
      <c r="F63" s="95">
        <f>'Réclamation 4'!G49</f>
        <v>0</v>
      </c>
      <c r="G63" s="95">
        <f>'Réclamation 4'!H49</f>
        <v>0</v>
      </c>
      <c r="H63" s="95">
        <f>'Réclamation 4'!I49</f>
        <v>0</v>
      </c>
      <c r="I63" s="95">
        <f>'Réclamation 4'!J49</f>
        <v>0</v>
      </c>
      <c r="J63" s="95">
        <f>'Réclamation 4'!L49</f>
        <v>0</v>
      </c>
      <c r="K63" s="95">
        <f>'Réclamation 4'!M49</f>
        <v>0</v>
      </c>
      <c r="L63" s="95">
        <f>'Réclamation 4'!N49</f>
        <v>0</v>
      </c>
      <c r="M63" s="913"/>
      <c r="N63" s="68">
        <f t="shared" si="20"/>
        <v>0</v>
      </c>
      <c r="O63" s="193">
        <f t="shared" si="21"/>
        <v>0</v>
      </c>
      <c r="P63" s="68">
        <f t="shared" si="22"/>
        <v>0</v>
      </c>
      <c r="Q63" s="193">
        <f t="shared" si="23"/>
        <v>0</v>
      </c>
      <c r="R63" s="68">
        <f t="shared" si="24"/>
        <v>0</v>
      </c>
      <c r="S63" s="193">
        <f t="shared" si="25"/>
        <v>0</v>
      </c>
      <c r="T63" s="237">
        <f t="shared" si="6"/>
        <v>0</v>
      </c>
    </row>
    <row r="64" spans="1:20">
      <c r="A64" s="233">
        <f>'Réclamation 4'!A50</f>
        <v>0</v>
      </c>
      <c r="B64" s="95" t="str">
        <f>'Réclamation 4'!C50</f>
        <v>(À sélectionner)</v>
      </c>
      <c r="C64" s="95">
        <f>'Réclamation 4'!D50</f>
        <v>0</v>
      </c>
      <c r="D64" s="95">
        <f>'Réclamation 4'!E50</f>
        <v>0</v>
      </c>
      <c r="E64" s="95">
        <f>'Réclamation 4'!F50</f>
        <v>0</v>
      </c>
      <c r="F64" s="95">
        <f>'Réclamation 4'!G50</f>
        <v>0</v>
      </c>
      <c r="G64" s="95">
        <f>'Réclamation 4'!H50</f>
        <v>0</v>
      </c>
      <c r="H64" s="95">
        <f>'Réclamation 4'!I50</f>
        <v>0</v>
      </c>
      <c r="I64" s="95">
        <f>'Réclamation 4'!J50</f>
        <v>0</v>
      </c>
      <c r="J64" s="95">
        <f>'Réclamation 4'!L50</f>
        <v>0</v>
      </c>
      <c r="K64" s="95">
        <f>'Réclamation 4'!M50</f>
        <v>0</v>
      </c>
      <c r="L64" s="95">
        <f>'Réclamation 4'!N50</f>
        <v>0</v>
      </c>
      <c r="M64" s="913"/>
      <c r="N64" s="68">
        <f t="shared" si="20"/>
        <v>0</v>
      </c>
      <c r="O64" s="193">
        <f t="shared" si="21"/>
        <v>0</v>
      </c>
      <c r="P64" s="68">
        <f t="shared" si="22"/>
        <v>0</v>
      </c>
      <c r="Q64" s="193">
        <f t="shared" si="23"/>
        <v>0</v>
      </c>
      <c r="R64" s="68">
        <f t="shared" si="24"/>
        <v>0</v>
      </c>
      <c r="S64" s="193">
        <f t="shared" si="25"/>
        <v>0</v>
      </c>
      <c r="T64" s="237">
        <f t="shared" si="6"/>
        <v>0</v>
      </c>
    </row>
    <row r="65" spans="1:20">
      <c r="A65" s="233">
        <f>'Réclamation 4'!A51</f>
        <v>0</v>
      </c>
      <c r="B65" s="95" t="str">
        <f>'Réclamation 4'!C51</f>
        <v>(À sélectionner)</v>
      </c>
      <c r="C65" s="95">
        <f>'Réclamation 4'!D51</f>
        <v>0</v>
      </c>
      <c r="D65" s="95">
        <f>'Réclamation 4'!E51</f>
        <v>0</v>
      </c>
      <c r="E65" s="95">
        <f>'Réclamation 4'!F51</f>
        <v>0</v>
      </c>
      <c r="F65" s="95">
        <f>'Réclamation 4'!G51</f>
        <v>0</v>
      </c>
      <c r="G65" s="95">
        <f>'Réclamation 4'!H51</f>
        <v>0</v>
      </c>
      <c r="H65" s="95">
        <f>'Réclamation 4'!I51</f>
        <v>0</v>
      </c>
      <c r="I65" s="95">
        <f>'Réclamation 4'!J51</f>
        <v>0</v>
      </c>
      <c r="J65" s="95">
        <f>'Réclamation 4'!L51</f>
        <v>0</v>
      </c>
      <c r="K65" s="95">
        <f>'Réclamation 4'!M51</f>
        <v>0</v>
      </c>
      <c r="L65" s="95">
        <f>'Réclamation 4'!N51</f>
        <v>0</v>
      </c>
      <c r="M65" s="913"/>
      <c r="N65" s="68">
        <f t="shared" si="20"/>
        <v>0</v>
      </c>
      <c r="O65" s="193">
        <f t="shared" si="21"/>
        <v>0</v>
      </c>
      <c r="P65" s="68">
        <f t="shared" si="22"/>
        <v>0</v>
      </c>
      <c r="Q65" s="193">
        <f t="shared" si="23"/>
        <v>0</v>
      </c>
      <c r="R65" s="68">
        <f t="shared" si="24"/>
        <v>0</v>
      </c>
      <c r="S65" s="193">
        <f t="shared" si="25"/>
        <v>0</v>
      </c>
      <c r="T65" s="237">
        <f t="shared" si="6"/>
        <v>0</v>
      </c>
    </row>
    <row r="66" spans="1:20">
      <c r="A66" s="233">
        <f>'Réclamation 4'!A52</f>
        <v>0</v>
      </c>
      <c r="B66" s="95" t="str">
        <f>'Réclamation 4'!C52</f>
        <v>(À sélectionner)</v>
      </c>
      <c r="C66" s="95">
        <f>'Réclamation 4'!D52</f>
        <v>0</v>
      </c>
      <c r="D66" s="95">
        <f>'Réclamation 4'!E52</f>
        <v>0</v>
      </c>
      <c r="E66" s="95">
        <f>'Réclamation 4'!F52</f>
        <v>0</v>
      </c>
      <c r="F66" s="95">
        <f>'Réclamation 4'!G52</f>
        <v>0</v>
      </c>
      <c r="G66" s="95">
        <f>'Réclamation 4'!H52</f>
        <v>0</v>
      </c>
      <c r="H66" s="95">
        <f>'Réclamation 4'!I52</f>
        <v>0</v>
      </c>
      <c r="I66" s="95">
        <f>'Réclamation 4'!J52</f>
        <v>0</v>
      </c>
      <c r="J66" s="95">
        <f>'Réclamation 4'!L52</f>
        <v>0</v>
      </c>
      <c r="K66" s="95">
        <f>'Réclamation 4'!M52</f>
        <v>0</v>
      </c>
      <c r="L66" s="95">
        <f>'Réclamation 4'!N52</f>
        <v>0</v>
      </c>
      <c r="M66" s="913"/>
      <c r="N66" s="68">
        <f t="shared" si="20"/>
        <v>0</v>
      </c>
      <c r="O66" s="193">
        <f t="shared" si="21"/>
        <v>0</v>
      </c>
      <c r="P66" s="68">
        <f t="shared" si="22"/>
        <v>0</v>
      </c>
      <c r="Q66" s="193">
        <f t="shared" si="23"/>
        <v>0</v>
      </c>
      <c r="R66" s="68">
        <f t="shared" si="24"/>
        <v>0</v>
      </c>
      <c r="S66" s="193">
        <f t="shared" si="25"/>
        <v>0</v>
      </c>
      <c r="T66" s="237">
        <f t="shared" si="6"/>
        <v>0</v>
      </c>
    </row>
    <row r="67" spans="1:20">
      <c r="A67" s="233">
        <f>'Réclamation 4'!A53</f>
        <v>0</v>
      </c>
      <c r="B67" s="95" t="str">
        <f>'Réclamation 4'!C53</f>
        <v>(À sélectionner)</v>
      </c>
      <c r="C67" s="95">
        <f>'Réclamation 4'!D53</f>
        <v>0</v>
      </c>
      <c r="D67" s="95">
        <f>'Réclamation 4'!E53</f>
        <v>0</v>
      </c>
      <c r="E67" s="95">
        <f>'Réclamation 4'!F53</f>
        <v>0</v>
      </c>
      <c r="F67" s="95">
        <f>'Réclamation 4'!G53</f>
        <v>0</v>
      </c>
      <c r="G67" s="95">
        <f>'Réclamation 4'!H53</f>
        <v>0</v>
      </c>
      <c r="H67" s="95">
        <f>'Réclamation 4'!I53</f>
        <v>0</v>
      </c>
      <c r="I67" s="95">
        <f>'Réclamation 4'!J53</f>
        <v>0</v>
      </c>
      <c r="J67" s="95">
        <f>'Réclamation 4'!L53</f>
        <v>0</v>
      </c>
      <c r="K67" s="95">
        <f>'Réclamation 4'!M53</f>
        <v>0</v>
      </c>
      <c r="L67" s="95">
        <f>'Réclamation 4'!N53</f>
        <v>0</v>
      </c>
      <c r="M67" s="913"/>
      <c r="N67" s="68">
        <f t="shared" si="20"/>
        <v>0</v>
      </c>
      <c r="O67" s="193">
        <f t="shared" si="21"/>
        <v>0</v>
      </c>
      <c r="P67" s="68">
        <f t="shared" si="22"/>
        <v>0</v>
      </c>
      <c r="Q67" s="193">
        <f t="shared" si="23"/>
        <v>0</v>
      </c>
      <c r="R67" s="68">
        <f t="shared" si="24"/>
        <v>0</v>
      </c>
      <c r="S67" s="193">
        <f t="shared" si="25"/>
        <v>0</v>
      </c>
      <c r="T67" s="237">
        <f t="shared" si="6"/>
        <v>0</v>
      </c>
    </row>
    <row r="68" spans="1:20">
      <c r="A68" s="233">
        <f>'Réclamation 4'!A54</f>
        <v>0</v>
      </c>
      <c r="B68" s="95" t="str">
        <f>'Réclamation 4'!C54</f>
        <v>(À sélectionner)</v>
      </c>
      <c r="C68" s="95">
        <f>'Réclamation 4'!D54</f>
        <v>0</v>
      </c>
      <c r="D68" s="95">
        <f>'Réclamation 4'!E54</f>
        <v>0</v>
      </c>
      <c r="E68" s="95">
        <f>'Réclamation 4'!F54</f>
        <v>0</v>
      </c>
      <c r="F68" s="95">
        <f>'Réclamation 4'!G54</f>
        <v>0</v>
      </c>
      <c r="G68" s="95">
        <f>'Réclamation 4'!H54</f>
        <v>0</v>
      </c>
      <c r="H68" s="95">
        <f>'Réclamation 4'!I54</f>
        <v>0</v>
      </c>
      <c r="I68" s="95">
        <f>'Réclamation 4'!J54</f>
        <v>0</v>
      </c>
      <c r="J68" s="95">
        <f>'Réclamation 4'!L54</f>
        <v>0</v>
      </c>
      <c r="K68" s="95">
        <f>'Réclamation 4'!M54</f>
        <v>0</v>
      </c>
      <c r="L68" s="95">
        <f>'Réclamation 4'!N54</f>
        <v>0</v>
      </c>
      <c r="M68" s="913"/>
      <c r="N68" s="68">
        <f t="shared" si="20"/>
        <v>0</v>
      </c>
      <c r="O68" s="193">
        <f t="shared" si="21"/>
        <v>0</v>
      </c>
      <c r="P68" s="68">
        <f t="shared" si="22"/>
        <v>0</v>
      </c>
      <c r="Q68" s="193">
        <f t="shared" si="23"/>
        <v>0</v>
      </c>
      <c r="R68" s="68">
        <f t="shared" si="24"/>
        <v>0</v>
      </c>
      <c r="S68" s="193">
        <f t="shared" si="25"/>
        <v>0</v>
      </c>
      <c r="T68" s="237">
        <f t="shared" si="6"/>
        <v>0</v>
      </c>
    </row>
    <row r="69" spans="1:20">
      <c r="A69" s="233">
        <f>'Réclamation 4'!A55</f>
        <v>0</v>
      </c>
      <c r="B69" s="95" t="str">
        <f>'Réclamation 4'!C55</f>
        <v>(À sélectionner)</v>
      </c>
      <c r="C69" s="95">
        <f>'Réclamation 4'!D55</f>
        <v>0</v>
      </c>
      <c r="D69" s="95">
        <f>'Réclamation 4'!E55</f>
        <v>0</v>
      </c>
      <c r="E69" s="95">
        <f>'Réclamation 4'!F55</f>
        <v>0</v>
      </c>
      <c r="F69" s="95">
        <f>'Réclamation 4'!G55</f>
        <v>0</v>
      </c>
      <c r="G69" s="95">
        <f>'Réclamation 4'!H55</f>
        <v>0</v>
      </c>
      <c r="H69" s="95">
        <f>'Réclamation 4'!I55</f>
        <v>0</v>
      </c>
      <c r="I69" s="95">
        <f>'Réclamation 4'!J55</f>
        <v>0</v>
      </c>
      <c r="J69" s="95">
        <f>'Réclamation 4'!L55</f>
        <v>0</v>
      </c>
      <c r="K69" s="95">
        <f>'Réclamation 4'!M55</f>
        <v>0</v>
      </c>
      <c r="L69" s="95">
        <f>'Réclamation 4'!N55</f>
        <v>0</v>
      </c>
      <c r="M69" s="913"/>
      <c r="N69" s="68">
        <f t="shared" si="20"/>
        <v>0</v>
      </c>
      <c r="O69" s="193">
        <f t="shared" si="21"/>
        <v>0</v>
      </c>
      <c r="P69" s="68">
        <f t="shared" si="22"/>
        <v>0</v>
      </c>
      <c r="Q69" s="193">
        <f t="shared" si="23"/>
        <v>0</v>
      </c>
      <c r="R69" s="68">
        <f t="shared" si="24"/>
        <v>0</v>
      </c>
      <c r="S69" s="193">
        <f t="shared" si="25"/>
        <v>0</v>
      </c>
      <c r="T69" s="237">
        <f t="shared" si="6"/>
        <v>0</v>
      </c>
    </row>
    <row r="70" spans="1:20">
      <c r="A70" s="233">
        <f>'Réclamation 4'!A56</f>
        <v>0</v>
      </c>
      <c r="B70" s="95" t="str">
        <f>'Réclamation 4'!C56</f>
        <v>(À sélectionner)</v>
      </c>
      <c r="C70" s="95">
        <f>'Réclamation 4'!D56</f>
        <v>0</v>
      </c>
      <c r="D70" s="95">
        <f>'Réclamation 4'!E56</f>
        <v>0</v>
      </c>
      <c r="E70" s="95">
        <f>'Réclamation 4'!F56</f>
        <v>0</v>
      </c>
      <c r="F70" s="95">
        <f>'Réclamation 4'!G56</f>
        <v>0</v>
      </c>
      <c r="G70" s="95">
        <f>'Réclamation 4'!H56</f>
        <v>0</v>
      </c>
      <c r="H70" s="95">
        <f>'Réclamation 4'!I56</f>
        <v>0</v>
      </c>
      <c r="I70" s="95">
        <f>'Réclamation 4'!J56</f>
        <v>0</v>
      </c>
      <c r="J70" s="95">
        <f>'Réclamation 4'!L56</f>
        <v>0</v>
      </c>
      <c r="K70" s="95">
        <f>'Réclamation 4'!M56</f>
        <v>0</v>
      </c>
      <c r="L70" s="95">
        <f>'Réclamation 4'!N56</f>
        <v>0</v>
      </c>
      <c r="M70" s="913"/>
      <c r="N70" s="68">
        <f t="shared" si="20"/>
        <v>0</v>
      </c>
      <c r="O70" s="193">
        <f t="shared" si="21"/>
        <v>0</v>
      </c>
      <c r="P70" s="68">
        <f t="shared" si="22"/>
        <v>0</v>
      </c>
      <c r="Q70" s="193">
        <f t="shared" si="23"/>
        <v>0</v>
      </c>
      <c r="R70" s="68">
        <f t="shared" si="24"/>
        <v>0</v>
      </c>
      <c r="S70" s="193">
        <f t="shared" si="25"/>
        <v>0</v>
      </c>
      <c r="T70" s="237">
        <f t="shared" ref="T70:T72" si="26">A70</f>
        <v>0</v>
      </c>
    </row>
    <row r="71" spans="1:20">
      <c r="A71" s="233">
        <f>'Réclamation 4'!A57</f>
        <v>0</v>
      </c>
      <c r="B71" s="95" t="str">
        <f>'Réclamation 4'!C57</f>
        <v>(À sélectionner)</v>
      </c>
      <c r="C71" s="95">
        <f>'Réclamation 4'!D57</f>
        <v>0</v>
      </c>
      <c r="D71" s="95">
        <f>'Réclamation 4'!E57</f>
        <v>0</v>
      </c>
      <c r="E71" s="95">
        <f>'Réclamation 4'!F57</f>
        <v>0</v>
      </c>
      <c r="F71" s="95">
        <f>'Réclamation 4'!G57</f>
        <v>0</v>
      </c>
      <c r="G71" s="95">
        <f>'Réclamation 4'!H57</f>
        <v>0</v>
      </c>
      <c r="H71" s="95">
        <f>'Réclamation 4'!I57</f>
        <v>0</v>
      </c>
      <c r="I71" s="95">
        <f>'Réclamation 4'!J57</f>
        <v>0</v>
      </c>
      <c r="J71" s="95">
        <f>'Réclamation 4'!L57</f>
        <v>0</v>
      </c>
      <c r="K71" s="95">
        <f>'Réclamation 4'!M57</f>
        <v>0</v>
      </c>
      <c r="L71" s="95">
        <f>'Réclamation 4'!N57</f>
        <v>0</v>
      </c>
      <c r="M71" s="913"/>
      <c r="N71" s="68">
        <f t="shared" si="20"/>
        <v>0</v>
      </c>
      <c r="O71" s="193">
        <f t="shared" si="21"/>
        <v>0</v>
      </c>
      <c r="P71" s="68">
        <f t="shared" si="22"/>
        <v>0</v>
      </c>
      <c r="Q71" s="193">
        <f t="shared" si="23"/>
        <v>0</v>
      </c>
      <c r="R71" s="68">
        <f t="shared" si="24"/>
        <v>0</v>
      </c>
      <c r="S71" s="193">
        <f t="shared" si="25"/>
        <v>0</v>
      </c>
      <c r="T71" s="237">
        <f t="shared" si="26"/>
        <v>0</v>
      </c>
    </row>
    <row r="72" spans="1:20" ht="15" thickBot="1">
      <c r="A72" s="234">
        <f>'Réclamation 4'!A58</f>
        <v>0</v>
      </c>
      <c r="B72" s="189" t="str">
        <f>'Réclamation 4'!C58</f>
        <v>(À sélectionner)</v>
      </c>
      <c r="C72" s="189">
        <f>'Réclamation 4'!D58</f>
        <v>0</v>
      </c>
      <c r="D72" s="189">
        <f>'Réclamation 4'!E58</f>
        <v>0</v>
      </c>
      <c r="E72" s="189">
        <f>'Réclamation 4'!F58</f>
        <v>0</v>
      </c>
      <c r="F72" s="189">
        <f>'Réclamation 4'!G58</f>
        <v>0</v>
      </c>
      <c r="G72" s="189">
        <f>'Réclamation 4'!H58</f>
        <v>0</v>
      </c>
      <c r="H72" s="189">
        <f>'Réclamation 4'!I58</f>
        <v>0</v>
      </c>
      <c r="I72" s="189">
        <f>'Réclamation 4'!J58</f>
        <v>0</v>
      </c>
      <c r="J72" s="189">
        <f>'Réclamation 4'!L58</f>
        <v>0</v>
      </c>
      <c r="K72" s="189">
        <f>'Réclamation 4'!M58</f>
        <v>0</v>
      </c>
      <c r="L72" s="189">
        <f>'Réclamation 4'!N58</f>
        <v>0</v>
      </c>
      <c r="M72" s="914"/>
      <c r="N72" s="68">
        <f t="shared" si="20"/>
        <v>0</v>
      </c>
      <c r="O72" s="193">
        <f t="shared" si="21"/>
        <v>0</v>
      </c>
      <c r="P72" s="68">
        <f t="shared" si="22"/>
        <v>0</v>
      </c>
      <c r="Q72" s="193">
        <f t="shared" si="23"/>
        <v>0</v>
      </c>
      <c r="R72" s="68">
        <f t="shared" si="24"/>
        <v>0</v>
      </c>
      <c r="S72" s="193">
        <f t="shared" si="25"/>
        <v>0</v>
      </c>
      <c r="T72" s="237">
        <f t="shared" si="26"/>
        <v>0</v>
      </c>
    </row>
    <row r="73" spans="1:20">
      <c r="L73" s="193"/>
    </row>
    <row r="75" spans="1:20">
      <c r="A75" s="194"/>
    </row>
  </sheetData>
  <sheetProtection algorithmName="SHA-512" hashValue="k3PqkHsm6xYCsy/a1fFf3DLISLGGb8epMmxliAZTBaypkZXVfbju5KFBSvAQv4SPvunxylRTrvb5cPwgpoyJqQ==" saltValue="EMaVjTS2FbIBIm7YgSJBsQ==" spinCount="100000" sheet="1" objects="1" scenarios="1"/>
  <mergeCells count="4">
    <mergeCell ref="M56:M72"/>
    <mergeCell ref="M2:M18"/>
    <mergeCell ref="M20:M36"/>
    <mergeCell ref="M38:M54"/>
  </mergeCells>
  <conditionalFormatting sqref="O2:O18">
    <cfRule type="expression" dxfId="11" priority="14">
      <formula>O2&gt;=7500</formula>
    </cfRule>
  </conditionalFormatting>
  <conditionalFormatting sqref="O20:O36">
    <cfRule type="expression" dxfId="10" priority="10">
      <formula>O20&gt;=7500</formula>
    </cfRule>
  </conditionalFormatting>
  <conditionalFormatting sqref="O38:O54">
    <cfRule type="expression" dxfId="9" priority="7">
      <formula>O38&gt;=7500</formula>
    </cfRule>
  </conditionalFormatting>
  <conditionalFormatting sqref="O56:O72">
    <cfRule type="expression" dxfId="8" priority="4">
      <formula>O56&gt;=7500</formula>
    </cfRule>
  </conditionalFormatting>
  <conditionalFormatting sqref="Q2:Q18">
    <cfRule type="expression" dxfId="7" priority="12">
      <formula>Q2&gt;=7500</formula>
    </cfRule>
  </conditionalFormatting>
  <conditionalFormatting sqref="Q20:Q36">
    <cfRule type="expression" dxfId="6" priority="9">
      <formula>Q20&gt;=7500</formula>
    </cfRule>
  </conditionalFormatting>
  <conditionalFormatting sqref="Q38:Q54">
    <cfRule type="expression" dxfId="5" priority="6">
      <formula>Q38&gt;=7500</formula>
    </cfRule>
  </conditionalFormatting>
  <conditionalFormatting sqref="Q56:Q72">
    <cfRule type="expression" dxfId="4" priority="3">
      <formula>Q56&gt;=7500</formula>
    </cfRule>
  </conditionalFormatting>
  <conditionalFormatting sqref="S2:S18">
    <cfRule type="expression" dxfId="3" priority="11">
      <formula>S2&gt;=7500</formula>
    </cfRule>
  </conditionalFormatting>
  <conditionalFormatting sqref="S20:S36">
    <cfRule type="expression" dxfId="2" priority="8">
      <formula>S20&gt;=7500</formula>
    </cfRule>
  </conditionalFormatting>
  <conditionalFormatting sqref="S38:S54">
    <cfRule type="expression" dxfId="1" priority="5">
      <formula>S38&gt;=7500</formula>
    </cfRule>
  </conditionalFormatting>
  <conditionalFormatting sqref="S56:S72">
    <cfRule type="expression" dxfId="0" priority="2">
      <formula>S56&gt;=7500</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DD6A2-85B8-405B-8ED8-67AB0DBAC5FB}">
  <sheetPr codeName="Feuil13"/>
  <dimension ref="A1:I231"/>
  <sheetViews>
    <sheetView showZeros="0" workbookViewId="0">
      <selection activeCell="B14" sqref="B14:C18"/>
    </sheetView>
  </sheetViews>
  <sheetFormatPr baseColWidth="10" defaultColWidth="11.44140625" defaultRowHeight="14.4"/>
  <cols>
    <col min="1" max="1" width="198.33203125" customWidth="1"/>
    <col min="2" max="2" width="22.88671875" customWidth="1"/>
    <col min="3" max="3" width="15.5546875" customWidth="1"/>
    <col min="4" max="4" width="13.5546875" customWidth="1"/>
    <col min="5" max="5" width="16" bestFit="1" customWidth="1"/>
    <col min="6" max="6" width="14.33203125" customWidth="1"/>
    <col min="7" max="7" width="12.5546875" customWidth="1"/>
    <col min="8" max="8" width="13.5546875" customWidth="1"/>
    <col min="9" max="9" width="13" customWidth="1"/>
  </cols>
  <sheetData>
    <row r="1" spans="1:1">
      <c r="A1" t="s">
        <v>98</v>
      </c>
    </row>
    <row r="2" spans="1:1">
      <c r="A2" t="s">
        <v>99</v>
      </c>
    </row>
    <row r="3" spans="1:1">
      <c r="A3" t="s">
        <v>100</v>
      </c>
    </row>
    <row r="4" spans="1:1">
      <c r="A4" t="s">
        <v>101</v>
      </c>
    </row>
    <row r="6" spans="1:1">
      <c r="A6" s="4" t="s">
        <v>102</v>
      </c>
    </row>
    <row r="7" spans="1:1">
      <c r="A7" s="4" t="s">
        <v>103</v>
      </c>
    </row>
    <row r="8" spans="1:1">
      <c r="A8" s="4" t="s">
        <v>104</v>
      </c>
    </row>
    <row r="11" spans="1:1">
      <c r="A11" s="4" t="s">
        <v>105</v>
      </c>
    </row>
    <row r="12" spans="1:1">
      <c r="A12" s="4" t="s">
        <v>99</v>
      </c>
    </row>
    <row r="13" spans="1:1">
      <c r="A13" s="4" t="s">
        <v>100</v>
      </c>
    </row>
    <row r="15" spans="1:1">
      <c r="A15" s="4" t="s">
        <v>106</v>
      </c>
    </row>
    <row r="16" spans="1:1">
      <c r="A16" s="4" t="s">
        <v>12</v>
      </c>
    </row>
    <row r="17" spans="1:2">
      <c r="A17" s="4" t="s">
        <v>107</v>
      </c>
    </row>
    <row r="18" spans="1:2">
      <c r="A18" s="4" t="s">
        <v>50</v>
      </c>
    </row>
    <row r="20" spans="1:2">
      <c r="A20" s="4" t="s">
        <v>108</v>
      </c>
      <c r="B20" s="4" t="s">
        <v>126</v>
      </c>
    </row>
    <row r="21" spans="1:2">
      <c r="A21" s="4" t="s">
        <v>12</v>
      </c>
      <c r="B21" s="4"/>
    </row>
    <row r="22" spans="1:2">
      <c r="A22" s="4" t="s">
        <v>109</v>
      </c>
      <c r="B22" s="4"/>
    </row>
    <row r="23" spans="1:2">
      <c r="A23" s="4" t="s">
        <v>110</v>
      </c>
      <c r="B23" s="4"/>
    </row>
    <row r="24" spans="1:2">
      <c r="A24" s="4" t="s">
        <v>111</v>
      </c>
      <c r="B24" s="4" t="s">
        <v>12</v>
      </c>
    </row>
    <row r="25" spans="1:2">
      <c r="A25" s="4" t="s">
        <v>112</v>
      </c>
      <c r="B25" s="4" t="s">
        <v>120</v>
      </c>
    </row>
    <row r="26" spans="1:2" ht="16.2">
      <c r="A26" s="4" t="s">
        <v>113</v>
      </c>
      <c r="B26" s="4" t="s">
        <v>112</v>
      </c>
    </row>
    <row r="27" spans="1:2" ht="16.2">
      <c r="A27" s="4" t="s">
        <v>114</v>
      </c>
      <c r="B27" s="4" t="s">
        <v>113</v>
      </c>
    </row>
    <row r="28" spans="1:2" ht="16.2">
      <c r="A28" s="4" t="s">
        <v>115</v>
      </c>
      <c r="B28" s="4" t="s">
        <v>114</v>
      </c>
    </row>
    <row r="29" spans="1:2">
      <c r="A29" s="4" t="s">
        <v>116</v>
      </c>
      <c r="B29" s="4" t="s">
        <v>115</v>
      </c>
    </row>
    <row r="30" spans="1:2">
      <c r="A30" s="4" t="s">
        <v>117</v>
      </c>
      <c r="B30" s="4" t="s">
        <v>116</v>
      </c>
    </row>
    <row r="31" spans="1:2">
      <c r="A31" s="4" t="s">
        <v>118</v>
      </c>
      <c r="B31" s="4"/>
    </row>
    <row r="32" spans="1:2">
      <c r="A32" s="4" t="s">
        <v>119</v>
      </c>
      <c r="B32" s="4"/>
    </row>
    <row r="33" spans="1:2">
      <c r="A33" s="4" t="s">
        <v>120</v>
      </c>
      <c r="B33" s="4"/>
    </row>
    <row r="34" spans="1:2">
      <c r="A34" s="4" t="s">
        <v>121</v>
      </c>
      <c r="B34" s="4"/>
    </row>
    <row r="35" spans="1:2">
      <c r="A35" s="4" t="s">
        <v>122</v>
      </c>
      <c r="B35" s="4"/>
    </row>
    <row r="36" spans="1:2">
      <c r="A36" s="4" t="s">
        <v>123</v>
      </c>
      <c r="B36" s="4"/>
    </row>
    <row r="37" spans="1:2">
      <c r="A37" s="4" t="s">
        <v>124</v>
      </c>
      <c r="B37" s="4"/>
    </row>
    <row r="39" spans="1:2">
      <c r="A39" s="4" t="s">
        <v>125</v>
      </c>
      <c r="B39" s="4" t="s">
        <v>126</v>
      </c>
    </row>
    <row r="40" spans="1:2">
      <c r="A40" s="4" t="s">
        <v>12</v>
      </c>
      <c r="B40" s="4"/>
    </row>
    <row r="41" spans="1:2">
      <c r="A41" s="4" t="s">
        <v>127</v>
      </c>
      <c r="B41" s="4"/>
    </row>
    <row r="42" spans="1:2">
      <c r="A42" s="4" t="s">
        <v>15</v>
      </c>
      <c r="B42" s="4"/>
    </row>
    <row r="43" spans="1:2">
      <c r="A43" s="25" t="str">
        <f>'Plan de financement-Projet'!D20</f>
        <v>Nom du partenaire</v>
      </c>
      <c r="B43" s="4" t="s">
        <v>128</v>
      </c>
    </row>
    <row r="44" spans="1:2">
      <c r="A44" s="25" t="str">
        <f>'Plan de financement-Projet'!D21</f>
        <v>Nom du partenaire</v>
      </c>
      <c r="B44" s="4" t="s">
        <v>129</v>
      </c>
    </row>
    <row r="45" spans="1:2">
      <c r="A45" s="26" t="str">
        <f>'Plan de financement-Projet'!D22</f>
        <v>Nom du partenaire</v>
      </c>
      <c r="B45" s="4" t="s">
        <v>130</v>
      </c>
    </row>
    <row r="46" spans="1:2">
      <c r="A46" s="26" t="str">
        <f>'Plan de financement-Projet'!D23</f>
        <v>Nom du partenaire</v>
      </c>
      <c r="B46" s="4" t="s">
        <v>131</v>
      </c>
    </row>
    <row r="47" spans="1:2">
      <c r="A47" s="26" t="str">
        <f>'Plan de financement-Projet'!D24</f>
        <v>Nom du partenaire</v>
      </c>
      <c r="B47" s="4" t="s">
        <v>132</v>
      </c>
    </row>
    <row r="48" spans="1:2">
      <c r="A48" s="26" t="str">
        <f>'Plan de financement-Projet'!D25</f>
        <v>Nom du partenaire</v>
      </c>
      <c r="B48" s="4" t="s">
        <v>133</v>
      </c>
    </row>
    <row r="49" spans="1:5">
      <c r="A49" s="26" t="str">
        <f>'Plan de financement-Projet'!D26</f>
        <v>Nom du partenaire</v>
      </c>
      <c r="B49" s="4" t="s">
        <v>134</v>
      </c>
    </row>
    <row r="50" spans="1:5">
      <c r="A50" s="26" t="str">
        <f>'Plan de financement-Projet'!D27</f>
        <v>Nom du partenaire</v>
      </c>
      <c r="B50" s="4" t="s">
        <v>135</v>
      </c>
    </row>
    <row r="51" spans="1:5">
      <c r="A51" s="4"/>
    </row>
    <row r="52" spans="1:5">
      <c r="A52" s="4" t="s">
        <v>136</v>
      </c>
      <c r="B52" s="4" t="s">
        <v>126</v>
      </c>
    </row>
    <row r="53" spans="1:5">
      <c r="A53" s="4" t="s">
        <v>12</v>
      </c>
      <c r="B53" s="4"/>
      <c r="E53" t="str" cm="1">
        <f t="array" ref="E53:E54">IF(B7=Source!A69,"(À sélectionner)",IF(B7=Source!A70,Source!H70:H73,IF(B7=Source!A72,Source!H72,IF(B7=Source!A73,Source!H72,IF(B7=Source!A71,Source!H70:H72,IF(B7=Source!A74,Source!H70:H72,IF(B7=Source!A76,Source!H70:H74,IF(B7=Source!A81,Source!H70,Source!H70:H71))))))))</f>
        <v>(À sélectionner)</v>
      </c>
    </row>
    <row r="54" spans="1:5">
      <c r="A54" s="4" t="s">
        <v>127</v>
      </c>
      <c r="B54" s="4"/>
      <c r="E54" t="str">
        <v>1 an</v>
      </c>
    </row>
    <row r="55" spans="1:5">
      <c r="A55" s="4" t="s">
        <v>15</v>
      </c>
      <c r="B55" s="4"/>
    </row>
    <row r="56" spans="1:5">
      <c r="A56" s="25" t="str">
        <f>'Plan de financement-Transfert'!D19</f>
        <v>Nom du partenaire</v>
      </c>
      <c r="B56" s="4" t="s">
        <v>128</v>
      </c>
    </row>
    <row r="57" spans="1:5">
      <c r="A57" s="25">
        <f>'Plan de financement-Projet'!D32</f>
        <v>0</v>
      </c>
      <c r="B57" s="4" t="s">
        <v>129</v>
      </c>
    </row>
    <row r="58" spans="1:5">
      <c r="A58" s="26">
        <f>'Plan de financement-Projet'!D33</f>
        <v>0</v>
      </c>
      <c r="B58" s="4" t="s">
        <v>130</v>
      </c>
    </row>
    <row r="59" spans="1:5">
      <c r="A59" s="26">
        <f>'Plan de financement-Projet'!D34</f>
        <v>0</v>
      </c>
      <c r="B59" s="4" t="s">
        <v>131</v>
      </c>
    </row>
    <row r="60" spans="1:5">
      <c r="A60" s="26">
        <f>'Plan de financement-Projet'!D35</f>
        <v>0</v>
      </c>
      <c r="B60" s="4" t="s">
        <v>132</v>
      </c>
    </row>
    <row r="61" spans="1:5">
      <c r="A61" s="26">
        <f>'Plan de financement-Projet'!C36</f>
        <v>0</v>
      </c>
      <c r="B61" s="4" t="s">
        <v>133</v>
      </c>
    </row>
    <row r="62" spans="1:5">
      <c r="A62" s="26">
        <f>'Plan de financement-Projet'!D37</f>
        <v>0</v>
      </c>
      <c r="B62" s="4" t="s">
        <v>134</v>
      </c>
    </row>
    <row r="63" spans="1:5">
      <c r="A63" s="26">
        <f>'Plan de financement-Projet'!D38</f>
        <v>0</v>
      </c>
      <c r="B63" s="4" t="s">
        <v>135</v>
      </c>
    </row>
    <row r="64" spans="1:5">
      <c r="A64" s="4"/>
    </row>
    <row r="65" spans="1:9">
      <c r="A65" s="4"/>
    </row>
    <row r="66" spans="1:9">
      <c r="A66" s="4"/>
    </row>
    <row r="67" spans="1:9">
      <c r="D67" t="s">
        <v>137</v>
      </c>
      <c r="E67" t="s">
        <v>138</v>
      </c>
      <c r="F67" t="s">
        <v>139</v>
      </c>
      <c r="G67" t="s">
        <v>140</v>
      </c>
      <c r="H67" t="s">
        <v>141</v>
      </c>
      <c r="I67" t="s">
        <v>142</v>
      </c>
    </row>
    <row r="68" spans="1:9">
      <c r="A68" s="4" t="s">
        <v>143</v>
      </c>
      <c r="B68" s="4" t="s">
        <v>144</v>
      </c>
      <c r="C68" s="4" t="s">
        <v>145</v>
      </c>
      <c r="D68" s="4" t="s">
        <v>146</v>
      </c>
      <c r="E68" s="4" t="s">
        <v>147</v>
      </c>
      <c r="F68" s="4" t="s">
        <v>148</v>
      </c>
      <c r="G68" s="4" t="s">
        <v>149</v>
      </c>
      <c r="H68" s="4" t="s">
        <v>150</v>
      </c>
      <c r="I68" s="4" t="s">
        <v>151</v>
      </c>
    </row>
    <row r="69" spans="1:9">
      <c r="A69" s="4" t="s">
        <v>12</v>
      </c>
      <c r="B69">
        <v>0</v>
      </c>
      <c r="C69" s="4"/>
      <c r="D69" s="4" t="s">
        <v>137</v>
      </c>
      <c r="E69" s="4" t="s">
        <v>152</v>
      </c>
      <c r="F69" s="4" t="s">
        <v>153</v>
      </c>
      <c r="G69" s="4" t="s">
        <v>140</v>
      </c>
      <c r="H69" s="4" t="s">
        <v>141</v>
      </c>
      <c r="I69" s="4" t="s">
        <v>154</v>
      </c>
    </row>
    <row r="70" spans="1:9">
      <c r="A70" s="4" t="s">
        <v>155</v>
      </c>
      <c r="B70">
        <v>1</v>
      </c>
      <c r="C70" s="4" t="s">
        <v>156</v>
      </c>
      <c r="D70" s="4" t="s">
        <v>12</v>
      </c>
      <c r="E70" s="4" t="s">
        <v>12</v>
      </c>
      <c r="F70" s="4" t="s">
        <v>12</v>
      </c>
      <c r="G70" s="4" t="s">
        <v>12</v>
      </c>
      <c r="H70" s="4" t="s">
        <v>12</v>
      </c>
      <c r="I70" s="4" t="s">
        <v>12</v>
      </c>
    </row>
    <row r="71" spans="1:9">
      <c r="A71" s="4" t="s">
        <v>157</v>
      </c>
      <c r="B71">
        <v>2</v>
      </c>
      <c r="C71" s="4" t="s">
        <v>148</v>
      </c>
      <c r="D71" s="4" t="s">
        <v>146</v>
      </c>
      <c r="E71" s="4" t="s">
        <v>146</v>
      </c>
      <c r="F71" s="4" t="s">
        <v>146</v>
      </c>
      <c r="G71" s="4" t="s">
        <v>158</v>
      </c>
      <c r="H71" s="4" t="s">
        <v>146</v>
      </c>
      <c r="I71" s="4" t="s">
        <v>151</v>
      </c>
    </row>
    <row r="72" spans="1:9">
      <c r="A72" s="4" t="s">
        <v>159</v>
      </c>
      <c r="B72">
        <v>3</v>
      </c>
      <c r="C72" s="4" t="s">
        <v>151</v>
      </c>
      <c r="D72" s="4"/>
      <c r="E72" s="4" t="s">
        <v>158</v>
      </c>
      <c r="F72" s="4" t="s">
        <v>158</v>
      </c>
      <c r="G72" s="4" t="s">
        <v>151</v>
      </c>
      <c r="H72" s="4" t="s">
        <v>158</v>
      </c>
      <c r="I72" s="4"/>
    </row>
    <row r="73" spans="1:9">
      <c r="A73" s="4" t="s">
        <v>160</v>
      </c>
      <c r="B73">
        <v>4</v>
      </c>
      <c r="C73" s="4" t="s">
        <v>151</v>
      </c>
      <c r="D73" s="4"/>
      <c r="E73" s="4"/>
      <c r="F73" s="4" t="s">
        <v>151</v>
      </c>
      <c r="G73" s="4" t="s">
        <v>161</v>
      </c>
      <c r="H73" s="4" t="s">
        <v>151</v>
      </c>
      <c r="I73" s="4"/>
    </row>
    <row r="74" spans="1:9">
      <c r="A74" s="4" t="s">
        <v>162</v>
      </c>
      <c r="B74">
        <v>6</v>
      </c>
      <c r="C74" s="4" t="s">
        <v>148</v>
      </c>
      <c r="D74" s="4"/>
      <c r="E74" s="4"/>
      <c r="F74" s="4"/>
      <c r="G74" s="4"/>
      <c r="H74" s="4" t="s">
        <v>161</v>
      </c>
      <c r="I74" s="4"/>
    </row>
    <row r="75" spans="1:9">
      <c r="A75" s="4" t="s">
        <v>163</v>
      </c>
      <c r="B75">
        <v>12</v>
      </c>
      <c r="C75" s="4" t="s">
        <v>148</v>
      </c>
      <c r="D75" s="4"/>
      <c r="E75" s="4"/>
      <c r="F75" s="4"/>
      <c r="G75" s="4"/>
      <c r="H75" s="4" t="s">
        <v>161</v>
      </c>
      <c r="I75" s="4"/>
    </row>
    <row r="76" spans="1:9">
      <c r="A76" s="4" t="s">
        <v>164</v>
      </c>
      <c r="B76">
        <v>7</v>
      </c>
      <c r="C76" s="4" t="s">
        <v>150</v>
      </c>
      <c r="D76" s="4"/>
      <c r="E76" s="4"/>
      <c r="F76" s="4"/>
      <c r="G76" s="4"/>
      <c r="H76" s="4" t="s">
        <v>165</v>
      </c>
      <c r="I76" s="4"/>
    </row>
    <row r="77" spans="1:9">
      <c r="A77" s="4" t="s">
        <v>166</v>
      </c>
      <c r="B77">
        <v>8</v>
      </c>
      <c r="C77" s="4" t="s">
        <v>147</v>
      </c>
      <c r="D77" s="4"/>
      <c r="E77" s="1"/>
      <c r="F77" s="4"/>
      <c r="G77" s="4"/>
      <c r="H77" s="4"/>
      <c r="I77" s="4"/>
    </row>
    <row r="78" spans="1:9">
      <c r="A78" s="4" t="s">
        <v>167</v>
      </c>
      <c r="B78">
        <v>9</v>
      </c>
      <c r="C78" s="4" t="s">
        <v>147</v>
      </c>
      <c r="D78" s="4"/>
      <c r="E78" s="4"/>
      <c r="F78" s="4"/>
      <c r="G78" s="4"/>
      <c r="H78" s="4"/>
      <c r="I78" s="4"/>
    </row>
    <row r="79" spans="1:9">
      <c r="A79" s="4" t="s">
        <v>168</v>
      </c>
      <c r="B79">
        <v>10</v>
      </c>
      <c r="C79" s="4" t="s">
        <v>147</v>
      </c>
      <c r="D79" s="4"/>
      <c r="E79" s="4"/>
      <c r="F79" s="4"/>
      <c r="G79" s="4"/>
      <c r="H79" s="4"/>
      <c r="I79" s="4"/>
    </row>
    <row r="80" spans="1:9">
      <c r="A80" s="4" t="s">
        <v>169</v>
      </c>
      <c r="B80" s="4">
        <v>11</v>
      </c>
      <c r="C80" s="4" t="s">
        <v>147</v>
      </c>
      <c r="D80" s="4"/>
      <c r="E80" s="4"/>
      <c r="F80" s="4"/>
      <c r="G80" s="4"/>
      <c r="H80" s="4"/>
      <c r="I80" s="4"/>
    </row>
    <row r="81" spans="1:6">
      <c r="A81" s="4" t="s">
        <v>170</v>
      </c>
      <c r="B81">
        <v>5</v>
      </c>
      <c r="C81" t="s">
        <v>146</v>
      </c>
    </row>
    <row r="83" spans="1:6">
      <c r="A83" s="4" t="s">
        <v>171</v>
      </c>
      <c r="B83" s="4" t="s">
        <v>172</v>
      </c>
      <c r="C83" s="27" t="s">
        <v>173</v>
      </c>
      <c r="D83" s="4" t="s">
        <v>174</v>
      </c>
      <c r="E83" s="4" t="s">
        <v>175</v>
      </c>
      <c r="F83" s="4" t="s">
        <v>176</v>
      </c>
    </row>
    <row r="84" spans="1:6">
      <c r="A84" s="4" t="s">
        <v>12</v>
      </c>
      <c r="B84" s="4" t="s">
        <v>177</v>
      </c>
      <c r="C84" s="4"/>
      <c r="D84" s="4"/>
      <c r="E84" s="4"/>
      <c r="F84" s="4"/>
    </row>
    <row r="85" spans="1:6">
      <c r="A85" s="4" t="s">
        <v>178</v>
      </c>
      <c r="B85" s="4" t="s">
        <v>179</v>
      </c>
      <c r="C85" s="4" t="s">
        <v>99</v>
      </c>
      <c r="D85" s="4" t="s">
        <v>100</v>
      </c>
      <c r="E85" s="4" t="s">
        <v>99</v>
      </c>
      <c r="F85" s="4" t="s">
        <v>99</v>
      </c>
    </row>
    <row r="86" spans="1:6">
      <c r="A86" s="4" t="s">
        <v>180</v>
      </c>
      <c r="B86" s="4" t="s">
        <v>181</v>
      </c>
      <c r="C86" s="4" t="s">
        <v>99</v>
      </c>
      <c r="D86" s="4" t="s">
        <v>100</v>
      </c>
      <c r="E86" s="4" t="s">
        <v>99</v>
      </c>
      <c r="F86" s="4" t="s">
        <v>99</v>
      </c>
    </row>
    <row r="87" spans="1:6">
      <c r="A87" s="4" t="s">
        <v>182</v>
      </c>
      <c r="B87" s="4" t="s">
        <v>183</v>
      </c>
      <c r="C87" s="4" t="s">
        <v>99</v>
      </c>
      <c r="D87" s="4" t="s">
        <v>100</v>
      </c>
      <c r="E87" s="4" t="s">
        <v>100</v>
      </c>
      <c r="F87" s="4" t="s">
        <v>99</v>
      </c>
    </row>
    <row r="88" spans="1:6">
      <c r="A88" s="4" t="s">
        <v>184</v>
      </c>
      <c r="B88" s="4" t="s">
        <v>185</v>
      </c>
      <c r="C88" s="4" t="s">
        <v>99</v>
      </c>
      <c r="D88" s="4" t="s">
        <v>100</v>
      </c>
      <c r="E88" s="4" t="s">
        <v>100</v>
      </c>
      <c r="F88" s="4" t="s">
        <v>99</v>
      </c>
    </row>
    <row r="89" spans="1:6">
      <c r="A89" s="4" t="s">
        <v>186</v>
      </c>
      <c r="B89" s="4" t="s">
        <v>187</v>
      </c>
      <c r="C89" s="4" t="s">
        <v>100</v>
      </c>
      <c r="D89" s="4" t="s">
        <v>100</v>
      </c>
      <c r="E89" s="4" t="s">
        <v>100</v>
      </c>
      <c r="F89" s="4" t="s">
        <v>100</v>
      </c>
    </row>
    <row r="90" spans="1:6">
      <c r="A90" s="4" t="s">
        <v>188</v>
      </c>
      <c r="B90" s="4" t="s">
        <v>189</v>
      </c>
      <c r="C90" s="4" t="s">
        <v>100</v>
      </c>
      <c r="D90" s="4" t="s">
        <v>100</v>
      </c>
      <c r="E90" s="4" t="s">
        <v>100</v>
      </c>
      <c r="F90" s="4" t="s">
        <v>99</v>
      </c>
    </row>
    <row r="91" spans="1:6">
      <c r="A91" s="4" t="s">
        <v>190</v>
      </c>
      <c r="B91" s="4" t="s">
        <v>191</v>
      </c>
      <c r="C91" s="4" t="s">
        <v>100</v>
      </c>
      <c r="D91" s="4" t="s">
        <v>99</v>
      </c>
      <c r="E91" s="4" t="s">
        <v>100</v>
      </c>
      <c r="F91" s="4" t="s">
        <v>100</v>
      </c>
    </row>
    <row r="92" spans="1:6">
      <c r="A92" s="4" t="s">
        <v>192</v>
      </c>
      <c r="B92" s="4" t="s">
        <v>193</v>
      </c>
      <c r="C92" s="4" t="s">
        <v>100</v>
      </c>
      <c r="D92" s="4" t="s">
        <v>99</v>
      </c>
      <c r="E92" s="4" t="s">
        <v>100</v>
      </c>
      <c r="F92" s="4" t="s">
        <v>100</v>
      </c>
    </row>
    <row r="94" spans="1:6">
      <c r="A94" s="6" t="s">
        <v>194</v>
      </c>
    </row>
    <row r="95" spans="1:6">
      <c r="A95" s="21">
        <v>0.6</v>
      </c>
    </row>
    <row r="96" spans="1:6">
      <c r="A96" s="22">
        <v>0.7</v>
      </c>
    </row>
    <row r="97" spans="1:1">
      <c r="A97" s="21">
        <v>0.8</v>
      </c>
    </row>
    <row r="98" spans="1:1">
      <c r="A98" s="22">
        <v>0.9</v>
      </c>
    </row>
    <row r="99" spans="1:1">
      <c r="A99" s="9">
        <v>0.65</v>
      </c>
    </row>
    <row r="100" spans="1:1">
      <c r="A100" s="8"/>
    </row>
    <row r="101" spans="1:1">
      <c r="A101" s="6" t="s">
        <v>195</v>
      </c>
    </row>
    <row r="102" spans="1:1">
      <c r="A102" s="17" t="s">
        <v>12</v>
      </c>
    </row>
    <row r="103" spans="1:1">
      <c r="A103" s="11" t="s">
        <v>304</v>
      </c>
    </row>
    <row r="104" spans="1:1">
      <c r="A104" s="10" t="s">
        <v>196</v>
      </c>
    </row>
    <row r="105" spans="1:1">
      <c r="A105" s="11" t="s">
        <v>124</v>
      </c>
    </row>
    <row r="106" spans="1:1">
      <c r="A106" s="8"/>
    </row>
    <row r="107" spans="1:1">
      <c r="A107" s="6" t="s">
        <v>197</v>
      </c>
    </row>
    <row r="108" spans="1:1">
      <c r="A108" s="17" t="s">
        <v>12</v>
      </c>
    </row>
    <row r="109" spans="1:1">
      <c r="A109" s="10" t="s">
        <v>198</v>
      </c>
    </row>
    <row r="110" spans="1:1">
      <c r="A110" s="17" t="s">
        <v>199</v>
      </c>
    </row>
    <row r="112" spans="1:1">
      <c r="A112" s="6" t="s">
        <v>200</v>
      </c>
    </row>
    <row r="113" spans="1:1">
      <c r="A113" s="17" t="s">
        <v>12</v>
      </c>
    </row>
    <row r="114" spans="1:1">
      <c r="A114" s="10" t="s">
        <v>201</v>
      </c>
    </row>
    <row r="115" spans="1:1">
      <c r="A115" s="17" t="s">
        <v>476</v>
      </c>
    </row>
    <row r="116" spans="1:1">
      <c r="A116" s="17">
        <v>0</v>
      </c>
    </row>
    <row r="118" spans="1:1" s="7" customFormat="1" ht="13.2">
      <c r="A118" s="6" t="s">
        <v>202</v>
      </c>
    </row>
    <row r="119" spans="1:1">
      <c r="A119" s="10" t="s">
        <v>12</v>
      </c>
    </row>
    <row r="120" spans="1:1">
      <c r="A120" s="10" t="s">
        <v>483</v>
      </c>
    </row>
    <row r="121" spans="1:1">
      <c r="A121" s="11" t="s">
        <v>484</v>
      </c>
    </row>
    <row r="122" spans="1:1">
      <c r="A122" s="10" t="s">
        <v>485</v>
      </c>
    </row>
    <row r="123" spans="1:1">
      <c r="A123" s="11" t="s">
        <v>486</v>
      </c>
    </row>
    <row r="124" spans="1:1">
      <c r="A124" s="10" t="s">
        <v>487</v>
      </c>
    </row>
    <row r="125" spans="1:1">
      <c r="A125" s="11" t="s">
        <v>203</v>
      </c>
    </row>
    <row r="126" spans="1:1">
      <c r="A126" s="11" t="s">
        <v>204</v>
      </c>
    </row>
    <row r="127" spans="1:1">
      <c r="A127" s="10" t="s">
        <v>205</v>
      </c>
    </row>
    <row r="128" spans="1:1">
      <c r="A128" s="11" t="s">
        <v>206</v>
      </c>
    </row>
    <row r="129" spans="1:8">
      <c r="A129" s="10" t="s">
        <v>488</v>
      </c>
    </row>
    <row r="130" spans="1:8">
      <c r="A130" s="11" t="s">
        <v>207</v>
      </c>
    </row>
    <row r="131" spans="1:8">
      <c r="A131" s="4"/>
    </row>
    <row r="132" spans="1:8" s="7" customFormat="1" ht="13.2">
      <c r="A132" s="6" t="s">
        <v>79</v>
      </c>
    </row>
    <row r="133" spans="1:8">
      <c r="A133" s="10" t="s">
        <v>12</v>
      </c>
    </row>
    <row r="134" spans="1:8">
      <c r="A134" s="11" t="s">
        <v>146</v>
      </c>
    </row>
    <row r="135" spans="1:8">
      <c r="A135" s="10" t="s">
        <v>158</v>
      </c>
    </row>
    <row r="136" spans="1:8">
      <c r="A136" s="11" t="s">
        <v>151</v>
      </c>
    </row>
    <row r="137" spans="1:8">
      <c r="A137" s="10" t="s">
        <v>161</v>
      </c>
    </row>
    <row r="138" spans="1:8">
      <c r="A138" s="4" t="s">
        <v>165</v>
      </c>
    </row>
    <row r="139" spans="1:8">
      <c r="A139" s="4"/>
    </row>
    <row r="140" spans="1:8">
      <c r="A140" s="4" t="e" cm="1" vm="1">
        <f t="array" aca="1" ref="A140" ca="1">IF(AND(Source!$A173&gt;7,Source!$A173&lt;12),Source!$A130,Source!$A$119:$A$130)</f>
        <v>#VALUE!</v>
      </c>
    </row>
    <row r="141" spans="1:8">
      <c r="A141" s="6" t="s">
        <v>208</v>
      </c>
      <c r="B141" s="6" t="s">
        <v>209</v>
      </c>
      <c r="C141" s="6" t="s">
        <v>210</v>
      </c>
      <c r="D141" s="6" t="s">
        <v>211</v>
      </c>
      <c r="E141" s="6" t="s">
        <v>212</v>
      </c>
      <c r="F141" s="6" t="s">
        <v>213</v>
      </c>
      <c r="G141" s="67" t="s">
        <v>214</v>
      </c>
      <c r="H141" s="6" t="s">
        <v>215</v>
      </c>
    </row>
    <row r="142" spans="1:8">
      <c r="A142" s="10" t="s">
        <v>12</v>
      </c>
      <c r="B142" s="14">
        <v>0</v>
      </c>
      <c r="C142" s="14">
        <v>0</v>
      </c>
      <c r="D142" s="14">
        <v>0</v>
      </c>
      <c r="E142" s="14"/>
    </row>
    <row r="143" spans="1:8">
      <c r="A143" s="11" t="s">
        <v>216</v>
      </c>
      <c r="B143" s="15">
        <v>120000</v>
      </c>
      <c r="C143" s="15">
        <f>B143*0.27</f>
        <v>32400.000000000004</v>
      </c>
      <c r="D143" s="15">
        <f>B143+C143</f>
        <v>152400</v>
      </c>
      <c r="E143" s="15">
        <v>25000</v>
      </c>
      <c r="F143" s="68">
        <v>17000</v>
      </c>
      <c r="G143" s="68">
        <v>2550</v>
      </c>
      <c r="H143" s="69">
        <v>4000</v>
      </c>
    </row>
    <row r="144" spans="1:8">
      <c r="A144" s="11" t="s">
        <v>217</v>
      </c>
      <c r="B144" s="15">
        <v>175000</v>
      </c>
      <c r="C144" s="15">
        <f t="shared" ref="C144:C145" si="0">B144*0.27</f>
        <v>47250</v>
      </c>
      <c r="D144" s="15">
        <f t="shared" ref="D144:D145" si="1">B144+C144</f>
        <v>222250</v>
      </c>
      <c r="E144" s="15">
        <v>25000</v>
      </c>
      <c r="F144" s="68">
        <v>17000</v>
      </c>
      <c r="G144" s="68">
        <v>2550</v>
      </c>
      <c r="H144" s="69">
        <v>4000</v>
      </c>
    </row>
    <row r="145" spans="1:8">
      <c r="A145" s="11" t="s">
        <v>218</v>
      </c>
      <c r="B145" s="15">
        <v>200000</v>
      </c>
      <c r="C145" s="15">
        <f t="shared" si="0"/>
        <v>54000</v>
      </c>
      <c r="D145" s="15">
        <f t="shared" si="1"/>
        <v>254000</v>
      </c>
      <c r="E145" s="15">
        <v>25000</v>
      </c>
      <c r="F145" s="68">
        <v>17000</v>
      </c>
      <c r="G145" s="68">
        <v>2550</v>
      </c>
      <c r="H145" s="69">
        <v>4000</v>
      </c>
    </row>
    <row r="146" spans="1:8">
      <c r="A146" s="10" t="s">
        <v>219</v>
      </c>
      <c r="B146" s="14">
        <v>120000</v>
      </c>
      <c r="C146" s="14">
        <f>B146*0.15</f>
        <v>18000</v>
      </c>
      <c r="D146" s="14">
        <f>B146+C146</f>
        <v>138000</v>
      </c>
      <c r="E146" s="14">
        <v>25000</v>
      </c>
      <c r="F146" s="68">
        <v>17000</v>
      </c>
      <c r="G146" s="68">
        <v>2550</v>
      </c>
      <c r="H146" s="69">
        <v>4000</v>
      </c>
    </row>
    <row r="147" spans="1:8">
      <c r="A147" s="10" t="s">
        <v>220</v>
      </c>
      <c r="B147" s="14">
        <v>175000</v>
      </c>
      <c r="C147" s="14">
        <f t="shared" ref="C147:C148" si="2">B147*0.15</f>
        <v>26250</v>
      </c>
      <c r="D147" s="14">
        <f t="shared" ref="D147:D148" si="3">B147+C147</f>
        <v>201250</v>
      </c>
      <c r="E147" s="14">
        <v>25000</v>
      </c>
      <c r="F147" s="68">
        <v>17000</v>
      </c>
      <c r="G147" s="68">
        <v>2550</v>
      </c>
      <c r="H147" s="69">
        <v>4000</v>
      </c>
    </row>
    <row r="148" spans="1:8">
      <c r="A148" s="10" t="s">
        <v>221</v>
      </c>
      <c r="B148" s="14">
        <v>200000</v>
      </c>
      <c r="C148" s="14">
        <f t="shared" si="2"/>
        <v>30000</v>
      </c>
      <c r="D148" s="14">
        <f t="shared" si="3"/>
        <v>230000</v>
      </c>
      <c r="E148" s="14">
        <v>25000</v>
      </c>
      <c r="F148" s="68">
        <v>17000</v>
      </c>
      <c r="G148" s="68">
        <v>2550</v>
      </c>
      <c r="H148" s="69">
        <v>4000</v>
      </c>
    </row>
    <row r="149" spans="1:8">
      <c r="A149" s="11" t="s">
        <v>222</v>
      </c>
      <c r="B149" s="15">
        <v>45000</v>
      </c>
      <c r="C149" s="15">
        <f>B149*0.27</f>
        <v>12150</v>
      </c>
      <c r="D149" s="15">
        <f>B149+C149</f>
        <v>57150</v>
      </c>
      <c r="E149" s="15">
        <v>25000</v>
      </c>
      <c r="F149" s="68">
        <v>17000</v>
      </c>
      <c r="G149" s="68">
        <v>2550</v>
      </c>
      <c r="H149" s="69">
        <v>4000</v>
      </c>
    </row>
    <row r="150" spans="1:8">
      <c r="A150" s="11" t="s">
        <v>223</v>
      </c>
      <c r="B150" s="15">
        <v>90000</v>
      </c>
      <c r="C150" s="15">
        <f t="shared" ref="C150:C151" si="4">B150*0.27</f>
        <v>24300</v>
      </c>
      <c r="D150" s="15">
        <f t="shared" ref="D150:D151" si="5">B150+C150</f>
        <v>114300</v>
      </c>
      <c r="E150" s="15">
        <v>25000</v>
      </c>
      <c r="F150" s="68">
        <v>17000</v>
      </c>
      <c r="G150" s="68">
        <v>2550</v>
      </c>
      <c r="H150" s="69">
        <v>4000</v>
      </c>
    </row>
    <row r="151" spans="1:8">
      <c r="A151" s="11" t="s">
        <v>224</v>
      </c>
      <c r="B151" s="15">
        <v>130000</v>
      </c>
      <c r="C151" s="15">
        <f t="shared" si="4"/>
        <v>35100</v>
      </c>
      <c r="D151" s="15">
        <f t="shared" si="5"/>
        <v>165100</v>
      </c>
      <c r="E151" s="15">
        <v>25000</v>
      </c>
      <c r="F151" s="68">
        <v>17000</v>
      </c>
      <c r="G151" s="68">
        <v>2550</v>
      </c>
      <c r="H151" s="69">
        <v>4000</v>
      </c>
    </row>
    <row r="152" spans="1:8">
      <c r="A152" s="10" t="s">
        <v>225</v>
      </c>
      <c r="B152" s="14">
        <v>45000</v>
      </c>
      <c r="C152" s="14">
        <f>B152*0.15</f>
        <v>6750</v>
      </c>
      <c r="D152" s="14">
        <f>+B152+C152</f>
        <v>51750</v>
      </c>
      <c r="E152" s="14">
        <v>25000</v>
      </c>
      <c r="F152" s="68">
        <v>17000</v>
      </c>
      <c r="G152" s="68">
        <v>2550</v>
      </c>
      <c r="H152" s="69">
        <v>4000</v>
      </c>
    </row>
    <row r="153" spans="1:8">
      <c r="A153" s="10" t="s">
        <v>226</v>
      </c>
      <c r="B153" s="14">
        <v>90000</v>
      </c>
      <c r="C153" s="14">
        <f t="shared" ref="C153:C154" si="6">B153*0.15</f>
        <v>13500</v>
      </c>
      <c r="D153" s="14">
        <f t="shared" ref="D153:D154" si="7">+B153+C153</f>
        <v>103500</v>
      </c>
      <c r="E153" s="14">
        <v>25000</v>
      </c>
      <c r="F153" s="68">
        <v>17000</v>
      </c>
      <c r="G153" s="68">
        <v>2550</v>
      </c>
      <c r="H153" s="69">
        <v>4000</v>
      </c>
    </row>
    <row r="154" spans="1:8">
      <c r="A154" s="10" t="s">
        <v>227</v>
      </c>
      <c r="B154" s="14">
        <v>130000</v>
      </c>
      <c r="C154" s="14">
        <f t="shared" si="6"/>
        <v>19500</v>
      </c>
      <c r="D154" s="14">
        <f t="shared" si="7"/>
        <v>149500</v>
      </c>
      <c r="E154" s="14">
        <v>25000</v>
      </c>
      <c r="F154" s="68">
        <v>17000</v>
      </c>
      <c r="G154" s="68">
        <v>2550</v>
      </c>
      <c r="H154" s="69">
        <v>4000</v>
      </c>
    </row>
    <row r="155" spans="1:8">
      <c r="A155" s="11" t="s">
        <v>228</v>
      </c>
      <c r="B155" s="15">
        <v>110000</v>
      </c>
      <c r="C155" s="15">
        <f>B155*0.27</f>
        <v>29700.000000000004</v>
      </c>
      <c r="D155" s="15">
        <f t="shared" ref="D155:D164" si="8">B155+C155</f>
        <v>139700</v>
      </c>
      <c r="E155" s="15">
        <v>25000</v>
      </c>
      <c r="F155" s="68"/>
      <c r="G155" s="68"/>
    </row>
    <row r="156" spans="1:8">
      <c r="A156" s="11" t="s">
        <v>229</v>
      </c>
      <c r="B156" s="15">
        <v>70000</v>
      </c>
      <c r="C156" s="15">
        <f>B156*0.27</f>
        <v>18900</v>
      </c>
      <c r="D156" s="15">
        <f t="shared" si="8"/>
        <v>88900</v>
      </c>
      <c r="E156" s="15">
        <v>25000</v>
      </c>
      <c r="F156" s="68"/>
      <c r="G156" s="68"/>
    </row>
    <row r="157" spans="1:8">
      <c r="A157" s="10" t="s">
        <v>230</v>
      </c>
      <c r="B157" s="14">
        <v>110000</v>
      </c>
      <c r="C157" s="14">
        <f>B157*0.15</f>
        <v>16500</v>
      </c>
      <c r="D157" s="14">
        <f t="shared" si="8"/>
        <v>126500</v>
      </c>
      <c r="E157" s="14">
        <v>25000</v>
      </c>
      <c r="F157" s="68"/>
      <c r="G157" s="68"/>
    </row>
    <row r="158" spans="1:8">
      <c r="A158" s="10" t="s">
        <v>231</v>
      </c>
      <c r="B158" s="14">
        <v>70000</v>
      </c>
      <c r="C158" s="14">
        <f>B158*0.15</f>
        <v>10500</v>
      </c>
      <c r="D158" s="14">
        <f t="shared" si="8"/>
        <v>80500</v>
      </c>
      <c r="E158" s="14">
        <v>25000</v>
      </c>
      <c r="F158" s="68"/>
      <c r="G158" s="68"/>
    </row>
    <row r="159" spans="1:8">
      <c r="A159" s="11" t="s">
        <v>232</v>
      </c>
      <c r="B159" s="15">
        <v>17000</v>
      </c>
      <c r="C159" s="15">
        <f>B159*0.15</f>
        <v>2550</v>
      </c>
      <c r="D159" s="15">
        <f t="shared" si="8"/>
        <v>19550</v>
      </c>
      <c r="E159" s="15">
        <v>4000</v>
      </c>
      <c r="F159" s="68"/>
      <c r="G159" s="68"/>
    </row>
    <row r="160" spans="1:8">
      <c r="A160" s="10" t="s">
        <v>162</v>
      </c>
      <c r="B160" s="14">
        <f>70000*A201</f>
        <v>0</v>
      </c>
      <c r="C160" s="14">
        <v>0</v>
      </c>
      <c r="D160" s="14">
        <f>(B160+C160)*A201</f>
        <v>0</v>
      </c>
      <c r="E160" s="14">
        <v>20000</v>
      </c>
      <c r="F160" s="68"/>
      <c r="G160" s="68"/>
    </row>
    <row r="161" spans="1:7">
      <c r="A161" s="10" t="s">
        <v>163</v>
      </c>
      <c r="B161" s="14">
        <f>70000*A201</f>
        <v>0</v>
      </c>
      <c r="C161" s="14">
        <v>0</v>
      </c>
      <c r="D161" s="14">
        <f>(B161+C161)*A201</f>
        <v>0</v>
      </c>
      <c r="E161" s="14">
        <v>20000</v>
      </c>
      <c r="F161" s="68"/>
      <c r="G161" s="68"/>
    </row>
    <row r="162" spans="1:7">
      <c r="A162" s="11" t="s">
        <v>233</v>
      </c>
      <c r="B162" s="15">
        <v>710000</v>
      </c>
      <c r="C162" s="15">
        <f>B162*0.27</f>
        <v>191700</v>
      </c>
      <c r="D162" s="15">
        <f t="shared" si="8"/>
        <v>901700</v>
      </c>
      <c r="E162" s="15">
        <v>50000</v>
      </c>
      <c r="F162" s="68"/>
      <c r="G162" s="68"/>
    </row>
    <row r="163" spans="1:7">
      <c r="A163" s="11" t="s">
        <v>234</v>
      </c>
      <c r="B163" s="15">
        <v>710000</v>
      </c>
      <c r="C163" s="15">
        <f>B163*0.15</f>
        <v>106500</v>
      </c>
      <c r="D163" s="15">
        <f t="shared" si="8"/>
        <v>816500</v>
      </c>
      <c r="E163" s="15">
        <v>50000</v>
      </c>
      <c r="F163" s="68"/>
      <c r="G163" s="68"/>
    </row>
    <row r="164" spans="1:7">
      <c r="A164" s="10" t="s">
        <v>235</v>
      </c>
      <c r="B164" s="14">
        <v>50000</v>
      </c>
      <c r="C164" s="14">
        <f>B164*0.15</f>
        <v>7500</v>
      </c>
      <c r="D164" s="14">
        <f t="shared" si="8"/>
        <v>57500</v>
      </c>
      <c r="E164" s="14">
        <v>8000</v>
      </c>
      <c r="F164" s="68"/>
      <c r="G164" s="68"/>
    </row>
    <row r="165" spans="1:7">
      <c r="A165" s="10" t="s">
        <v>236</v>
      </c>
      <c r="B165" s="14">
        <v>125000</v>
      </c>
      <c r="C165" s="14">
        <f>B165*0.15</f>
        <v>18750</v>
      </c>
      <c r="D165" s="14">
        <f t="shared" ref="D165:D166" si="9">B165+C165</f>
        <v>143750</v>
      </c>
      <c r="E165" s="14">
        <v>25000</v>
      </c>
      <c r="F165" s="68"/>
      <c r="G165" s="68"/>
    </row>
    <row r="166" spans="1:7">
      <c r="A166" s="10" t="s">
        <v>237</v>
      </c>
      <c r="B166" s="14">
        <v>5000</v>
      </c>
      <c r="C166" s="14">
        <f>B166*0.15</f>
        <v>750</v>
      </c>
      <c r="D166" s="14">
        <f t="shared" si="9"/>
        <v>5750</v>
      </c>
      <c r="E166" s="14">
        <v>2000</v>
      </c>
      <c r="F166" s="68"/>
      <c r="G166" s="68"/>
    </row>
    <row r="167" spans="1:7">
      <c r="A167" s="10"/>
      <c r="B167" s="14"/>
      <c r="C167" s="14"/>
      <c r="D167" s="14"/>
      <c r="E167" s="14"/>
      <c r="F167" s="68"/>
      <c r="G167" s="68"/>
    </row>
    <row r="168" spans="1:7" s="7" customFormat="1" ht="13.2">
      <c r="A168" s="6" t="s">
        <v>238</v>
      </c>
    </row>
    <row r="169" spans="1:7">
      <c r="A169" s="10" t="s">
        <v>201</v>
      </c>
    </row>
    <row r="170" spans="1:7">
      <c r="A170" s="11" t="s">
        <v>476</v>
      </c>
    </row>
    <row r="171" spans="1:7">
      <c r="A171" s="4"/>
    </row>
    <row r="172" spans="1:7">
      <c r="A172" s="12" t="s">
        <v>239</v>
      </c>
    </row>
    <row r="173" spans="1:7">
      <c r="A173" s="18" cm="1">
        <f t="array" ref="A173">_xlfn.IFS('Plan de financement-Projet'!B7="(À sélectionner)",0,'Plan de financement-Projet'!B7="Volet 2 — Recherche appliquée, développement expérimental et adaptation technologique - Catégorie A - Recherche appliquée ou développement expérimental",1,'Plan de financement-Projet'!B7="Volet 2 — Recherche appliquée, développement expérimental et adaptation technologique - Catégorie B - Adaptation technologique",2,'Plan de financement-Projet'!B7="Volet 2 — Recherche appliquée, développement expérimental et adaptation technologique - Catégorie C - ADLAI - Projets d'essais avec tamisage ",3,'Plan de financement-Projet'!B7="Volet 2 — Recherche appliquée, développement expérimental et adaptation technologique - Catégorie C - ADLAI - Projets d'essais sans tamisage et biopesticide",4,'Plan de financement-Projet'!B7="Volet 2 — Recherche appliquée, développement expérimental et adaptation technologique - Catégorie D - Activités de transfert de connaissances découlant d’un projet des catégories A et B",5,'Plan de financement-Projet'!B7="Volet 3 — Innovation des entreprises du secteur des pêches et de l’aquaculture commerciales (avec diffusion publique)",6,'Plan de financement-Projet'!B7="Volet 3 — Innovation des entreprises du secteur des pêches et de l’aquaculture commerciales (sans diffusion publique)",12,'Plan de financement-Projet'!B7="Volet 4 — Soutien financier aux initiatives de partenariat pour l’innovation",7,'Plan de financement-Projet'!B7="Volet 5 — Soutien au transfert de connaissances et à la diffusion - Catégorie A - Activité de communication portant sur l’innovation",8,'Plan de financement-Projet'!B7="Volet 5 — Soutien au transfert de connaissances et à la diffusion - Catégorie B - Nouveaux outils de diffusion portant sur des connaissances techniques à l’exception des outils qui concernent principalement l’agroenvironnement",9,'Plan de financement-Projet'!B7="Volet 5 — Soutien au transfert de connaissances et à la diffusion - Catégorie C - Vitrine technologique à portée sectorielle à l’exception des vitrines qui concernent principalement l’agroenvironnement",10,'Plan de financement-Projet'!B7="Volet 5 — Soutien au transfert de connaissances et à la diffusion - Catégorie D - Accueil d’experts étrangers (hors Québec)",11)</f>
        <v>0</v>
      </c>
    </row>
    <row r="174" spans="1:7">
      <c r="A174" s="12" t="s">
        <v>240</v>
      </c>
    </row>
    <row r="175" spans="1:7">
      <c r="A175" s="18" t="str" cm="1">
        <f t="array" ref="A175">_xlfn.IFS('Plan de financement-Projet'!B6="(À sélectionner)","CL0",'Plan de financement-Projet'!B6="Établissements de recherche (universités)","CL1",'Plan de financement-Projet'!B6="Établissements de recherche (autres demandeurs)","CL2",'Plan de financement-Projet'!B6="Établissements de transfert technologique","CL3",'Plan de financement-Projet'!B6="Associations et regroupements d’entreprises ou de producteurs","CL4",'Plan de financement-Projet'!B6="Organismes de soutien aux initiatives de recherche et d’innovation","CL5",'Plan de financement-Projet'!B6="Centres de diffusion","CL6",'Plan de financement-Projet'!B6="Entreprises de pêche, d’aquaculture commerciales et de transformation de produits aquatiques","CL7",'Plan de financement-Projet'!B6="Conseils de bande","CL8")</f>
        <v>CL0</v>
      </c>
    </row>
    <row r="176" spans="1:7">
      <c r="A176" s="18"/>
    </row>
    <row r="177" spans="1:2">
      <c r="A177" s="12" t="s">
        <v>241</v>
      </c>
      <c r="B177" s="12" t="s">
        <v>56</v>
      </c>
    </row>
    <row r="178" spans="1:2">
      <c r="A178" s="18" t="b">
        <f>IF(OR(A173=1,A173=2,A173=3,A173=4,A173=5,A173=7),TRUE,FALSE)</f>
        <v>0</v>
      </c>
      <c r="B178" s="17" t="s">
        <v>242</v>
      </c>
    </row>
    <row r="179" spans="1:2">
      <c r="A179" s="18" t="str">
        <f>IF(OR('Plan de financement-Projet'!I3="1 an",'Plan de financement-Projet'!I3="2 ans"),"1 an",'Plan de financement-Projet'!I3)</f>
        <v>(À sélectionner)</v>
      </c>
      <c r="B179" s="17" t="s">
        <v>243</v>
      </c>
    </row>
    <row r="180" spans="1:2">
      <c r="A180" s="18" t="str">
        <f>'Plan de financement-Projet'!I3</f>
        <v>(À sélectionner)</v>
      </c>
      <c r="B180" s="17" t="s">
        <v>244</v>
      </c>
    </row>
    <row r="181" spans="1:2">
      <c r="A181" s="18" t="b">
        <f>(IF(AND(A175="CL1",A173=1),TRUE,IF(AND(A175="CL1",A173=2),TRUE,IF(AND(A175="CL1",A173=3),TRUE,IF(AND(A175="CL1",A173=4),TRUE,IF(AND(A175="CL1",A173=5),TRUE,IF(AND(A175="CL1",A173=7),TRUE,IF(AND(A175="CL1",A173=8),TRUE,IF(AND(A175="CL1",A173=9),TRUE,IF(AND(A175="CL1",A173=10),TRUE,IF(AND(A175="CL1",A173=11),TRUE,IF(AND(A175="CL2",A173=1),TRUE,IF(AND(A175="CL2",A173=2),TRUE,IF(AND(A175="CL2",A173=3),TRUE,IF(AND(A175="CL2",A173=4),TRUE,IF(AND(A175="CL2",A173=5),TRUE,IF(AND(A175="CL2",A173=7),TRUE,IF(AND(A175="CL2",A173=8),TRUE,IF(AND(A175="CL2",A173=9),TRUE,IF(AND(A175="CL2",A173=10),TRUE,IF(AND(A175="CL2",A173=11),TRUE,IF(AND(A175="CL3",A173=2),TRUE,IF(AND(A175="CL3",A173=3),TRUE,IF(AND(A175="CL3",A173=4),TRUE,IF(AND(A175="CL3",A173=5),TRUE,IF(AND(A175="CL3",A173=8),TRUE,IF(AND(A175="CL3",A173=9),TRUE,IF(AND(A175="CL3",A173=10),TRUE,IF(AND(A175="CL3",A173=11),TRUE,IF(AND(A175="CL4",A173=2),TRUE,IF(AND(A175="CL4",A173=3),TRUE,IF(AND(A175="CL4",A173=4),TRUE,IF(AND(A175="CL4",A173=5),TRUE,IF(AND(A175="CL4",A173=8),TRUE,IF(AND(A175="CL4",A173=9),TRUE,IF(AND(A175="CL4",A173=10),TRUE,IF(AND(A175="CL4",A173=11),TRUE,IF(AND(A175="CL5",A173=7),TRUE,IF(AND(A175="CL6",A173=8),TRUE,IF(AND(A175="CL6",A173=9),TRUE,IF(AND(A175="CL6",A173=10),TRUE,IF(AND(A175="CL6",A173=11),TRUE,IF(AND(A175="CL7",A173=6),TRUE,IF(AND(A175="CL8",A173=6),TRUE,IF(AND(A175="CL8",A173=12),TRUE,IF(AND(A175="CL7",A173=12),TRUE,FALSE))))))))))))))))))))))))))))))))))))))))))))))</f>
        <v>0</v>
      </c>
      <c r="B181" s="17" t="s">
        <v>245</v>
      </c>
    </row>
    <row r="182" spans="1:2">
      <c r="A182" s="18" t="b">
        <f>IF(AND(A173=1,A180="1 an"),TRUE,IF(AND(A173=1,A180="2 ans"),TRUE,IF(AND(A173=1,A180="3 ans"),TRUE,IF(AND(A173=1,A180="4 ans"),TRUE,IF(AND(A173=2,A180="1 an"),TRUE,IF(AND(A173=2,A180="2 ans"),TRUE,IF(AND(A173=2,A180="3 ans"),TRUE,IF(AND(A173=3,A180="3 ans"),TRUE,IF(AND(A173=4,A180="3 ans"),TRUE,IF(AND(A173=5,A180="1 an"),TRUE,IF(AND(A173=5,A180="2 ans"),TRUE,IF(AND(A173=5,A180="3 ans"),TRUE,IF(AND(A173=6,A180="1 an"),TRUE,IF(AND(A173=6,A180="2 ans"),TRUE,IF(AND(A173=6,A180="3 ans"),TRUE,IF(AND(A173=12,A180="1 an"),TRUE,IF(AND(A173=12,A180="2 ans"),TRUE,IF(AND(A173=12,A180="3 ans"),TRUE,IF(AND(A173=7,A180="1 an"),TRUE,IF(AND(A173=7,A180="2 ans"),TRUE,IF(AND(A173=7,A180="3 ans"),TRUE,IF(AND(A173=7,A180="4 ans"),TRUE,IF(AND(A173=7,A180="5 ans"),TRUE,IF(AND(A173=8,A180="1 an"),TRUE,IF(AND(A173=8,A180="2 ans"),TRUE,IF(AND(A173=9,A180="1 an"),TRUE,IF(AND(A173=9,A180="2 ans"),TRUE,IF(AND(A173=10,A180="1 an"),TRUE,IF(AND(A173=10,A180="2 ans"),TRUE,IF(AND(A173=11,A180="1 an"),TRUE,IF(AND(A173=11,A180="2 ans"),TRUE,FALSE)))))))))))))))))))))))))))))))</f>
        <v>0</v>
      </c>
      <c r="B182" s="17" t="s">
        <v>246</v>
      </c>
    </row>
    <row r="183" spans="1:2">
      <c r="A183" s="19">
        <f>IF(AND(A173=1,A179="1 an",A181=TRUE,A182=TRUE,A187=TRUE),B143,IF(AND(A173=1,A179="3 ans",A181=TRUE,A182=TRUE,A187=TRUE),B144,IF(AND(A173=1,A179="4 ans",A181=TRUE,A182=TRUE,A187=TRUE),B145,IF(AND(A173=1,A179="1 an",A181=TRUE,A187=FALSE),B146,IF(AND(A173=1,A179="3 ans",A181=TRUE,A182=TRUE,A187=FALSE),B147,IF(AND(A173=1,A179="4 ans",A181=TRUE,A182=TRUE,A187=FALSE),B148,IF(AND(A173=2,A180="1 an",A181=TRUE,A182=TRUE,A187=TRUE),B149,IF(AND(A173=2,A180="2 ans",A181=TRUE,A182=TRUE,A187=TRUE),B150,IF(AND(A173=2,A180="3 ans",A181=TRUE,A182=TRUE,A187=TRUE),B151,IF(AND(A173=2,A180="1 an",A181=TRUE,A182=TRUE,A187=FALSE),B152,IF(AND(A173=2,A180="2 ans",A181=TRUE,A182=TRUE,A187=FALSE),B153,IF(AND(A173=2,A180="3 ans",A181=TRUE,A182=TRUE,A187=FALSE),B154,IF(AND(A173=3,A180="3 ans",A181=TRUE,A187=TRUE),B155,IF(AND(A173=4,A180="3 ans",A181=TRUE,A187=TRUE),B156,IF(AND(A173=3,A180="3 ans",A181=TRUE,A187=FALSE),B157,IF(AND(A173=4,A180="3 ans",A181=TRUE,A187=FALSE),B158,IF(AND(A173=5,A181=TRUE,A182=TRUE),B159,IF(AND(A173=6,A181=TRUE,A182=TRUE),B160,IF(AND(A173=12,A181=TRUE,A182=TRUE),B160,IF(AND(A173=7,A181=TRUE,A182=TRUE,A187=TRUE),B162,IF(AND(A173=7,A181=TRUE,A182=TRUE,A187=FALSE),B163,IF(AND(A173=8,A181=TRUE,A182=TRUE),D164,IF(AND(A173=9,A181=TRUE,A182=TRUE),D164,IF(AND(A173=10,A181=TRUE,A182=TRUE),D165,IF(AND(A173=11,A181=TRUE,A182=TRUE),D166,0)))))))))))))))))))))))))</f>
        <v>0</v>
      </c>
      <c r="B183" s="17" t="s">
        <v>247</v>
      </c>
    </row>
    <row r="184" spans="1:2">
      <c r="A184" s="19">
        <f>IF(AND(A173=1,A179="1 an",A181=TRUE,A182=TRUE,A187=TRUE),E143,IF(AND(A173=1,A179="3 ans",A181=TRUE,A182=TRUE,A187=TRUE),E144,IF(AND(A173=1,A179="4 ans",A181=TRUE,A182=TRUE,A187=TRUE),E145,IF(AND(A173=1,A179="1 an",A181=TRUE,A187=FALSE),E146,IF(AND(A173=1,A179="3 ans",A181=TRUE,A182=TRUE,A187=FALSE),E147,IF(AND(A173=1,A179="4 ans",A181=TRUE,A182=TRUE,A187=FALSE),E148,IF(AND(A173=2,A180="1 an",A181=TRUE,A182=TRUE,A187=TRUE),E149,IF(AND(A173=2,A180="2 ans",A181=TRUE,A182=TRUE,A187=TRUE),E150,IF(AND(A173=2,A180="3 ans",A181=TRUE,A182=TRUE,A187=TRUE),E151,IF(AND(A173=2,A180="1 an",A181=TRUE,A182=TRUE,A187=FALSE),E152,IF(AND(A173=2,A180="2 ans",A181=TRUE,A182=TRUE,A187=FALSE),E153,IF(AND(A173=2,A180="3 ans",A181=TRUE,A182=TRUE,A187=FALSE),E154,IF(AND(A173=3,A180="3 ans",A181=TRUE,A187=TRUE),E155,IF(AND(A173=4,A180="3 ans",A181=TRUE,A187=TRUE),E156,IF(AND(A173=3,A180="3 ans",A181=TRUE,A187=FALSE),E157,IF(AND(A173=4,A180="3 ans",A181=TRUE,A187=FALSE),E158,IF(AND(A173=5,A181=TRUE,A182=TRUE),E159,IF(AND(A173=6,A181=TRUE,A182=TRUE),E160,IF(AND(A173=12,A181=TRUE,A182=TRUE),E160,IF(AND(A173=7,A181=TRUE,A182=TRUE,A187=TRUE),E162,IF(AND(A173=7,A181=TRUE,A182=TRUE,A187=FALSE),E163,IF(AND(A173=8,A181=TRUE,A182=TRUE),E164,IF(AND(A173=9,A181=TRUE,A182=TRUE),E164,IF(AND(A173=10,A181=TRUE,A182=TRUE),E165,IF(AND(A173=11,A181=TRUE,A182=TRUE),E166,0)))))))))))))))))))))))))</f>
        <v>0</v>
      </c>
      <c r="B184" s="17" t="s">
        <v>248</v>
      </c>
    </row>
    <row r="185" spans="1:2">
      <c r="A185" s="17"/>
      <c r="B185" s="17"/>
    </row>
    <row r="186" spans="1:2">
      <c r="A186" s="12" t="s">
        <v>249</v>
      </c>
      <c r="B186" s="17"/>
    </row>
    <row r="187" spans="1:2">
      <c r="A187" s="18" t="b">
        <f>IF('Plan de financement-Projet'!B6="Établissements de recherche (universités)",TRUE,FALSE)</f>
        <v>0</v>
      </c>
      <c r="B187" s="17"/>
    </row>
    <row r="188" spans="1:2">
      <c r="A188" s="17"/>
      <c r="B188" s="17"/>
    </row>
    <row r="189" spans="1:2">
      <c r="A189" s="17"/>
      <c r="B189" s="17"/>
    </row>
    <row r="190" spans="1:2">
      <c r="A190" s="12" t="s">
        <v>250</v>
      </c>
      <c r="B190" s="17"/>
    </row>
    <row r="191" spans="1:2">
      <c r="A191" s="20" cm="1">
        <f t="array" ref="A191">_xlfn.IFS(A173=0,0,A173=1,0.8,A173=2,0.8,A173=3,0.8,A173=4,0.8,A173=5,0.8,A173=6,0.8,A173=7,0.6,A173=8,0.7,A173=9,0.7,A173=10,0.7,A173=11,0.7,A173=12,0.65)</f>
        <v>0</v>
      </c>
      <c r="B191" s="17"/>
    </row>
    <row r="192" spans="1:2">
      <c r="A192" s="17"/>
      <c r="B192" s="17"/>
    </row>
    <row r="193" spans="1:2">
      <c r="A193" s="12" t="s">
        <v>251</v>
      </c>
      <c r="B193" s="12" t="s">
        <v>252</v>
      </c>
    </row>
    <row r="194" spans="1:2">
      <c r="A194" s="18" t="b">
        <f>IF(OR('Plan de financement-Projet'!B8="(À sélectionner)",'Plan de financement-Projet'!B8="Ne s'applique pas"),FALSE,IF(AND(A173=6,'Plan de financement-Projet'!B8&lt;&gt;A129),FALSE,IF(AND(A173=12,'Plan de financement-Projet'!B8&lt;&gt;A129),FALSE,TRUE)))</f>
        <v>0</v>
      </c>
      <c r="B194" s="17" t="s">
        <v>253</v>
      </c>
    </row>
    <row r="195" spans="1:2">
      <c r="A195" s="20" cm="1">
        <f t="array" ref="A195">_xlfn.IFS(A173=0,0,A173=1,0.1,A173=2,0.1,A173=3,0.1,A173=4,0.1,A173=5,0.1,A173=6,0.1,A173=7,0.3,A173=8,0,A173=9,0,A173=10,0,A173=11,0,A173=12,0.1)</f>
        <v>0</v>
      </c>
      <c r="B195" s="17" t="s">
        <v>254</v>
      </c>
    </row>
    <row r="196" spans="1:2">
      <c r="A196" s="20">
        <f>IF(A194=TRUE,A195,0)</f>
        <v>0</v>
      </c>
      <c r="B196" s="17" t="s">
        <v>255</v>
      </c>
    </row>
    <row r="197" spans="1:2">
      <c r="A197" s="17"/>
      <c r="B197" s="17"/>
    </row>
    <row r="198" spans="1:2">
      <c r="A198" s="12" t="s">
        <v>256</v>
      </c>
      <c r="B198" s="12" t="s">
        <v>252</v>
      </c>
    </row>
    <row r="199" spans="1:2">
      <c r="A199" s="20" cm="1">
        <f t="array" ref="A199">_xlfn.IFS(A173=0,0,A173=1,0.9,A173=2,0.9,A173=3,0.9,A173=4,0.9,A173=5,0.9,A173=6,0.9,A173=7,0.9,A173=8,0.75,A173=9,0.75,A173=10,0.75,A173=11,0.75,A173=12,0.9)</f>
        <v>0</v>
      </c>
      <c r="B199" s="17" t="s">
        <v>257</v>
      </c>
    </row>
    <row r="200" spans="1:2">
      <c r="A200" s="20">
        <f>IF(AND('Plan de financement-Projet'!B7="Volet 3 — Innovation des entreprises du secteur des pêches et de l’aquaculture commerciales (avec diffusion publique)",A194=TRUE),0.1,IF(AND('Plan de financement-Projet'!B7="Volet 3 — Innovation des entreprises du secteur des pêches et de l’aquaculture commerciales (sans diffusion publique)",A194=TRUE),0.1,0))</f>
        <v>0</v>
      </c>
      <c r="B200" s="17" t="s">
        <v>258</v>
      </c>
    </row>
    <row r="201" spans="1:2">
      <c r="A201" s="13" t="b">
        <f>(IF(OR(A214=6,A214=12),IF(A213="1 an",1,IF(A213="2 ans",2,IF(A213="3 ans",3,1)))*1))</f>
        <v>0</v>
      </c>
      <c r="B201" s="17" t="s">
        <v>259</v>
      </c>
    </row>
    <row r="202" spans="1:2">
      <c r="A202" s="12" t="s">
        <v>238</v>
      </c>
      <c r="B202" s="12" t="s">
        <v>252</v>
      </c>
    </row>
    <row r="203" spans="1:2">
      <c r="A203" s="20" t="str">
        <f>IF(A187=TRUE,A170,A169)</f>
        <v>Frais d'administration</v>
      </c>
      <c r="B203" s="17" t="s">
        <v>260</v>
      </c>
    </row>
    <row r="204" spans="1:2">
      <c r="A204" s="13">
        <f>IF(A175="CL0",0,A203)</f>
        <v>0</v>
      </c>
    </row>
    <row r="206" spans="1:2">
      <c r="A206" s="23">
        <f>SUMIF('Plan de financement-Projet'!J42:J154,"Partenaire",'Plan de financement-Projet'!M42:M154)</f>
        <v>0</v>
      </c>
    </row>
    <row r="207" spans="1:2">
      <c r="A207" s="12" t="s">
        <v>261</v>
      </c>
      <c r="B207" s="12" t="s">
        <v>252</v>
      </c>
    </row>
    <row r="208" spans="1:2">
      <c r="A208" s="36">
        <f>IF(OR(A173=6,A173=12),0,IF(A173&gt;7,0,IF(A187=TRUE,27%,15%)))</f>
        <v>0.15</v>
      </c>
    </row>
    <row r="209" spans="1:2">
      <c r="A209" s="36" t="str">
        <f>IF(OR(A173=6,A173=12),"",IF(A173&gt;7,"",IF(A187=TRUE,"Frais indirects de recherche de 27,0%","Frais d'administration de 15,0%")))</f>
        <v>Frais d'administration de 15,0%</v>
      </c>
      <c r="B209" t="s">
        <v>262</v>
      </c>
    </row>
    <row r="210" spans="1:2">
      <c r="A210">
        <f>'Plan de financement-Projet'!N155</f>
        <v>0</v>
      </c>
      <c r="B210" t="s">
        <v>325</v>
      </c>
    </row>
    <row r="212" spans="1:2">
      <c r="A212" s="12" t="s">
        <v>263</v>
      </c>
      <c r="B212" s="12" t="s">
        <v>252</v>
      </c>
    </row>
    <row r="213" spans="1:2">
      <c r="A213" s="36" t="str">
        <f>'Plan de financement-Projet'!I3</f>
        <v>(À sélectionner)</v>
      </c>
      <c r="B213" t="s">
        <v>11</v>
      </c>
    </row>
    <row r="214" spans="1:2">
      <c r="A214" s="93">
        <f>A173</f>
        <v>0</v>
      </c>
      <c r="B214" t="s">
        <v>18</v>
      </c>
    </row>
    <row r="215" spans="1:2">
      <c r="A215" s="9" t="b">
        <f>IF(OR(A214=7,A214&lt;5),IF(A213="1 an",80%,IF(A213="2 ans",50%,IF(A213="3 ans",30%,IF(A213="4 ans",30%,IF(A213="5 ans",30%))))),IF(OR(A214=12,A214=6),50%,IF(AND(A214&gt;7,'Plan de financement-Projet'!M29&gt;50000),60%,80%)))</f>
        <v>0</v>
      </c>
      <c r="B215" t="s">
        <v>264</v>
      </c>
    </row>
    <row r="216" spans="1:2">
      <c r="A216" t="str">
        <f>'Plan de financement-Projet'!B7</f>
        <v>(À sélectionner)</v>
      </c>
      <c r="B216" t="s">
        <v>265</v>
      </c>
    </row>
    <row r="217" spans="1:2">
      <c r="A217" t="e" cm="1" vm="2">
        <f t="array" aca="1" ref="A217" ca="1">IF(OR(A214=8,A214=9,A214=10,A214=11),A133:A135,IF(A214=5,A133:A134,IF(OR(A214=3,A214=4),I70:I71,IF(A214=1,G70:G73,IF(A214=7,A133:A138,A133:A136)))))</f>
        <v>#VALUE!</v>
      </c>
      <c r="B217" t="s">
        <v>266</v>
      </c>
    </row>
    <row r="218" spans="1:2">
      <c r="A218" t="str" cm="1">
        <f t="array" ref="A218:A221">IF(OR(A214=8,A214=9,A214=10,A214=11),A133:A135,IF(A214=5,A133:A134,IF(OR(A214=3,A214=4),I70:I71,IF(A214=1,G70:G73,IF(A214=7,A133:A138,A133:A136)))))</f>
        <v>(À sélectionner)</v>
      </c>
    </row>
    <row r="219" spans="1:2">
      <c r="A219" t="str">
        <v>1 an</v>
      </c>
    </row>
    <row r="220" spans="1:2">
      <c r="A220" t="str">
        <v>2 ans</v>
      </c>
    </row>
    <row r="221" spans="1:2">
      <c r="A221" t="str">
        <v>3 ans</v>
      </c>
    </row>
    <row r="226" spans="1:2">
      <c r="A226" s="103" t="s">
        <v>267</v>
      </c>
      <c r="B226" s="103" t="s">
        <v>56</v>
      </c>
    </row>
    <row r="227" spans="1:2">
      <c r="A227" s="13">
        <f>A173</f>
        <v>0</v>
      </c>
      <c r="B227" t="s">
        <v>18</v>
      </c>
    </row>
    <row r="228" spans="1:2">
      <c r="A228" s="9" t="b">
        <f>A194</f>
        <v>0</v>
      </c>
      <c r="B228" t="s">
        <v>268</v>
      </c>
    </row>
    <row r="229" spans="1:2">
      <c r="A229" s="9">
        <f>IF(A214&lt;7,20%,IF(A214=12,20%,IF(A214=7,40%,30%)))</f>
        <v>0.2</v>
      </c>
      <c r="B229" t="s">
        <v>269</v>
      </c>
    </row>
    <row r="230" spans="1:2">
      <c r="A230" s="9" t="b">
        <f>IF(AND('Plan de financement-Projet'!B8=A129,A227=6),10%,IF(AND('Plan de financement-Projet'!B8=A129,A227=12),10%,IF(A214&gt;7,30%,IF(AND(A214&lt;5,A194=TRUE),10%,IF(AND(A214=7,A194=TRUE),10%)))))</f>
        <v>0</v>
      </c>
      <c r="B230" t="s">
        <v>270</v>
      </c>
    </row>
    <row r="231" spans="1:2">
      <c r="A231" s="9">
        <f>MIN(A229,A230)</f>
        <v>0.2</v>
      </c>
      <c r="B231" t="s">
        <v>271</v>
      </c>
    </row>
  </sheetData>
  <sheetProtection algorithmName="SHA-512" hashValue="iBwQHRSi40bBGtS3M1hCN30u2UQpxUZo+2UzlwcA+QFg9aRpIhIOr2jSSYgJEfjtl7gU/+Omm0QNZPQjqMGk8w==" saltValue="V+V6Yf7fytX/Au/ljCRdVw==" spinCount="100000" sheet="1" objects="1" scenarios="1"/>
  <phoneticPr fontId="15" type="noConversion"/>
  <pageMargins left="0.7" right="0.7" top="0.75" bottom="0.75" header="0.3" footer="0.3"/>
  <pageSetup paperSize="5" orientation="landscape" horizontalDpi="1200" verticalDpi="1200" r:id="rId1"/>
  <tableParts count="9">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9B8DB-7FD1-4CD9-9B94-E80A98CAE30F}">
  <sheetPr codeName="Feuil2">
    <tabColor rgb="FF92D050"/>
  </sheetPr>
  <dimension ref="B1:F4"/>
  <sheetViews>
    <sheetView showGridLines="0" workbookViewId="0">
      <selection activeCell="D37" sqref="D37"/>
    </sheetView>
  </sheetViews>
  <sheetFormatPr baseColWidth="10" defaultColWidth="11.44140625" defaultRowHeight="13.2"/>
  <cols>
    <col min="1" max="1" width="4.5546875" style="65" customWidth="1"/>
    <col min="2" max="2" width="29.44140625" style="64" customWidth="1"/>
    <col min="3" max="3" width="26.33203125" style="65" customWidth="1"/>
    <col min="4" max="20" width="14.5546875" style="65" customWidth="1"/>
    <col min="21" max="16384" width="11.44140625" style="65"/>
  </cols>
  <sheetData>
    <row r="1" spans="2:6" ht="10.95" customHeight="1"/>
    <row r="2" spans="2:6" ht="60.75" customHeight="1">
      <c r="B2" s="594" t="s">
        <v>469</v>
      </c>
      <c r="C2" s="595"/>
      <c r="D2" s="595"/>
      <c r="E2" s="595"/>
      <c r="F2" s="595"/>
    </row>
    <row r="3" spans="2:6" ht="18" customHeight="1">
      <c r="B3" s="130" t="s">
        <v>496</v>
      </c>
      <c r="C3" s="98"/>
      <c r="D3" s="98"/>
    </row>
    <row r="4" spans="2:6" ht="14.4">
      <c r="B4" s="130" t="s">
        <v>497</v>
      </c>
    </row>
  </sheetData>
  <sheetProtection algorithmName="SHA-512" hashValue="G0is3WX1FGLv/ZzE7XmVOA80wLbi2Lzo85L8nK5uWoLjfGT7YHqrqIG4NCpg6YGhK7bkY3d4YFPKFqKxAVBvNQ==" saltValue="3Gg33DT2T/DkoUPBkTAleQ==" spinCount="100000" sheet="1" objects="1" scenarios="1"/>
  <mergeCells count="1">
    <mergeCell ref="B2:F2"/>
  </mergeCells>
  <phoneticPr fontId="15" type="noConversion"/>
  <hyperlinks>
    <hyperlink ref="B4" r:id="rId1" xr:uid="{485EA776-72C6-4015-A8B5-8C4602E644D3}"/>
    <hyperlink ref="B3" r:id="rId2" xr:uid="{E61DCA90-3D3D-4556-BEB6-7552EE4B6CB8}"/>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3645A-D0D7-41BF-9B2F-FE83A185BCE3}">
  <sheetPr codeName="Feuil12">
    <tabColor rgb="FF92D050"/>
    <pageSetUpPr fitToPage="1"/>
  </sheetPr>
  <dimension ref="A1:BM63"/>
  <sheetViews>
    <sheetView showGridLines="0" zoomScaleNormal="100" workbookViewId="0">
      <selection activeCell="Q19" sqref="Q19:Q23"/>
    </sheetView>
  </sheetViews>
  <sheetFormatPr baseColWidth="10" defaultColWidth="11.44140625" defaultRowHeight="15" customHeight="1"/>
  <cols>
    <col min="1" max="1" width="5.88671875" customWidth="1"/>
    <col min="2" max="2" width="9.33203125" customWidth="1"/>
    <col min="3" max="3" width="40.5546875" customWidth="1"/>
    <col min="4" max="4" width="39" customWidth="1"/>
    <col min="5" max="5" width="13.5546875" customWidth="1"/>
    <col min="6" max="65" width="3.33203125" customWidth="1"/>
  </cols>
  <sheetData>
    <row r="1" spans="1:65" ht="52.2" customHeight="1">
      <c r="A1" s="621" t="s">
        <v>309</v>
      </c>
      <c r="B1" s="621"/>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621"/>
      <c r="AO1" s="621"/>
      <c r="AP1" s="621"/>
      <c r="AQ1" s="621"/>
      <c r="AR1" s="621"/>
      <c r="AS1" s="621"/>
      <c r="AT1" s="621"/>
      <c r="AU1" s="621"/>
      <c r="AV1" s="621"/>
      <c r="AW1" s="621"/>
      <c r="AX1" s="621"/>
      <c r="AY1" s="621"/>
      <c r="AZ1" s="621"/>
      <c r="BA1" s="621"/>
      <c r="BB1" s="621"/>
      <c r="BC1" s="621"/>
      <c r="BD1" s="621"/>
      <c r="BE1" s="621"/>
      <c r="BF1" s="621"/>
      <c r="BG1" s="621"/>
      <c r="BH1" s="621"/>
      <c r="BI1" s="621"/>
      <c r="BJ1" s="621"/>
      <c r="BK1" s="621"/>
      <c r="BL1" s="621"/>
      <c r="BM1" s="621"/>
    </row>
    <row r="2" spans="1:65" s="124" customFormat="1" ht="15.6">
      <c r="A2" s="628" t="s">
        <v>9</v>
      </c>
      <c r="B2" s="628"/>
      <c r="C2" s="628"/>
      <c r="D2" s="628"/>
      <c r="E2" s="628"/>
      <c r="F2" s="628"/>
      <c r="G2" s="628"/>
      <c r="H2" s="628"/>
      <c r="I2" s="628"/>
      <c r="J2" s="628"/>
      <c r="K2" s="628"/>
      <c r="L2" s="628"/>
      <c r="M2" s="628"/>
      <c r="N2" s="628"/>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row>
    <row r="3" spans="1:65" ht="18">
      <c r="A3" s="2"/>
      <c r="B3" s="2"/>
    </row>
    <row r="4" spans="1:65" ht="21.45" customHeight="1">
      <c r="A4" s="34" t="s">
        <v>10</v>
      </c>
      <c r="B4" s="34"/>
      <c r="C4" s="616">
        <f>'Plan de financement-Projet'!B3</f>
        <v>0</v>
      </c>
      <c r="D4" s="616"/>
      <c r="E4" s="616"/>
      <c r="L4" s="624" t="s">
        <v>18</v>
      </c>
      <c r="M4" s="624"/>
      <c r="N4" s="624"/>
      <c r="O4" s="624"/>
      <c r="P4" s="624"/>
      <c r="Q4" s="625"/>
      <c r="R4" s="622" t="str">
        <f>'Plan de financement-Projet'!B7</f>
        <v>(À sélectionner)</v>
      </c>
      <c r="S4" s="622"/>
      <c r="T4" s="622"/>
      <c r="U4" s="622"/>
      <c r="V4" s="622"/>
      <c r="W4" s="622"/>
      <c r="X4" s="622"/>
      <c r="Y4" s="622"/>
      <c r="Z4" s="622"/>
      <c r="AA4" s="622"/>
      <c r="AB4" s="622"/>
      <c r="AC4" s="622"/>
      <c r="AD4" s="622"/>
      <c r="AE4" s="622"/>
      <c r="AF4" s="622"/>
      <c r="AG4" s="622"/>
      <c r="AH4" s="622"/>
      <c r="AI4" s="622"/>
      <c r="AJ4" s="622"/>
      <c r="AK4" s="622"/>
      <c r="AL4" s="622"/>
      <c r="AM4" s="622"/>
      <c r="AN4" s="622"/>
      <c r="AO4" s="622"/>
      <c r="AP4" s="622"/>
      <c r="AQ4" s="622"/>
      <c r="BA4" s="626" t="s">
        <v>79</v>
      </c>
      <c r="BB4" s="626"/>
      <c r="BC4" s="627"/>
      <c r="BD4" s="623" t="str">
        <f>'Plan de financement-Projet'!I3</f>
        <v>(À sélectionner)</v>
      </c>
      <c r="BE4" s="586"/>
      <c r="BF4" s="586"/>
      <c r="BG4" s="586"/>
      <c r="BH4" s="587"/>
    </row>
    <row r="5" spans="1:65" ht="21.75" customHeight="1">
      <c r="A5" s="122"/>
      <c r="B5" s="122"/>
      <c r="C5" s="616"/>
      <c r="D5" s="616"/>
      <c r="E5" s="616"/>
      <c r="L5" s="624"/>
      <c r="M5" s="624"/>
      <c r="N5" s="624"/>
      <c r="O5" s="624"/>
      <c r="P5" s="624"/>
      <c r="Q5" s="625"/>
      <c r="R5" s="622"/>
      <c r="S5" s="622"/>
      <c r="T5" s="622"/>
      <c r="U5" s="622"/>
      <c r="V5" s="622"/>
      <c r="W5" s="622"/>
      <c r="X5" s="622"/>
      <c r="Y5" s="622"/>
      <c r="Z5" s="622"/>
      <c r="AA5" s="622"/>
      <c r="AB5" s="622"/>
      <c r="AC5" s="622"/>
      <c r="AD5" s="622"/>
      <c r="AE5" s="622"/>
      <c r="AF5" s="622"/>
      <c r="AG5" s="622"/>
      <c r="AH5" s="622"/>
      <c r="AI5" s="622"/>
      <c r="AJ5" s="622"/>
      <c r="AK5" s="622"/>
      <c r="AL5" s="622"/>
      <c r="AM5" s="622"/>
      <c r="AN5" s="622"/>
      <c r="AO5" s="622"/>
      <c r="AP5" s="622"/>
      <c r="AQ5" s="622"/>
    </row>
    <row r="6" spans="1:65" ht="32.25" customHeight="1">
      <c r="A6" s="34" t="s">
        <v>15</v>
      </c>
      <c r="B6" s="34"/>
      <c r="C6" s="616">
        <f>'Plan de financement-Projet'!B5</f>
        <v>0</v>
      </c>
      <c r="D6" s="616"/>
      <c r="E6" s="616"/>
      <c r="L6" s="624" t="s">
        <v>20</v>
      </c>
      <c r="M6" s="624"/>
      <c r="N6" s="624"/>
      <c r="O6" s="624"/>
      <c r="P6" s="624"/>
      <c r="Q6" s="625"/>
      <c r="R6" s="622" t="str">
        <f>'Plan de financement-Projet'!B8</f>
        <v>(À sélectionner)</v>
      </c>
      <c r="S6" s="622"/>
      <c r="T6" s="622"/>
      <c r="U6" s="622"/>
      <c r="V6" s="622"/>
      <c r="W6" s="622"/>
      <c r="X6" s="622"/>
      <c r="Y6" s="622"/>
      <c r="Z6" s="622"/>
      <c r="AA6" s="622"/>
      <c r="AB6" s="622"/>
      <c r="AC6" s="622"/>
      <c r="AD6" s="622"/>
      <c r="AE6" s="622"/>
      <c r="AF6" s="622"/>
      <c r="AG6" s="622"/>
      <c r="AH6" s="622"/>
      <c r="AI6" s="622"/>
      <c r="AJ6" s="622"/>
      <c r="AK6" s="622"/>
      <c r="AL6" s="622"/>
      <c r="AM6" s="622"/>
      <c r="AN6" s="622"/>
      <c r="AO6" s="622"/>
      <c r="AP6" s="622"/>
      <c r="AQ6" s="622"/>
    </row>
    <row r="7" spans="1:65" ht="36.75" customHeight="1">
      <c r="A7" s="123"/>
      <c r="B7" s="122"/>
      <c r="C7" s="616"/>
      <c r="D7" s="616"/>
      <c r="E7" s="616"/>
      <c r="L7" s="624"/>
      <c r="M7" s="624"/>
      <c r="N7" s="624"/>
      <c r="O7" s="624"/>
      <c r="P7" s="624"/>
      <c r="Q7" s="625"/>
      <c r="R7" s="622"/>
      <c r="S7" s="622"/>
      <c r="T7" s="622"/>
      <c r="U7" s="622"/>
      <c r="V7" s="622"/>
      <c r="W7" s="622"/>
      <c r="X7" s="622"/>
      <c r="Y7" s="622"/>
      <c r="Z7" s="622"/>
      <c r="AA7" s="622"/>
      <c r="AB7" s="622"/>
      <c r="AC7" s="622"/>
      <c r="AD7" s="622"/>
      <c r="AE7" s="622"/>
      <c r="AF7" s="622"/>
      <c r="AG7" s="622"/>
      <c r="AH7" s="622"/>
      <c r="AI7" s="622"/>
      <c r="AJ7" s="622"/>
      <c r="AK7" s="622"/>
      <c r="AL7" s="622"/>
      <c r="AM7" s="622"/>
      <c r="AN7" s="622"/>
      <c r="AO7" s="622"/>
      <c r="AP7" s="622"/>
      <c r="AQ7" s="622"/>
    </row>
    <row r="8" spans="1:65" ht="36" customHeight="1">
      <c r="A8" s="601" t="s">
        <v>17</v>
      </c>
      <c r="B8" s="601"/>
      <c r="C8" s="603" t="str">
        <f>'Plan de financement-Projet'!B6</f>
        <v>(À sélectionner)</v>
      </c>
      <c r="D8" s="603"/>
      <c r="E8" s="603"/>
    </row>
    <row r="9" spans="1:65" ht="14.4">
      <c r="A9" s="28"/>
    </row>
    <row r="10" spans="1:65" ht="33" customHeight="1">
      <c r="A10" s="66" t="s">
        <v>307</v>
      </c>
      <c r="F10" s="629" t="s">
        <v>504</v>
      </c>
      <c r="G10" s="630"/>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row>
    <row r="11" spans="1:65" ht="14.7" customHeight="1">
      <c r="A11" s="617" t="s">
        <v>80</v>
      </c>
      <c r="B11" s="617"/>
      <c r="C11" s="617"/>
      <c r="D11" s="615" t="s">
        <v>81</v>
      </c>
      <c r="E11" s="617" t="s">
        <v>310</v>
      </c>
      <c r="F11" s="614"/>
      <c r="G11" s="614"/>
      <c r="H11" s="614"/>
      <c r="I11" s="614"/>
      <c r="J11" s="614"/>
      <c r="K11" s="614"/>
      <c r="L11" s="614"/>
      <c r="M11" s="614"/>
      <c r="N11" s="614"/>
      <c r="O11" s="614"/>
      <c r="P11" s="614"/>
      <c r="Q11" s="614"/>
      <c r="R11" s="614"/>
      <c r="S11" s="614"/>
      <c r="T11" s="614"/>
      <c r="U11" s="614"/>
      <c r="V11" s="614"/>
      <c r="W11" s="614"/>
      <c r="X11" s="614"/>
      <c r="Y11" s="614"/>
      <c r="Z11" s="614"/>
      <c r="AA11" s="614"/>
      <c r="AB11" s="614"/>
      <c r="AC11" s="614"/>
      <c r="AD11" s="614"/>
      <c r="AE11" s="614"/>
      <c r="AF11" s="614"/>
      <c r="AG11" s="614"/>
      <c r="AH11" s="614"/>
      <c r="AI11" s="614"/>
      <c r="AJ11" s="614"/>
      <c r="AK11" s="614"/>
      <c r="AL11" s="614"/>
      <c r="AM11" s="614"/>
      <c r="AN11" s="614"/>
      <c r="AO11" s="614"/>
      <c r="AP11" s="614"/>
      <c r="AQ11" s="614"/>
      <c r="AR11" s="614"/>
      <c r="AS11" s="614"/>
      <c r="AT11" s="614"/>
      <c r="AU11" s="614"/>
      <c r="AV11" s="614"/>
      <c r="AW11" s="614"/>
      <c r="AX11" s="614"/>
      <c r="AY11" s="614"/>
      <c r="AZ11" s="614"/>
      <c r="BA11" s="614"/>
      <c r="BB11" s="614"/>
      <c r="BC11" s="614"/>
      <c r="BD11" s="614"/>
      <c r="BE11" s="614"/>
      <c r="BF11" s="614"/>
      <c r="BG11" s="614"/>
      <c r="BH11" s="614"/>
      <c r="BI11" s="614"/>
      <c r="BJ11" s="614"/>
      <c r="BK11" s="614"/>
      <c r="BL11" s="614"/>
      <c r="BM11" s="615"/>
    </row>
    <row r="12" spans="1:65" ht="14.7" customHeight="1">
      <c r="A12" s="617"/>
      <c r="B12" s="617"/>
      <c r="C12" s="617"/>
      <c r="D12" s="615"/>
      <c r="E12" s="617"/>
      <c r="F12" s="618" t="s">
        <v>82</v>
      </c>
      <c r="G12" s="619"/>
      <c r="H12" s="619"/>
      <c r="I12" s="619"/>
      <c r="J12" s="619"/>
      <c r="K12" s="619"/>
      <c r="L12" s="619"/>
      <c r="M12" s="619"/>
      <c r="N12" s="619"/>
      <c r="O12" s="619"/>
      <c r="P12" s="619"/>
      <c r="Q12" s="620"/>
      <c r="R12" s="619" t="s">
        <v>83</v>
      </c>
      <c r="S12" s="619"/>
      <c r="T12" s="619"/>
      <c r="U12" s="619"/>
      <c r="V12" s="619"/>
      <c r="W12" s="619"/>
      <c r="X12" s="619"/>
      <c r="Y12" s="619"/>
      <c r="Z12" s="619"/>
      <c r="AA12" s="619"/>
      <c r="AB12" s="619"/>
      <c r="AC12" s="620"/>
      <c r="AD12" s="618" t="s">
        <v>84</v>
      </c>
      <c r="AE12" s="619"/>
      <c r="AF12" s="619"/>
      <c r="AG12" s="619"/>
      <c r="AH12" s="619"/>
      <c r="AI12" s="619"/>
      <c r="AJ12" s="619"/>
      <c r="AK12" s="619"/>
      <c r="AL12" s="619"/>
      <c r="AM12" s="619"/>
      <c r="AN12" s="619"/>
      <c r="AO12" s="620"/>
      <c r="AP12" s="618" t="s">
        <v>85</v>
      </c>
      <c r="AQ12" s="619"/>
      <c r="AR12" s="619"/>
      <c r="AS12" s="619"/>
      <c r="AT12" s="619"/>
      <c r="AU12" s="619"/>
      <c r="AV12" s="619"/>
      <c r="AW12" s="619"/>
      <c r="AX12" s="619"/>
      <c r="AY12" s="619"/>
      <c r="AZ12" s="619"/>
      <c r="BA12" s="620"/>
      <c r="BB12" s="618" t="s">
        <v>86</v>
      </c>
      <c r="BC12" s="619"/>
      <c r="BD12" s="619"/>
      <c r="BE12" s="619"/>
      <c r="BF12" s="619"/>
      <c r="BG12" s="619"/>
      <c r="BH12" s="619"/>
      <c r="BI12" s="619"/>
      <c r="BJ12" s="619"/>
      <c r="BK12" s="619"/>
      <c r="BL12" s="619"/>
      <c r="BM12" s="620"/>
    </row>
    <row r="13" spans="1:65" ht="32.700000000000003" customHeight="1">
      <c r="A13" s="617"/>
      <c r="B13" s="617"/>
      <c r="C13" s="617"/>
      <c r="D13" s="615"/>
      <c r="E13" s="617"/>
      <c r="F13" s="32" t="s">
        <v>87</v>
      </c>
      <c r="G13" s="32" t="s">
        <v>88</v>
      </c>
      <c r="H13" s="32" t="s">
        <v>89</v>
      </c>
      <c r="I13" s="32" t="s">
        <v>90</v>
      </c>
      <c r="J13" s="32" t="s">
        <v>91</v>
      </c>
      <c r="K13" s="32" t="s">
        <v>92</v>
      </c>
      <c r="L13" s="32" t="s">
        <v>93</v>
      </c>
      <c r="M13" s="32" t="s">
        <v>94</v>
      </c>
      <c r="N13" s="32" t="s">
        <v>95</v>
      </c>
      <c r="O13" s="32" t="s">
        <v>96</v>
      </c>
      <c r="P13" s="32" t="s">
        <v>308</v>
      </c>
      <c r="Q13" s="32" t="s">
        <v>97</v>
      </c>
      <c r="R13" s="32" t="s">
        <v>87</v>
      </c>
      <c r="S13" s="32" t="s">
        <v>88</v>
      </c>
      <c r="T13" s="32" t="s">
        <v>89</v>
      </c>
      <c r="U13" s="32" t="s">
        <v>90</v>
      </c>
      <c r="V13" s="32" t="s">
        <v>91</v>
      </c>
      <c r="W13" s="32" t="s">
        <v>92</v>
      </c>
      <c r="X13" s="32" t="s">
        <v>93</v>
      </c>
      <c r="Y13" s="32" t="s">
        <v>94</v>
      </c>
      <c r="Z13" s="32" t="s">
        <v>95</v>
      </c>
      <c r="AA13" s="32" t="s">
        <v>96</v>
      </c>
      <c r="AB13" s="32" t="s">
        <v>308</v>
      </c>
      <c r="AC13" s="32" t="s">
        <v>97</v>
      </c>
      <c r="AD13" s="32" t="s">
        <v>87</v>
      </c>
      <c r="AE13" s="32" t="s">
        <v>88</v>
      </c>
      <c r="AF13" s="32" t="s">
        <v>89</v>
      </c>
      <c r="AG13" s="32" t="s">
        <v>90</v>
      </c>
      <c r="AH13" s="32" t="s">
        <v>91</v>
      </c>
      <c r="AI13" s="32" t="s">
        <v>92</v>
      </c>
      <c r="AJ13" s="32" t="s">
        <v>93</v>
      </c>
      <c r="AK13" s="32" t="s">
        <v>94</v>
      </c>
      <c r="AL13" s="32" t="s">
        <v>95</v>
      </c>
      <c r="AM13" s="32" t="s">
        <v>96</v>
      </c>
      <c r="AN13" s="32" t="s">
        <v>308</v>
      </c>
      <c r="AO13" s="32" t="s">
        <v>97</v>
      </c>
      <c r="AP13" s="32" t="s">
        <v>87</v>
      </c>
      <c r="AQ13" s="32" t="s">
        <v>88</v>
      </c>
      <c r="AR13" s="32" t="s">
        <v>89</v>
      </c>
      <c r="AS13" s="32" t="s">
        <v>90</v>
      </c>
      <c r="AT13" s="32" t="s">
        <v>91</v>
      </c>
      <c r="AU13" s="32" t="s">
        <v>92</v>
      </c>
      <c r="AV13" s="32" t="s">
        <v>93</v>
      </c>
      <c r="AW13" s="32" t="s">
        <v>94</v>
      </c>
      <c r="AX13" s="32" t="s">
        <v>95</v>
      </c>
      <c r="AY13" s="32" t="s">
        <v>96</v>
      </c>
      <c r="AZ13" s="32" t="s">
        <v>308</v>
      </c>
      <c r="BA13" s="33" t="s">
        <v>97</v>
      </c>
      <c r="BB13" s="32" t="s">
        <v>87</v>
      </c>
      <c r="BC13" s="32" t="s">
        <v>88</v>
      </c>
      <c r="BD13" s="32" t="s">
        <v>89</v>
      </c>
      <c r="BE13" s="32" t="s">
        <v>90</v>
      </c>
      <c r="BF13" s="32" t="s">
        <v>91</v>
      </c>
      <c r="BG13" s="32" t="s">
        <v>92</v>
      </c>
      <c r="BH13" s="32" t="s">
        <v>93</v>
      </c>
      <c r="BI13" s="32" t="s">
        <v>94</v>
      </c>
      <c r="BJ13" s="32" t="s">
        <v>95</v>
      </c>
      <c r="BK13" s="32" t="s">
        <v>96</v>
      </c>
      <c r="BL13" s="32" t="s">
        <v>308</v>
      </c>
      <c r="BM13" s="33" t="s">
        <v>97</v>
      </c>
    </row>
    <row r="14" spans="1:65" ht="15.45" customHeight="1">
      <c r="A14" s="602">
        <v>1</v>
      </c>
      <c r="B14" s="599"/>
      <c r="C14" s="599"/>
      <c r="D14" s="107"/>
      <c r="E14" s="108"/>
      <c r="F14" s="608"/>
      <c r="G14" s="596"/>
      <c r="H14" s="596"/>
      <c r="I14" s="596"/>
      <c r="J14" s="596"/>
      <c r="K14" s="596"/>
      <c r="L14" s="596"/>
      <c r="M14" s="596"/>
      <c r="N14" s="596"/>
      <c r="O14" s="596"/>
      <c r="P14" s="596"/>
      <c r="Q14" s="596"/>
      <c r="R14" s="596"/>
      <c r="S14" s="596"/>
      <c r="T14" s="596"/>
      <c r="U14" s="596"/>
      <c r="V14" s="596"/>
      <c r="W14" s="596"/>
      <c r="X14" s="596"/>
      <c r="Y14" s="596"/>
      <c r="Z14" s="596"/>
      <c r="AA14" s="596"/>
      <c r="AB14" s="596"/>
      <c r="AC14" s="596"/>
      <c r="AD14" s="596"/>
      <c r="AE14" s="596"/>
      <c r="AF14" s="596"/>
      <c r="AG14" s="596"/>
      <c r="AH14" s="596"/>
      <c r="AI14" s="596"/>
      <c r="AJ14" s="596"/>
      <c r="AK14" s="596"/>
      <c r="AL14" s="596"/>
      <c r="AM14" s="596"/>
      <c r="AN14" s="596"/>
      <c r="AO14" s="596"/>
      <c r="AP14" s="596"/>
      <c r="AQ14" s="596"/>
      <c r="AR14" s="596"/>
      <c r="AS14" s="596"/>
      <c r="AT14" s="596"/>
      <c r="AU14" s="596"/>
      <c r="AV14" s="596"/>
      <c r="AW14" s="596"/>
      <c r="AX14" s="596"/>
      <c r="AY14" s="596"/>
      <c r="AZ14" s="596"/>
      <c r="BA14" s="596"/>
      <c r="BB14" s="596"/>
      <c r="BC14" s="596"/>
      <c r="BD14" s="596"/>
      <c r="BE14" s="596"/>
      <c r="BF14" s="596"/>
      <c r="BG14" s="596"/>
      <c r="BH14" s="596"/>
      <c r="BI14" s="596"/>
      <c r="BJ14" s="596"/>
      <c r="BK14" s="596"/>
      <c r="BL14" s="596"/>
      <c r="BM14" s="605"/>
    </row>
    <row r="15" spans="1:65" ht="15.45" customHeight="1">
      <c r="A15" s="602"/>
      <c r="B15" s="599"/>
      <c r="C15" s="599"/>
      <c r="D15" s="109"/>
      <c r="E15" s="110"/>
      <c r="F15" s="609"/>
      <c r="G15" s="597"/>
      <c r="H15" s="597"/>
      <c r="I15" s="597"/>
      <c r="J15" s="597"/>
      <c r="K15" s="597"/>
      <c r="L15" s="597"/>
      <c r="M15" s="597"/>
      <c r="N15" s="597"/>
      <c r="O15" s="597"/>
      <c r="P15" s="597"/>
      <c r="Q15" s="597"/>
      <c r="R15" s="597"/>
      <c r="S15" s="597"/>
      <c r="T15" s="597"/>
      <c r="U15" s="597"/>
      <c r="V15" s="597"/>
      <c r="W15" s="597"/>
      <c r="X15" s="597"/>
      <c r="Y15" s="597"/>
      <c r="Z15" s="597"/>
      <c r="AA15" s="597"/>
      <c r="AB15" s="597"/>
      <c r="AC15" s="597"/>
      <c r="AD15" s="597"/>
      <c r="AE15" s="597"/>
      <c r="AF15" s="597"/>
      <c r="AG15" s="597"/>
      <c r="AH15" s="597"/>
      <c r="AI15" s="597"/>
      <c r="AJ15" s="597"/>
      <c r="AK15" s="597"/>
      <c r="AL15" s="597"/>
      <c r="AM15" s="597"/>
      <c r="AN15" s="597"/>
      <c r="AO15" s="597"/>
      <c r="AP15" s="597"/>
      <c r="AQ15" s="597"/>
      <c r="AR15" s="597"/>
      <c r="AS15" s="597"/>
      <c r="AT15" s="597"/>
      <c r="AU15" s="597"/>
      <c r="AV15" s="597"/>
      <c r="AW15" s="597"/>
      <c r="AX15" s="597"/>
      <c r="AY15" s="597"/>
      <c r="AZ15" s="597"/>
      <c r="BA15" s="597"/>
      <c r="BB15" s="597"/>
      <c r="BC15" s="597"/>
      <c r="BD15" s="597"/>
      <c r="BE15" s="597"/>
      <c r="BF15" s="597"/>
      <c r="BG15" s="597"/>
      <c r="BH15" s="597"/>
      <c r="BI15" s="597"/>
      <c r="BJ15" s="597"/>
      <c r="BK15" s="597"/>
      <c r="BL15" s="597"/>
      <c r="BM15" s="606"/>
    </row>
    <row r="16" spans="1:65" ht="15.45" customHeight="1">
      <c r="A16" s="602"/>
      <c r="B16" s="599"/>
      <c r="C16" s="599"/>
      <c r="D16" s="109"/>
      <c r="E16" s="110"/>
      <c r="F16" s="609"/>
      <c r="G16" s="597"/>
      <c r="H16" s="597"/>
      <c r="I16" s="597"/>
      <c r="J16" s="597"/>
      <c r="K16" s="597"/>
      <c r="L16" s="597"/>
      <c r="M16" s="597"/>
      <c r="N16" s="597"/>
      <c r="O16" s="597"/>
      <c r="P16" s="597"/>
      <c r="Q16" s="597"/>
      <c r="R16" s="597"/>
      <c r="S16" s="597"/>
      <c r="T16" s="597"/>
      <c r="U16" s="597"/>
      <c r="V16" s="597"/>
      <c r="W16" s="597"/>
      <c r="X16" s="597"/>
      <c r="Y16" s="597"/>
      <c r="Z16" s="597"/>
      <c r="AA16" s="597"/>
      <c r="AB16" s="597"/>
      <c r="AC16" s="597"/>
      <c r="AD16" s="597"/>
      <c r="AE16" s="597"/>
      <c r="AF16" s="597"/>
      <c r="AG16" s="597"/>
      <c r="AH16" s="597"/>
      <c r="AI16" s="597"/>
      <c r="AJ16" s="597"/>
      <c r="AK16" s="597"/>
      <c r="AL16" s="597"/>
      <c r="AM16" s="597"/>
      <c r="AN16" s="597"/>
      <c r="AO16" s="597"/>
      <c r="AP16" s="597"/>
      <c r="AQ16" s="597"/>
      <c r="AR16" s="597"/>
      <c r="AS16" s="597"/>
      <c r="AT16" s="597"/>
      <c r="AU16" s="597"/>
      <c r="AV16" s="597"/>
      <c r="AW16" s="597"/>
      <c r="AX16" s="597"/>
      <c r="AY16" s="597"/>
      <c r="AZ16" s="597"/>
      <c r="BA16" s="597"/>
      <c r="BB16" s="597"/>
      <c r="BC16" s="597"/>
      <c r="BD16" s="597"/>
      <c r="BE16" s="597"/>
      <c r="BF16" s="597"/>
      <c r="BG16" s="597"/>
      <c r="BH16" s="597"/>
      <c r="BI16" s="597"/>
      <c r="BJ16" s="597"/>
      <c r="BK16" s="597"/>
      <c r="BL16" s="597"/>
      <c r="BM16" s="606"/>
    </row>
    <row r="17" spans="1:65" ht="15.45" customHeight="1">
      <c r="A17" s="602"/>
      <c r="B17" s="599"/>
      <c r="C17" s="599"/>
      <c r="D17" s="109"/>
      <c r="E17" s="110"/>
      <c r="F17" s="609"/>
      <c r="G17" s="597"/>
      <c r="H17" s="597"/>
      <c r="I17" s="597"/>
      <c r="J17" s="597"/>
      <c r="K17" s="597"/>
      <c r="L17" s="597"/>
      <c r="M17" s="597"/>
      <c r="N17" s="597"/>
      <c r="O17" s="597"/>
      <c r="P17" s="597"/>
      <c r="Q17" s="597"/>
      <c r="R17" s="597"/>
      <c r="S17" s="597"/>
      <c r="T17" s="597"/>
      <c r="U17" s="597"/>
      <c r="V17" s="597"/>
      <c r="W17" s="597"/>
      <c r="X17" s="597"/>
      <c r="Y17" s="597"/>
      <c r="Z17" s="597"/>
      <c r="AA17" s="597"/>
      <c r="AB17" s="597"/>
      <c r="AC17" s="597"/>
      <c r="AD17" s="597"/>
      <c r="AE17" s="597"/>
      <c r="AF17" s="597"/>
      <c r="AG17" s="597"/>
      <c r="AH17" s="597"/>
      <c r="AI17" s="597"/>
      <c r="AJ17" s="597"/>
      <c r="AK17" s="597"/>
      <c r="AL17" s="597"/>
      <c r="AM17" s="597"/>
      <c r="AN17" s="597"/>
      <c r="AO17" s="597"/>
      <c r="AP17" s="597"/>
      <c r="AQ17" s="597"/>
      <c r="AR17" s="597"/>
      <c r="AS17" s="597"/>
      <c r="AT17" s="597"/>
      <c r="AU17" s="597"/>
      <c r="AV17" s="597"/>
      <c r="AW17" s="597"/>
      <c r="AX17" s="597"/>
      <c r="AY17" s="597"/>
      <c r="AZ17" s="597"/>
      <c r="BA17" s="597"/>
      <c r="BB17" s="597"/>
      <c r="BC17" s="597"/>
      <c r="BD17" s="597"/>
      <c r="BE17" s="597"/>
      <c r="BF17" s="597"/>
      <c r="BG17" s="597"/>
      <c r="BH17" s="597"/>
      <c r="BI17" s="597"/>
      <c r="BJ17" s="597"/>
      <c r="BK17" s="597"/>
      <c r="BL17" s="597"/>
      <c r="BM17" s="606"/>
    </row>
    <row r="18" spans="1:65" ht="15.45" customHeight="1">
      <c r="A18" s="602"/>
      <c r="B18" s="599"/>
      <c r="C18" s="599"/>
      <c r="D18" s="109"/>
      <c r="E18" s="110"/>
      <c r="F18" s="613"/>
      <c r="G18" s="598"/>
      <c r="H18" s="598"/>
      <c r="I18" s="598"/>
      <c r="J18" s="598"/>
      <c r="K18" s="598"/>
      <c r="L18" s="598"/>
      <c r="M18" s="598"/>
      <c r="N18" s="598"/>
      <c r="O18" s="598"/>
      <c r="P18" s="598"/>
      <c r="Q18" s="598"/>
      <c r="R18" s="598"/>
      <c r="S18" s="598"/>
      <c r="T18" s="598"/>
      <c r="U18" s="598"/>
      <c r="V18" s="598"/>
      <c r="W18" s="598"/>
      <c r="X18" s="598"/>
      <c r="Y18" s="598"/>
      <c r="Z18" s="598"/>
      <c r="AA18" s="598"/>
      <c r="AB18" s="598"/>
      <c r="AC18" s="598"/>
      <c r="AD18" s="598"/>
      <c r="AE18" s="598"/>
      <c r="AF18" s="598"/>
      <c r="AG18" s="598"/>
      <c r="AH18" s="598"/>
      <c r="AI18" s="598"/>
      <c r="AJ18" s="598"/>
      <c r="AK18" s="598"/>
      <c r="AL18" s="598"/>
      <c r="AM18" s="598"/>
      <c r="AN18" s="598"/>
      <c r="AO18" s="598"/>
      <c r="AP18" s="598"/>
      <c r="AQ18" s="598"/>
      <c r="AR18" s="598"/>
      <c r="AS18" s="598"/>
      <c r="AT18" s="598"/>
      <c r="AU18" s="598"/>
      <c r="AV18" s="598"/>
      <c r="AW18" s="598"/>
      <c r="AX18" s="598"/>
      <c r="AY18" s="598"/>
      <c r="AZ18" s="598"/>
      <c r="BA18" s="598"/>
      <c r="BB18" s="598"/>
      <c r="BC18" s="598"/>
      <c r="BD18" s="598"/>
      <c r="BE18" s="598"/>
      <c r="BF18" s="598"/>
      <c r="BG18" s="598"/>
      <c r="BH18" s="598"/>
      <c r="BI18" s="598"/>
      <c r="BJ18" s="598"/>
      <c r="BK18" s="598"/>
      <c r="BL18" s="598"/>
      <c r="BM18" s="611"/>
    </row>
    <row r="19" spans="1:65" ht="15.45" customHeight="1">
      <c r="A19" s="602">
        <v>2</v>
      </c>
      <c r="B19" s="599"/>
      <c r="C19" s="599"/>
      <c r="D19" s="107"/>
      <c r="E19" s="108"/>
      <c r="F19" s="608"/>
      <c r="G19" s="596"/>
      <c r="H19" s="596"/>
      <c r="I19" s="596"/>
      <c r="J19" s="596"/>
      <c r="K19" s="596"/>
      <c r="L19" s="596"/>
      <c r="M19" s="596"/>
      <c r="N19" s="596"/>
      <c r="O19" s="596"/>
      <c r="P19" s="596"/>
      <c r="Q19" s="596"/>
      <c r="R19" s="596"/>
      <c r="S19" s="596"/>
      <c r="T19" s="596"/>
      <c r="U19" s="596"/>
      <c r="V19" s="596"/>
      <c r="W19" s="596"/>
      <c r="X19" s="596"/>
      <c r="Y19" s="596"/>
      <c r="Z19" s="596"/>
      <c r="AA19" s="596"/>
      <c r="AB19" s="596"/>
      <c r="AC19" s="596"/>
      <c r="AD19" s="596"/>
      <c r="AE19" s="596"/>
      <c r="AF19" s="596"/>
      <c r="AG19" s="596"/>
      <c r="AH19" s="596"/>
      <c r="AI19" s="596"/>
      <c r="AJ19" s="596"/>
      <c r="AK19" s="596"/>
      <c r="AL19" s="596"/>
      <c r="AM19" s="596"/>
      <c r="AN19" s="596"/>
      <c r="AO19" s="596"/>
      <c r="AP19" s="596"/>
      <c r="AQ19" s="596"/>
      <c r="AR19" s="596"/>
      <c r="AS19" s="596"/>
      <c r="AT19" s="596"/>
      <c r="AU19" s="596"/>
      <c r="AV19" s="596"/>
      <c r="AW19" s="596"/>
      <c r="AX19" s="596"/>
      <c r="AY19" s="596"/>
      <c r="AZ19" s="596"/>
      <c r="BA19" s="596"/>
      <c r="BB19" s="596"/>
      <c r="BC19" s="596"/>
      <c r="BD19" s="596"/>
      <c r="BE19" s="596"/>
      <c r="BF19" s="596"/>
      <c r="BG19" s="596"/>
      <c r="BH19" s="596"/>
      <c r="BI19" s="596"/>
      <c r="BJ19" s="596"/>
      <c r="BK19" s="596"/>
      <c r="BL19" s="596"/>
      <c r="BM19" s="605"/>
    </row>
    <row r="20" spans="1:65" ht="15.45" customHeight="1">
      <c r="A20" s="602"/>
      <c r="B20" s="599"/>
      <c r="C20" s="599"/>
      <c r="D20" s="109"/>
      <c r="E20" s="110"/>
      <c r="F20" s="609"/>
      <c r="G20" s="597"/>
      <c r="H20" s="597"/>
      <c r="I20" s="597"/>
      <c r="J20" s="597"/>
      <c r="K20" s="597"/>
      <c r="L20" s="597"/>
      <c r="M20" s="597"/>
      <c r="N20" s="597"/>
      <c r="O20" s="597"/>
      <c r="P20" s="597"/>
      <c r="Q20" s="597"/>
      <c r="R20" s="597"/>
      <c r="S20" s="597"/>
      <c r="T20" s="597"/>
      <c r="U20" s="597"/>
      <c r="V20" s="597"/>
      <c r="W20" s="597"/>
      <c r="X20" s="597"/>
      <c r="Y20" s="597"/>
      <c r="Z20" s="597"/>
      <c r="AA20" s="597"/>
      <c r="AB20" s="597"/>
      <c r="AC20" s="597"/>
      <c r="AD20" s="597"/>
      <c r="AE20" s="597"/>
      <c r="AF20" s="597"/>
      <c r="AG20" s="597"/>
      <c r="AH20" s="597"/>
      <c r="AI20" s="597"/>
      <c r="AJ20" s="597"/>
      <c r="AK20" s="597"/>
      <c r="AL20" s="597"/>
      <c r="AM20" s="597"/>
      <c r="AN20" s="597"/>
      <c r="AO20" s="597"/>
      <c r="AP20" s="597"/>
      <c r="AQ20" s="597"/>
      <c r="AR20" s="597"/>
      <c r="AS20" s="597"/>
      <c r="AT20" s="597"/>
      <c r="AU20" s="597"/>
      <c r="AV20" s="597"/>
      <c r="AW20" s="597"/>
      <c r="AX20" s="597"/>
      <c r="AY20" s="597"/>
      <c r="AZ20" s="597"/>
      <c r="BA20" s="597"/>
      <c r="BB20" s="597"/>
      <c r="BC20" s="597"/>
      <c r="BD20" s="597"/>
      <c r="BE20" s="597"/>
      <c r="BF20" s="597"/>
      <c r="BG20" s="597"/>
      <c r="BH20" s="597"/>
      <c r="BI20" s="597"/>
      <c r="BJ20" s="597"/>
      <c r="BK20" s="597"/>
      <c r="BL20" s="597"/>
      <c r="BM20" s="606"/>
    </row>
    <row r="21" spans="1:65" ht="15.45" customHeight="1">
      <c r="A21" s="602"/>
      <c r="B21" s="599"/>
      <c r="C21" s="599"/>
      <c r="D21" s="109"/>
      <c r="E21" s="110"/>
      <c r="F21" s="609"/>
      <c r="G21" s="597"/>
      <c r="H21" s="597"/>
      <c r="I21" s="597"/>
      <c r="J21" s="597"/>
      <c r="K21" s="597"/>
      <c r="L21" s="597"/>
      <c r="M21" s="597"/>
      <c r="N21" s="597"/>
      <c r="O21" s="597"/>
      <c r="P21" s="597"/>
      <c r="Q21" s="597"/>
      <c r="R21" s="597"/>
      <c r="S21" s="597"/>
      <c r="T21" s="597"/>
      <c r="U21" s="597"/>
      <c r="V21" s="597"/>
      <c r="W21" s="597"/>
      <c r="X21" s="597"/>
      <c r="Y21" s="597"/>
      <c r="Z21" s="597"/>
      <c r="AA21" s="597"/>
      <c r="AB21" s="597"/>
      <c r="AC21" s="597"/>
      <c r="AD21" s="597"/>
      <c r="AE21" s="597"/>
      <c r="AF21" s="597"/>
      <c r="AG21" s="597"/>
      <c r="AH21" s="597"/>
      <c r="AI21" s="597"/>
      <c r="AJ21" s="597"/>
      <c r="AK21" s="597"/>
      <c r="AL21" s="597"/>
      <c r="AM21" s="597"/>
      <c r="AN21" s="597"/>
      <c r="AO21" s="597"/>
      <c r="AP21" s="597"/>
      <c r="AQ21" s="597"/>
      <c r="AR21" s="597"/>
      <c r="AS21" s="597"/>
      <c r="AT21" s="597"/>
      <c r="AU21" s="597"/>
      <c r="AV21" s="597"/>
      <c r="AW21" s="597"/>
      <c r="AX21" s="597"/>
      <c r="AY21" s="597"/>
      <c r="AZ21" s="597"/>
      <c r="BA21" s="597"/>
      <c r="BB21" s="597"/>
      <c r="BC21" s="597"/>
      <c r="BD21" s="597"/>
      <c r="BE21" s="597"/>
      <c r="BF21" s="597"/>
      <c r="BG21" s="597"/>
      <c r="BH21" s="597"/>
      <c r="BI21" s="597"/>
      <c r="BJ21" s="597"/>
      <c r="BK21" s="597"/>
      <c r="BL21" s="597"/>
      <c r="BM21" s="606"/>
    </row>
    <row r="22" spans="1:65" ht="15.45" customHeight="1">
      <c r="A22" s="602"/>
      <c r="B22" s="599"/>
      <c r="C22" s="599"/>
      <c r="D22" s="109"/>
      <c r="E22" s="110"/>
      <c r="F22" s="609"/>
      <c r="G22" s="597"/>
      <c r="H22" s="597"/>
      <c r="I22" s="597"/>
      <c r="J22" s="597"/>
      <c r="K22" s="597"/>
      <c r="L22" s="597"/>
      <c r="M22" s="597"/>
      <c r="N22" s="597"/>
      <c r="O22" s="597"/>
      <c r="P22" s="597"/>
      <c r="Q22" s="597"/>
      <c r="R22" s="597"/>
      <c r="S22" s="597"/>
      <c r="T22" s="597"/>
      <c r="U22" s="597"/>
      <c r="V22" s="597"/>
      <c r="W22" s="597"/>
      <c r="X22" s="597"/>
      <c r="Y22" s="597"/>
      <c r="Z22" s="597"/>
      <c r="AA22" s="597"/>
      <c r="AB22" s="597"/>
      <c r="AC22" s="597"/>
      <c r="AD22" s="597"/>
      <c r="AE22" s="597"/>
      <c r="AF22" s="597"/>
      <c r="AG22" s="597"/>
      <c r="AH22" s="597"/>
      <c r="AI22" s="597"/>
      <c r="AJ22" s="597"/>
      <c r="AK22" s="597"/>
      <c r="AL22" s="597"/>
      <c r="AM22" s="597"/>
      <c r="AN22" s="597"/>
      <c r="AO22" s="597"/>
      <c r="AP22" s="597"/>
      <c r="AQ22" s="597"/>
      <c r="AR22" s="597"/>
      <c r="AS22" s="597"/>
      <c r="AT22" s="597"/>
      <c r="AU22" s="597"/>
      <c r="AV22" s="597"/>
      <c r="AW22" s="597"/>
      <c r="AX22" s="597"/>
      <c r="AY22" s="597"/>
      <c r="AZ22" s="597"/>
      <c r="BA22" s="597"/>
      <c r="BB22" s="597"/>
      <c r="BC22" s="597"/>
      <c r="BD22" s="597"/>
      <c r="BE22" s="597"/>
      <c r="BF22" s="597"/>
      <c r="BG22" s="597"/>
      <c r="BH22" s="597"/>
      <c r="BI22" s="597"/>
      <c r="BJ22" s="597"/>
      <c r="BK22" s="597"/>
      <c r="BL22" s="597"/>
      <c r="BM22" s="606"/>
    </row>
    <row r="23" spans="1:65" ht="15.45" customHeight="1">
      <c r="A23" s="602"/>
      <c r="B23" s="599"/>
      <c r="C23" s="599"/>
      <c r="D23" s="109"/>
      <c r="E23" s="110"/>
      <c r="F23" s="613"/>
      <c r="G23" s="598"/>
      <c r="H23" s="598"/>
      <c r="I23" s="598"/>
      <c r="J23" s="598"/>
      <c r="K23" s="598"/>
      <c r="L23" s="598"/>
      <c r="M23" s="598"/>
      <c r="N23" s="598"/>
      <c r="O23" s="598"/>
      <c r="P23" s="598"/>
      <c r="Q23" s="598"/>
      <c r="R23" s="598"/>
      <c r="S23" s="598"/>
      <c r="T23" s="598"/>
      <c r="U23" s="598"/>
      <c r="V23" s="598"/>
      <c r="W23" s="598"/>
      <c r="X23" s="598"/>
      <c r="Y23" s="598"/>
      <c r="Z23" s="598"/>
      <c r="AA23" s="598"/>
      <c r="AB23" s="598"/>
      <c r="AC23" s="598"/>
      <c r="AD23" s="598"/>
      <c r="AE23" s="598"/>
      <c r="AF23" s="598"/>
      <c r="AG23" s="598"/>
      <c r="AH23" s="598"/>
      <c r="AI23" s="598"/>
      <c r="AJ23" s="598"/>
      <c r="AK23" s="598"/>
      <c r="AL23" s="598"/>
      <c r="AM23" s="598"/>
      <c r="AN23" s="598"/>
      <c r="AO23" s="598"/>
      <c r="AP23" s="598"/>
      <c r="AQ23" s="598"/>
      <c r="AR23" s="598"/>
      <c r="AS23" s="598"/>
      <c r="AT23" s="598"/>
      <c r="AU23" s="598"/>
      <c r="AV23" s="598"/>
      <c r="AW23" s="598"/>
      <c r="AX23" s="598"/>
      <c r="AY23" s="598"/>
      <c r="AZ23" s="598"/>
      <c r="BA23" s="598"/>
      <c r="BB23" s="598"/>
      <c r="BC23" s="598"/>
      <c r="BD23" s="598"/>
      <c r="BE23" s="598"/>
      <c r="BF23" s="598"/>
      <c r="BG23" s="598"/>
      <c r="BH23" s="598"/>
      <c r="BI23" s="598"/>
      <c r="BJ23" s="598"/>
      <c r="BK23" s="598"/>
      <c r="BL23" s="598"/>
      <c r="BM23" s="611"/>
    </row>
    <row r="24" spans="1:65" ht="15.45" customHeight="1">
      <c r="A24" s="602">
        <v>3</v>
      </c>
      <c r="B24" s="599"/>
      <c r="C24" s="599"/>
      <c r="D24" s="107"/>
      <c r="E24" s="108"/>
      <c r="F24" s="608"/>
      <c r="G24" s="596"/>
      <c r="H24" s="596"/>
      <c r="I24" s="596"/>
      <c r="J24" s="596"/>
      <c r="K24" s="596"/>
      <c r="L24" s="596"/>
      <c r="M24" s="596"/>
      <c r="N24" s="596"/>
      <c r="O24" s="596"/>
      <c r="P24" s="596"/>
      <c r="Q24" s="596"/>
      <c r="R24" s="596"/>
      <c r="S24" s="596"/>
      <c r="T24" s="596"/>
      <c r="U24" s="596"/>
      <c r="V24" s="596"/>
      <c r="W24" s="596"/>
      <c r="X24" s="596"/>
      <c r="Y24" s="596"/>
      <c r="Z24" s="596"/>
      <c r="AA24" s="596"/>
      <c r="AB24" s="596"/>
      <c r="AC24" s="596"/>
      <c r="AD24" s="596"/>
      <c r="AE24" s="596"/>
      <c r="AF24" s="596"/>
      <c r="AG24" s="596"/>
      <c r="AH24" s="596"/>
      <c r="AI24" s="596"/>
      <c r="AJ24" s="596"/>
      <c r="AK24" s="596"/>
      <c r="AL24" s="596"/>
      <c r="AM24" s="596"/>
      <c r="AN24" s="596"/>
      <c r="AO24" s="596"/>
      <c r="AP24" s="596"/>
      <c r="AQ24" s="596"/>
      <c r="AR24" s="596"/>
      <c r="AS24" s="596"/>
      <c r="AT24" s="596"/>
      <c r="AU24" s="596"/>
      <c r="AV24" s="596"/>
      <c r="AW24" s="596"/>
      <c r="AX24" s="596"/>
      <c r="AY24" s="596"/>
      <c r="AZ24" s="596"/>
      <c r="BA24" s="596"/>
      <c r="BB24" s="596"/>
      <c r="BC24" s="596"/>
      <c r="BD24" s="596"/>
      <c r="BE24" s="596"/>
      <c r="BF24" s="596"/>
      <c r="BG24" s="596"/>
      <c r="BH24" s="596"/>
      <c r="BI24" s="596"/>
      <c r="BJ24" s="596"/>
      <c r="BK24" s="596"/>
      <c r="BL24" s="596"/>
      <c r="BM24" s="605"/>
    </row>
    <row r="25" spans="1:65" ht="15.45" customHeight="1">
      <c r="A25" s="602"/>
      <c r="B25" s="599"/>
      <c r="C25" s="599"/>
      <c r="D25" s="109"/>
      <c r="E25" s="110"/>
      <c r="F25" s="609"/>
      <c r="G25" s="597"/>
      <c r="H25" s="597"/>
      <c r="I25" s="597"/>
      <c r="J25" s="597"/>
      <c r="K25" s="597"/>
      <c r="L25" s="597"/>
      <c r="M25" s="597"/>
      <c r="N25" s="597"/>
      <c r="O25" s="597"/>
      <c r="P25" s="597"/>
      <c r="Q25" s="597"/>
      <c r="R25" s="597"/>
      <c r="S25" s="597"/>
      <c r="T25" s="597"/>
      <c r="U25" s="597"/>
      <c r="V25" s="597"/>
      <c r="W25" s="597"/>
      <c r="X25" s="597"/>
      <c r="Y25" s="597"/>
      <c r="Z25" s="597"/>
      <c r="AA25" s="597"/>
      <c r="AB25" s="597"/>
      <c r="AC25" s="597"/>
      <c r="AD25" s="597"/>
      <c r="AE25" s="597"/>
      <c r="AF25" s="597"/>
      <c r="AG25" s="597"/>
      <c r="AH25" s="597"/>
      <c r="AI25" s="597"/>
      <c r="AJ25" s="597"/>
      <c r="AK25" s="597"/>
      <c r="AL25" s="597"/>
      <c r="AM25" s="597"/>
      <c r="AN25" s="597"/>
      <c r="AO25" s="597"/>
      <c r="AP25" s="597"/>
      <c r="AQ25" s="597"/>
      <c r="AR25" s="597"/>
      <c r="AS25" s="597"/>
      <c r="AT25" s="597"/>
      <c r="AU25" s="597"/>
      <c r="AV25" s="597"/>
      <c r="AW25" s="597"/>
      <c r="AX25" s="597"/>
      <c r="AY25" s="597"/>
      <c r="AZ25" s="597"/>
      <c r="BA25" s="597"/>
      <c r="BB25" s="597"/>
      <c r="BC25" s="597"/>
      <c r="BD25" s="597"/>
      <c r="BE25" s="597"/>
      <c r="BF25" s="597"/>
      <c r="BG25" s="597"/>
      <c r="BH25" s="597"/>
      <c r="BI25" s="597"/>
      <c r="BJ25" s="597"/>
      <c r="BK25" s="597"/>
      <c r="BL25" s="597"/>
      <c r="BM25" s="606"/>
    </row>
    <row r="26" spans="1:65" ht="15.45" customHeight="1">
      <c r="A26" s="602"/>
      <c r="B26" s="599"/>
      <c r="C26" s="599"/>
      <c r="D26" s="109"/>
      <c r="E26" s="110"/>
      <c r="F26" s="609"/>
      <c r="G26" s="597"/>
      <c r="H26" s="597"/>
      <c r="I26" s="597"/>
      <c r="J26" s="597"/>
      <c r="K26" s="597"/>
      <c r="L26" s="597"/>
      <c r="M26" s="597"/>
      <c r="N26" s="597"/>
      <c r="O26" s="597"/>
      <c r="P26" s="597"/>
      <c r="Q26" s="597"/>
      <c r="R26" s="597"/>
      <c r="S26" s="597"/>
      <c r="T26" s="597"/>
      <c r="U26" s="597"/>
      <c r="V26" s="597"/>
      <c r="W26" s="597"/>
      <c r="X26" s="597"/>
      <c r="Y26" s="597"/>
      <c r="Z26" s="597"/>
      <c r="AA26" s="597"/>
      <c r="AB26" s="597"/>
      <c r="AC26" s="597"/>
      <c r="AD26" s="597"/>
      <c r="AE26" s="597"/>
      <c r="AF26" s="597"/>
      <c r="AG26" s="597"/>
      <c r="AH26" s="597"/>
      <c r="AI26" s="597"/>
      <c r="AJ26" s="597"/>
      <c r="AK26" s="597"/>
      <c r="AL26" s="597"/>
      <c r="AM26" s="597"/>
      <c r="AN26" s="597"/>
      <c r="AO26" s="597"/>
      <c r="AP26" s="597"/>
      <c r="AQ26" s="597"/>
      <c r="AR26" s="597"/>
      <c r="AS26" s="597"/>
      <c r="AT26" s="597"/>
      <c r="AU26" s="597"/>
      <c r="AV26" s="597"/>
      <c r="AW26" s="597"/>
      <c r="AX26" s="597"/>
      <c r="AY26" s="597"/>
      <c r="AZ26" s="597"/>
      <c r="BA26" s="597"/>
      <c r="BB26" s="597"/>
      <c r="BC26" s="597"/>
      <c r="BD26" s="597"/>
      <c r="BE26" s="597"/>
      <c r="BF26" s="597"/>
      <c r="BG26" s="597"/>
      <c r="BH26" s="597"/>
      <c r="BI26" s="597"/>
      <c r="BJ26" s="597"/>
      <c r="BK26" s="597"/>
      <c r="BL26" s="597"/>
      <c r="BM26" s="606"/>
    </row>
    <row r="27" spans="1:65" ht="15.45" customHeight="1">
      <c r="A27" s="602"/>
      <c r="B27" s="599"/>
      <c r="C27" s="599"/>
      <c r="D27" s="109"/>
      <c r="E27" s="110"/>
      <c r="F27" s="609"/>
      <c r="G27" s="597"/>
      <c r="H27" s="597"/>
      <c r="I27" s="597"/>
      <c r="J27" s="597"/>
      <c r="K27" s="597"/>
      <c r="L27" s="597"/>
      <c r="M27" s="597"/>
      <c r="N27" s="597"/>
      <c r="O27" s="597"/>
      <c r="P27" s="597"/>
      <c r="Q27" s="597"/>
      <c r="R27" s="597"/>
      <c r="S27" s="597"/>
      <c r="T27" s="597"/>
      <c r="U27" s="597"/>
      <c r="V27" s="597"/>
      <c r="W27" s="597"/>
      <c r="X27" s="597"/>
      <c r="Y27" s="597"/>
      <c r="Z27" s="597"/>
      <c r="AA27" s="597"/>
      <c r="AB27" s="597"/>
      <c r="AC27" s="597"/>
      <c r="AD27" s="597"/>
      <c r="AE27" s="597"/>
      <c r="AF27" s="597"/>
      <c r="AG27" s="597"/>
      <c r="AH27" s="597"/>
      <c r="AI27" s="597"/>
      <c r="AJ27" s="597"/>
      <c r="AK27" s="597"/>
      <c r="AL27" s="597"/>
      <c r="AM27" s="597"/>
      <c r="AN27" s="597"/>
      <c r="AO27" s="597"/>
      <c r="AP27" s="597"/>
      <c r="AQ27" s="597"/>
      <c r="AR27" s="597"/>
      <c r="AS27" s="597"/>
      <c r="AT27" s="597"/>
      <c r="AU27" s="597"/>
      <c r="AV27" s="597"/>
      <c r="AW27" s="597"/>
      <c r="AX27" s="597"/>
      <c r="AY27" s="597"/>
      <c r="AZ27" s="597"/>
      <c r="BA27" s="597"/>
      <c r="BB27" s="597"/>
      <c r="BC27" s="597"/>
      <c r="BD27" s="597"/>
      <c r="BE27" s="597"/>
      <c r="BF27" s="597"/>
      <c r="BG27" s="597"/>
      <c r="BH27" s="597"/>
      <c r="BI27" s="597"/>
      <c r="BJ27" s="597"/>
      <c r="BK27" s="597"/>
      <c r="BL27" s="597"/>
      <c r="BM27" s="606"/>
    </row>
    <row r="28" spans="1:65" ht="15.45" customHeight="1">
      <c r="A28" s="602"/>
      <c r="B28" s="599"/>
      <c r="C28" s="599"/>
      <c r="D28" s="109"/>
      <c r="E28" s="110"/>
      <c r="F28" s="613"/>
      <c r="G28" s="598"/>
      <c r="H28" s="598"/>
      <c r="I28" s="598"/>
      <c r="J28" s="598"/>
      <c r="K28" s="598"/>
      <c r="L28" s="598"/>
      <c r="M28" s="598"/>
      <c r="N28" s="598"/>
      <c r="O28" s="598"/>
      <c r="P28" s="598"/>
      <c r="Q28" s="598"/>
      <c r="R28" s="598"/>
      <c r="S28" s="598"/>
      <c r="T28" s="598"/>
      <c r="U28" s="598"/>
      <c r="V28" s="598"/>
      <c r="W28" s="598"/>
      <c r="X28" s="598"/>
      <c r="Y28" s="598"/>
      <c r="Z28" s="598"/>
      <c r="AA28" s="598"/>
      <c r="AB28" s="598"/>
      <c r="AC28" s="598"/>
      <c r="AD28" s="598"/>
      <c r="AE28" s="598"/>
      <c r="AF28" s="598"/>
      <c r="AG28" s="598"/>
      <c r="AH28" s="598"/>
      <c r="AI28" s="598"/>
      <c r="AJ28" s="598"/>
      <c r="AK28" s="598"/>
      <c r="AL28" s="598"/>
      <c r="AM28" s="598"/>
      <c r="AN28" s="598"/>
      <c r="AO28" s="598"/>
      <c r="AP28" s="598"/>
      <c r="AQ28" s="598"/>
      <c r="AR28" s="598"/>
      <c r="AS28" s="598"/>
      <c r="AT28" s="598"/>
      <c r="AU28" s="598"/>
      <c r="AV28" s="598"/>
      <c r="AW28" s="598"/>
      <c r="AX28" s="598"/>
      <c r="AY28" s="598"/>
      <c r="AZ28" s="598"/>
      <c r="BA28" s="598"/>
      <c r="BB28" s="598"/>
      <c r="BC28" s="598"/>
      <c r="BD28" s="598"/>
      <c r="BE28" s="598"/>
      <c r="BF28" s="598"/>
      <c r="BG28" s="598"/>
      <c r="BH28" s="598"/>
      <c r="BI28" s="598"/>
      <c r="BJ28" s="598"/>
      <c r="BK28" s="598"/>
      <c r="BL28" s="598"/>
      <c r="BM28" s="611"/>
    </row>
    <row r="29" spans="1:65" ht="15.45" customHeight="1">
      <c r="A29" s="602">
        <v>4</v>
      </c>
      <c r="B29" s="599"/>
      <c r="C29" s="599"/>
      <c r="D29" s="107"/>
      <c r="E29" s="108"/>
      <c r="F29" s="608"/>
      <c r="G29" s="596"/>
      <c r="H29" s="596"/>
      <c r="I29" s="596"/>
      <c r="J29" s="596"/>
      <c r="K29" s="596"/>
      <c r="L29" s="596"/>
      <c r="M29" s="596"/>
      <c r="N29" s="596"/>
      <c r="O29" s="596"/>
      <c r="P29" s="596"/>
      <c r="Q29" s="596"/>
      <c r="R29" s="596"/>
      <c r="S29" s="596"/>
      <c r="T29" s="596"/>
      <c r="U29" s="596"/>
      <c r="V29" s="596"/>
      <c r="W29" s="596"/>
      <c r="X29" s="596"/>
      <c r="Y29" s="596"/>
      <c r="Z29" s="596"/>
      <c r="AA29" s="596"/>
      <c r="AB29" s="596"/>
      <c r="AC29" s="596"/>
      <c r="AD29" s="596"/>
      <c r="AE29" s="596"/>
      <c r="AF29" s="596"/>
      <c r="AG29" s="596"/>
      <c r="AH29" s="596"/>
      <c r="AI29" s="596"/>
      <c r="AJ29" s="596"/>
      <c r="AK29" s="596"/>
      <c r="AL29" s="596"/>
      <c r="AM29" s="596"/>
      <c r="AN29" s="596"/>
      <c r="AO29" s="596"/>
      <c r="AP29" s="596"/>
      <c r="AQ29" s="596"/>
      <c r="AR29" s="596"/>
      <c r="AS29" s="596"/>
      <c r="AT29" s="596"/>
      <c r="AU29" s="596"/>
      <c r="AV29" s="596"/>
      <c r="AW29" s="596"/>
      <c r="AX29" s="596"/>
      <c r="AY29" s="596"/>
      <c r="AZ29" s="596"/>
      <c r="BA29" s="596"/>
      <c r="BB29" s="596"/>
      <c r="BC29" s="596"/>
      <c r="BD29" s="596"/>
      <c r="BE29" s="596"/>
      <c r="BF29" s="596"/>
      <c r="BG29" s="596"/>
      <c r="BH29" s="596"/>
      <c r="BI29" s="596"/>
      <c r="BJ29" s="596"/>
      <c r="BK29" s="596"/>
      <c r="BL29" s="596"/>
      <c r="BM29" s="605"/>
    </row>
    <row r="30" spans="1:65" ht="15.45" customHeight="1">
      <c r="A30" s="602"/>
      <c r="B30" s="599"/>
      <c r="C30" s="599"/>
      <c r="D30" s="109"/>
      <c r="E30" s="110"/>
      <c r="F30" s="609"/>
      <c r="G30" s="597"/>
      <c r="H30" s="597"/>
      <c r="I30" s="597"/>
      <c r="J30" s="597"/>
      <c r="K30" s="597"/>
      <c r="L30" s="597"/>
      <c r="M30" s="597"/>
      <c r="N30" s="597"/>
      <c r="O30" s="597"/>
      <c r="P30" s="597"/>
      <c r="Q30" s="597"/>
      <c r="R30" s="597"/>
      <c r="S30" s="597"/>
      <c r="T30" s="597"/>
      <c r="U30" s="597"/>
      <c r="V30" s="597"/>
      <c r="W30" s="597"/>
      <c r="X30" s="597"/>
      <c r="Y30" s="597"/>
      <c r="Z30" s="597"/>
      <c r="AA30" s="597"/>
      <c r="AB30" s="597"/>
      <c r="AC30" s="597"/>
      <c r="AD30" s="597"/>
      <c r="AE30" s="597"/>
      <c r="AF30" s="597"/>
      <c r="AG30" s="597"/>
      <c r="AH30" s="597"/>
      <c r="AI30" s="597"/>
      <c r="AJ30" s="597"/>
      <c r="AK30" s="597"/>
      <c r="AL30" s="597"/>
      <c r="AM30" s="597"/>
      <c r="AN30" s="597"/>
      <c r="AO30" s="597"/>
      <c r="AP30" s="597"/>
      <c r="AQ30" s="597"/>
      <c r="AR30" s="597"/>
      <c r="AS30" s="597"/>
      <c r="AT30" s="597"/>
      <c r="AU30" s="597"/>
      <c r="AV30" s="597"/>
      <c r="AW30" s="597"/>
      <c r="AX30" s="597"/>
      <c r="AY30" s="597"/>
      <c r="AZ30" s="597"/>
      <c r="BA30" s="597"/>
      <c r="BB30" s="597"/>
      <c r="BC30" s="597"/>
      <c r="BD30" s="597"/>
      <c r="BE30" s="597"/>
      <c r="BF30" s="597"/>
      <c r="BG30" s="597"/>
      <c r="BH30" s="597"/>
      <c r="BI30" s="597"/>
      <c r="BJ30" s="597"/>
      <c r="BK30" s="597"/>
      <c r="BL30" s="597"/>
      <c r="BM30" s="606"/>
    </row>
    <row r="31" spans="1:65" ht="15.45" customHeight="1">
      <c r="A31" s="602"/>
      <c r="B31" s="599"/>
      <c r="C31" s="599"/>
      <c r="D31" s="109"/>
      <c r="E31" s="110"/>
      <c r="F31" s="609"/>
      <c r="G31" s="597"/>
      <c r="H31" s="597"/>
      <c r="I31" s="597"/>
      <c r="J31" s="597"/>
      <c r="K31" s="597"/>
      <c r="L31" s="597"/>
      <c r="M31" s="597"/>
      <c r="N31" s="597"/>
      <c r="O31" s="597"/>
      <c r="P31" s="597"/>
      <c r="Q31" s="597"/>
      <c r="R31" s="597"/>
      <c r="S31" s="597"/>
      <c r="T31" s="597"/>
      <c r="U31" s="597"/>
      <c r="V31" s="597"/>
      <c r="W31" s="597"/>
      <c r="X31" s="597"/>
      <c r="Y31" s="597"/>
      <c r="Z31" s="597"/>
      <c r="AA31" s="597"/>
      <c r="AB31" s="597"/>
      <c r="AC31" s="597"/>
      <c r="AD31" s="597"/>
      <c r="AE31" s="597"/>
      <c r="AF31" s="597"/>
      <c r="AG31" s="597"/>
      <c r="AH31" s="597"/>
      <c r="AI31" s="597"/>
      <c r="AJ31" s="597"/>
      <c r="AK31" s="597"/>
      <c r="AL31" s="597"/>
      <c r="AM31" s="597"/>
      <c r="AN31" s="597"/>
      <c r="AO31" s="597"/>
      <c r="AP31" s="597"/>
      <c r="AQ31" s="597"/>
      <c r="AR31" s="597"/>
      <c r="AS31" s="597"/>
      <c r="AT31" s="597"/>
      <c r="AU31" s="597"/>
      <c r="AV31" s="597"/>
      <c r="AW31" s="597"/>
      <c r="AX31" s="597"/>
      <c r="AY31" s="597"/>
      <c r="AZ31" s="597"/>
      <c r="BA31" s="597"/>
      <c r="BB31" s="597"/>
      <c r="BC31" s="597"/>
      <c r="BD31" s="597"/>
      <c r="BE31" s="597"/>
      <c r="BF31" s="597"/>
      <c r="BG31" s="597"/>
      <c r="BH31" s="597"/>
      <c r="BI31" s="597"/>
      <c r="BJ31" s="597"/>
      <c r="BK31" s="597"/>
      <c r="BL31" s="597"/>
      <c r="BM31" s="606"/>
    </row>
    <row r="32" spans="1:65" ht="15.45" customHeight="1">
      <c r="A32" s="602"/>
      <c r="B32" s="599"/>
      <c r="C32" s="599"/>
      <c r="D32" s="109"/>
      <c r="E32" s="110"/>
      <c r="F32" s="609"/>
      <c r="G32" s="597"/>
      <c r="H32" s="597"/>
      <c r="I32" s="597"/>
      <c r="J32" s="597"/>
      <c r="K32" s="597"/>
      <c r="L32" s="597"/>
      <c r="M32" s="597"/>
      <c r="N32" s="597"/>
      <c r="O32" s="597"/>
      <c r="P32" s="597"/>
      <c r="Q32" s="597"/>
      <c r="R32" s="597"/>
      <c r="S32" s="597"/>
      <c r="T32" s="597"/>
      <c r="U32" s="597"/>
      <c r="V32" s="597"/>
      <c r="W32" s="597"/>
      <c r="X32" s="597"/>
      <c r="Y32" s="597"/>
      <c r="Z32" s="597"/>
      <c r="AA32" s="597"/>
      <c r="AB32" s="597"/>
      <c r="AC32" s="597"/>
      <c r="AD32" s="597"/>
      <c r="AE32" s="597"/>
      <c r="AF32" s="597"/>
      <c r="AG32" s="597"/>
      <c r="AH32" s="597"/>
      <c r="AI32" s="597"/>
      <c r="AJ32" s="597"/>
      <c r="AK32" s="597"/>
      <c r="AL32" s="597"/>
      <c r="AM32" s="597"/>
      <c r="AN32" s="597"/>
      <c r="AO32" s="597"/>
      <c r="AP32" s="597"/>
      <c r="AQ32" s="597"/>
      <c r="AR32" s="597"/>
      <c r="AS32" s="597"/>
      <c r="AT32" s="597"/>
      <c r="AU32" s="597"/>
      <c r="AV32" s="597"/>
      <c r="AW32" s="597"/>
      <c r="AX32" s="597"/>
      <c r="AY32" s="597"/>
      <c r="AZ32" s="597"/>
      <c r="BA32" s="597"/>
      <c r="BB32" s="597"/>
      <c r="BC32" s="597"/>
      <c r="BD32" s="597"/>
      <c r="BE32" s="597"/>
      <c r="BF32" s="597"/>
      <c r="BG32" s="597"/>
      <c r="BH32" s="597"/>
      <c r="BI32" s="597"/>
      <c r="BJ32" s="597"/>
      <c r="BK32" s="597"/>
      <c r="BL32" s="597"/>
      <c r="BM32" s="606"/>
    </row>
    <row r="33" spans="1:65" ht="15.45" customHeight="1">
      <c r="A33" s="602"/>
      <c r="B33" s="599"/>
      <c r="C33" s="599"/>
      <c r="D33" s="109"/>
      <c r="E33" s="110"/>
      <c r="F33" s="613"/>
      <c r="G33" s="598"/>
      <c r="H33" s="598"/>
      <c r="I33" s="598"/>
      <c r="J33" s="598"/>
      <c r="K33" s="598"/>
      <c r="L33" s="598"/>
      <c r="M33" s="598"/>
      <c r="N33" s="598"/>
      <c r="O33" s="598"/>
      <c r="P33" s="598"/>
      <c r="Q33" s="598"/>
      <c r="R33" s="598"/>
      <c r="S33" s="598"/>
      <c r="T33" s="598"/>
      <c r="U33" s="598"/>
      <c r="V33" s="598"/>
      <c r="W33" s="598"/>
      <c r="X33" s="598"/>
      <c r="Y33" s="598"/>
      <c r="Z33" s="598"/>
      <c r="AA33" s="598"/>
      <c r="AB33" s="598"/>
      <c r="AC33" s="598"/>
      <c r="AD33" s="598"/>
      <c r="AE33" s="598"/>
      <c r="AF33" s="598"/>
      <c r="AG33" s="598"/>
      <c r="AH33" s="598"/>
      <c r="AI33" s="598"/>
      <c r="AJ33" s="598"/>
      <c r="AK33" s="598"/>
      <c r="AL33" s="598"/>
      <c r="AM33" s="598"/>
      <c r="AN33" s="598"/>
      <c r="AO33" s="598"/>
      <c r="AP33" s="598"/>
      <c r="AQ33" s="598"/>
      <c r="AR33" s="598"/>
      <c r="AS33" s="598"/>
      <c r="AT33" s="598"/>
      <c r="AU33" s="598"/>
      <c r="AV33" s="598"/>
      <c r="AW33" s="598"/>
      <c r="AX33" s="598"/>
      <c r="AY33" s="598"/>
      <c r="AZ33" s="598"/>
      <c r="BA33" s="598"/>
      <c r="BB33" s="598"/>
      <c r="BC33" s="598"/>
      <c r="BD33" s="598"/>
      <c r="BE33" s="598"/>
      <c r="BF33" s="598"/>
      <c r="BG33" s="598"/>
      <c r="BH33" s="598"/>
      <c r="BI33" s="598"/>
      <c r="BJ33" s="598"/>
      <c r="BK33" s="598"/>
      <c r="BL33" s="598"/>
      <c r="BM33" s="611"/>
    </row>
    <row r="34" spans="1:65" ht="15.45" customHeight="1">
      <c r="A34" s="602">
        <v>5</v>
      </c>
      <c r="B34" s="599"/>
      <c r="C34" s="599"/>
      <c r="D34" s="107"/>
      <c r="E34" s="108"/>
      <c r="F34" s="608"/>
      <c r="G34" s="596"/>
      <c r="H34" s="596"/>
      <c r="I34" s="596"/>
      <c r="J34" s="596"/>
      <c r="K34" s="596"/>
      <c r="L34" s="596"/>
      <c r="M34" s="596"/>
      <c r="N34" s="596"/>
      <c r="O34" s="596"/>
      <c r="P34" s="596"/>
      <c r="Q34" s="596"/>
      <c r="R34" s="596"/>
      <c r="S34" s="596"/>
      <c r="T34" s="596"/>
      <c r="U34" s="596"/>
      <c r="V34" s="596"/>
      <c r="W34" s="596"/>
      <c r="X34" s="596"/>
      <c r="Y34" s="596"/>
      <c r="Z34" s="596"/>
      <c r="AA34" s="596"/>
      <c r="AB34" s="596"/>
      <c r="AC34" s="596"/>
      <c r="AD34" s="596"/>
      <c r="AE34" s="596"/>
      <c r="AF34" s="596"/>
      <c r="AG34" s="596"/>
      <c r="AH34" s="596"/>
      <c r="AI34" s="596"/>
      <c r="AJ34" s="596"/>
      <c r="AK34" s="596"/>
      <c r="AL34" s="596"/>
      <c r="AM34" s="596"/>
      <c r="AN34" s="596"/>
      <c r="AO34" s="596"/>
      <c r="AP34" s="596"/>
      <c r="AQ34" s="596"/>
      <c r="AR34" s="596"/>
      <c r="AS34" s="596"/>
      <c r="AT34" s="596"/>
      <c r="AU34" s="596"/>
      <c r="AV34" s="596"/>
      <c r="AW34" s="596"/>
      <c r="AX34" s="596"/>
      <c r="AY34" s="596"/>
      <c r="AZ34" s="596"/>
      <c r="BA34" s="596"/>
      <c r="BB34" s="596"/>
      <c r="BC34" s="596"/>
      <c r="BD34" s="596"/>
      <c r="BE34" s="596"/>
      <c r="BF34" s="596"/>
      <c r="BG34" s="596"/>
      <c r="BH34" s="596"/>
      <c r="BI34" s="596"/>
      <c r="BJ34" s="596"/>
      <c r="BK34" s="596"/>
      <c r="BL34" s="596"/>
      <c r="BM34" s="605"/>
    </row>
    <row r="35" spans="1:65" ht="15.45" customHeight="1">
      <c r="A35" s="602"/>
      <c r="B35" s="599"/>
      <c r="C35" s="599"/>
      <c r="D35" s="109"/>
      <c r="E35" s="110"/>
      <c r="F35" s="609"/>
      <c r="G35" s="597"/>
      <c r="H35" s="597"/>
      <c r="I35" s="597"/>
      <c r="J35" s="597"/>
      <c r="K35" s="597"/>
      <c r="L35" s="597"/>
      <c r="M35" s="597"/>
      <c r="N35" s="597"/>
      <c r="O35" s="597"/>
      <c r="P35" s="597"/>
      <c r="Q35" s="597"/>
      <c r="R35" s="597"/>
      <c r="S35" s="597"/>
      <c r="T35" s="597"/>
      <c r="U35" s="597"/>
      <c r="V35" s="597"/>
      <c r="W35" s="597"/>
      <c r="X35" s="597"/>
      <c r="Y35" s="597"/>
      <c r="Z35" s="597"/>
      <c r="AA35" s="597"/>
      <c r="AB35" s="597"/>
      <c r="AC35" s="597"/>
      <c r="AD35" s="597"/>
      <c r="AE35" s="597"/>
      <c r="AF35" s="597"/>
      <c r="AG35" s="597"/>
      <c r="AH35" s="597"/>
      <c r="AI35" s="597"/>
      <c r="AJ35" s="597"/>
      <c r="AK35" s="597"/>
      <c r="AL35" s="597"/>
      <c r="AM35" s="597"/>
      <c r="AN35" s="597"/>
      <c r="AO35" s="597"/>
      <c r="AP35" s="597"/>
      <c r="AQ35" s="597"/>
      <c r="AR35" s="597"/>
      <c r="AS35" s="597"/>
      <c r="AT35" s="597"/>
      <c r="AU35" s="597"/>
      <c r="AV35" s="597"/>
      <c r="AW35" s="597"/>
      <c r="AX35" s="597"/>
      <c r="AY35" s="597"/>
      <c r="AZ35" s="597"/>
      <c r="BA35" s="597"/>
      <c r="BB35" s="597"/>
      <c r="BC35" s="597"/>
      <c r="BD35" s="597"/>
      <c r="BE35" s="597"/>
      <c r="BF35" s="597"/>
      <c r="BG35" s="597"/>
      <c r="BH35" s="597"/>
      <c r="BI35" s="597"/>
      <c r="BJ35" s="597"/>
      <c r="BK35" s="597"/>
      <c r="BL35" s="597"/>
      <c r="BM35" s="606"/>
    </row>
    <row r="36" spans="1:65" ht="15.45" customHeight="1">
      <c r="A36" s="602"/>
      <c r="B36" s="599"/>
      <c r="C36" s="599"/>
      <c r="D36" s="109"/>
      <c r="E36" s="110"/>
      <c r="F36" s="609"/>
      <c r="G36" s="597"/>
      <c r="H36" s="597"/>
      <c r="I36" s="597"/>
      <c r="J36" s="597"/>
      <c r="K36" s="597"/>
      <c r="L36" s="597"/>
      <c r="M36" s="597"/>
      <c r="N36" s="597"/>
      <c r="O36" s="597"/>
      <c r="P36" s="597"/>
      <c r="Q36" s="597"/>
      <c r="R36" s="597"/>
      <c r="S36" s="597"/>
      <c r="T36" s="597"/>
      <c r="U36" s="597"/>
      <c r="V36" s="597"/>
      <c r="W36" s="597"/>
      <c r="X36" s="597"/>
      <c r="Y36" s="597"/>
      <c r="Z36" s="597"/>
      <c r="AA36" s="597"/>
      <c r="AB36" s="597"/>
      <c r="AC36" s="597"/>
      <c r="AD36" s="597"/>
      <c r="AE36" s="597"/>
      <c r="AF36" s="597"/>
      <c r="AG36" s="597"/>
      <c r="AH36" s="597"/>
      <c r="AI36" s="597"/>
      <c r="AJ36" s="597"/>
      <c r="AK36" s="597"/>
      <c r="AL36" s="597"/>
      <c r="AM36" s="597"/>
      <c r="AN36" s="597"/>
      <c r="AO36" s="597"/>
      <c r="AP36" s="597"/>
      <c r="AQ36" s="597"/>
      <c r="AR36" s="597"/>
      <c r="AS36" s="597"/>
      <c r="AT36" s="597"/>
      <c r="AU36" s="597"/>
      <c r="AV36" s="597"/>
      <c r="AW36" s="597"/>
      <c r="AX36" s="597"/>
      <c r="AY36" s="597"/>
      <c r="AZ36" s="597"/>
      <c r="BA36" s="597"/>
      <c r="BB36" s="597"/>
      <c r="BC36" s="597"/>
      <c r="BD36" s="597"/>
      <c r="BE36" s="597"/>
      <c r="BF36" s="597"/>
      <c r="BG36" s="597"/>
      <c r="BH36" s="597"/>
      <c r="BI36" s="597"/>
      <c r="BJ36" s="597"/>
      <c r="BK36" s="597"/>
      <c r="BL36" s="597"/>
      <c r="BM36" s="606"/>
    </row>
    <row r="37" spans="1:65" ht="15.45" customHeight="1">
      <c r="A37" s="602"/>
      <c r="B37" s="599"/>
      <c r="C37" s="599"/>
      <c r="D37" s="109"/>
      <c r="E37" s="110"/>
      <c r="F37" s="609"/>
      <c r="G37" s="597"/>
      <c r="H37" s="597"/>
      <c r="I37" s="597"/>
      <c r="J37" s="597"/>
      <c r="K37" s="597"/>
      <c r="L37" s="597"/>
      <c r="M37" s="597"/>
      <c r="N37" s="597"/>
      <c r="O37" s="597"/>
      <c r="P37" s="597"/>
      <c r="Q37" s="597"/>
      <c r="R37" s="597"/>
      <c r="S37" s="597"/>
      <c r="T37" s="597"/>
      <c r="U37" s="597"/>
      <c r="V37" s="597"/>
      <c r="W37" s="597"/>
      <c r="X37" s="597"/>
      <c r="Y37" s="597"/>
      <c r="Z37" s="597"/>
      <c r="AA37" s="597"/>
      <c r="AB37" s="597"/>
      <c r="AC37" s="597"/>
      <c r="AD37" s="597"/>
      <c r="AE37" s="597"/>
      <c r="AF37" s="597"/>
      <c r="AG37" s="597"/>
      <c r="AH37" s="597"/>
      <c r="AI37" s="597"/>
      <c r="AJ37" s="597"/>
      <c r="AK37" s="597"/>
      <c r="AL37" s="597"/>
      <c r="AM37" s="597"/>
      <c r="AN37" s="597"/>
      <c r="AO37" s="597"/>
      <c r="AP37" s="597"/>
      <c r="AQ37" s="597"/>
      <c r="AR37" s="597"/>
      <c r="AS37" s="597"/>
      <c r="AT37" s="597"/>
      <c r="AU37" s="597"/>
      <c r="AV37" s="597"/>
      <c r="AW37" s="597"/>
      <c r="AX37" s="597"/>
      <c r="AY37" s="597"/>
      <c r="AZ37" s="597"/>
      <c r="BA37" s="597"/>
      <c r="BB37" s="597"/>
      <c r="BC37" s="597"/>
      <c r="BD37" s="597"/>
      <c r="BE37" s="597"/>
      <c r="BF37" s="597"/>
      <c r="BG37" s="597"/>
      <c r="BH37" s="597"/>
      <c r="BI37" s="597"/>
      <c r="BJ37" s="597"/>
      <c r="BK37" s="597"/>
      <c r="BL37" s="597"/>
      <c r="BM37" s="606"/>
    </row>
    <row r="38" spans="1:65" ht="15.45" customHeight="1">
      <c r="A38" s="602"/>
      <c r="B38" s="599"/>
      <c r="C38" s="599"/>
      <c r="D38" s="109"/>
      <c r="E38" s="110"/>
      <c r="F38" s="613"/>
      <c r="G38" s="598"/>
      <c r="H38" s="598"/>
      <c r="I38" s="598"/>
      <c r="J38" s="598"/>
      <c r="K38" s="598"/>
      <c r="L38" s="598"/>
      <c r="M38" s="598"/>
      <c r="N38" s="598"/>
      <c r="O38" s="598"/>
      <c r="P38" s="598"/>
      <c r="Q38" s="598"/>
      <c r="R38" s="598"/>
      <c r="S38" s="598"/>
      <c r="T38" s="598"/>
      <c r="U38" s="598"/>
      <c r="V38" s="598"/>
      <c r="W38" s="598"/>
      <c r="X38" s="598"/>
      <c r="Y38" s="598"/>
      <c r="Z38" s="598"/>
      <c r="AA38" s="598"/>
      <c r="AB38" s="598"/>
      <c r="AC38" s="598"/>
      <c r="AD38" s="598"/>
      <c r="AE38" s="598"/>
      <c r="AF38" s="598"/>
      <c r="AG38" s="598"/>
      <c r="AH38" s="598"/>
      <c r="AI38" s="598"/>
      <c r="AJ38" s="598"/>
      <c r="AK38" s="598"/>
      <c r="AL38" s="598"/>
      <c r="AM38" s="598"/>
      <c r="AN38" s="598"/>
      <c r="AO38" s="598"/>
      <c r="AP38" s="598"/>
      <c r="AQ38" s="598"/>
      <c r="AR38" s="598"/>
      <c r="AS38" s="598"/>
      <c r="AT38" s="598"/>
      <c r="AU38" s="598"/>
      <c r="AV38" s="598"/>
      <c r="AW38" s="598"/>
      <c r="AX38" s="598"/>
      <c r="AY38" s="598"/>
      <c r="AZ38" s="598"/>
      <c r="BA38" s="598"/>
      <c r="BB38" s="598"/>
      <c r="BC38" s="598"/>
      <c r="BD38" s="598"/>
      <c r="BE38" s="598"/>
      <c r="BF38" s="598"/>
      <c r="BG38" s="598"/>
      <c r="BH38" s="598"/>
      <c r="BI38" s="598"/>
      <c r="BJ38" s="598"/>
      <c r="BK38" s="598"/>
      <c r="BL38" s="598"/>
      <c r="BM38" s="611"/>
    </row>
    <row r="39" spans="1:65" ht="15.45" customHeight="1">
      <c r="A39" s="602">
        <v>6</v>
      </c>
      <c r="B39" s="599"/>
      <c r="C39" s="599"/>
      <c r="D39" s="107"/>
      <c r="E39" s="108"/>
      <c r="F39" s="608"/>
      <c r="G39" s="596"/>
      <c r="H39" s="596"/>
      <c r="I39" s="596"/>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596"/>
      <c r="AL39" s="596"/>
      <c r="AM39" s="596"/>
      <c r="AN39" s="596"/>
      <c r="AO39" s="596"/>
      <c r="AP39" s="596"/>
      <c r="AQ39" s="596"/>
      <c r="AR39" s="596"/>
      <c r="AS39" s="596"/>
      <c r="AT39" s="596"/>
      <c r="AU39" s="596"/>
      <c r="AV39" s="596"/>
      <c r="AW39" s="596"/>
      <c r="AX39" s="596"/>
      <c r="AY39" s="596"/>
      <c r="AZ39" s="596"/>
      <c r="BA39" s="596"/>
      <c r="BB39" s="596"/>
      <c r="BC39" s="596"/>
      <c r="BD39" s="596"/>
      <c r="BE39" s="596"/>
      <c r="BF39" s="596"/>
      <c r="BG39" s="596"/>
      <c r="BH39" s="596"/>
      <c r="BI39" s="596"/>
      <c r="BJ39" s="596"/>
      <c r="BK39" s="596"/>
      <c r="BL39" s="596"/>
      <c r="BM39" s="605"/>
    </row>
    <row r="40" spans="1:65" ht="15.45" customHeight="1">
      <c r="A40" s="602"/>
      <c r="B40" s="599"/>
      <c r="C40" s="599"/>
      <c r="D40" s="109"/>
      <c r="E40" s="110"/>
      <c r="F40" s="609"/>
      <c r="G40" s="597"/>
      <c r="H40" s="597"/>
      <c r="I40" s="597"/>
      <c r="J40" s="597"/>
      <c r="K40" s="597"/>
      <c r="L40" s="597"/>
      <c r="M40" s="597"/>
      <c r="N40" s="597"/>
      <c r="O40" s="597"/>
      <c r="P40" s="597"/>
      <c r="Q40" s="597"/>
      <c r="R40" s="597"/>
      <c r="S40" s="597"/>
      <c r="T40" s="597"/>
      <c r="U40" s="597"/>
      <c r="V40" s="597"/>
      <c r="W40" s="597"/>
      <c r="X40" s="597"/>
      <c r="Y40" s="597"/>
      <c r="Z40" s="597"/>
      <c r="AA40" s="597"/>
      <c r="AB40" s="597"/>
      <c r="AC40" s="597"/>
      <c r="AD40" s="597"/>
      <c r="AE40" s="597"/>
      <c r="AF40" s="597"/>
      <c r="AG40" s="597"/>
      <c r="AH40" s="597"/>
      <c r="AI40" s="597"/>
      <c r="AJ40" s="597"/>
      <c r="AK40" s="597"/>
      <c r="AL40" s="597"/>
      <c r="AM40" s="597"/>
      <c r="AN40" s="597"/>
      <c r="AO40" s="597"/>
      <c r="AP40" s="597"/>
      <c r="AQ40" s="597"/>
      <c r="AR40" s="597"/>
      <c r="AS40" s="597"/>
      <c r="AT40" s="597"/>
      <c r="AU40" s="597"/>
      <c r="AV40" s="597"/>
      <c r="AW40" s="597"/>
      <c r="AX40" s="597"/>
      <c r="AY40" s="597"/>
      <c r="AZ40" s="597"/>
      <c r="BA40" s="597"/>
      <c r="BB40" s="597"/>
      <c r="BC40" s="597"/>
      <c r="BD40" s="597"/>
      <c r="BE40" s="597"/>
      <c r="BF40" s="597"/>
      <c r="BG40" s="597"/>
      <c r="BH40" s="597"/>
      <c r="BI40" s="597"/>
      <c r="BJ40" s="597"/>
      <c r="BK40" s="597"/>
      <c r="BL40" s="597"/>
      <c r="BM40" s="606"/>
    </row>
    <row r="41" spans="1:65" ht="15.45" customHeight="1">
      <c r="A41" s="602"/>
      <c r="B41" s="599"/>
      <c r="C41" s="599"/>
      <c r="D41" s="109"/>
      <c r="E41" s="110"/>
      <c r="F41" s="609"/>
      <c r="G41" s="597"/>
      <c r="H41" s="597"/>
      <c r="I41" s="597"/>
      <c r="J41" s="597"/>
      <c r="K41" s="597"/>
      <c r="L41" s="597"/>
      <c r="M41" s="597"/>
      <c r="N41" s="597"/>
      <c r="O41" s="597"/>
      <c r="P41" s="597"/>
      <c r="Q41" s="597"/>
      <c r="R41" s="597"/>
      <c r="S41" s="597"/>
      <c r="T41" s="597"/>
      <c r="U41" s="597"/>
      <c r="V41" s="597"/>
      <c r="W41" s="597"/>
      <c r="X41" s="597"/>
      <c r="Y41" s="597"/>
      <c r="Z41" s="597"/>
      <c r="AA41" s="597"/>
      <c r="AB41" s="597"/>
      <c r="AC41" s="597"/>
      <c r="AD41" s="597"/>
      <c r="AE41" s="597"/>
      <c r="AF41" s="597"/>
      <c r="AG41" s="597"/>
      <c r="AH41" s="597"/>
      <c r="AI41" s="597"/>
      <c r="AJ41" s="597"/>
      <c r="AK41" s="597"/>
      <c r="AL41" s="597"/>
      <c r="AM41" s="597"/>
      <c r="AN41" s="597"/>
      <c r="AO41" s="597"/>
      <c r="AP41" s="597"/>
      <c r="AQ41" s="597"/>
      <c r="AR41" s="597"/>
      <c r="AS41" s="597"/>
      <c r="AT41" s="597"/>
      <c r="AU41" s="597"/>
      <c r="AV41" s="597"/>
      <c r="AW41" s="597"/>
      <c r="AX41" s="597"/>
      <c r="AY41" s="597"/>
      <c r="AZ41" s="597"/>
      <c r="BA41" s="597"/>
      <c r="BB41" s="597"/>
      <c r="BC41" s="597"/>
      <c r="BD41" s="597"/>
      <c r="BE41" s="597"/>
      <c r="BF41" s="597"/>
      <c r="BG41" s="597"/>
      <c r="BH41" s="597"/>
      <c r="BI41" s="597"/>
      <c r="BJ41" s="597"/>
      <c r="BK41" s="597"/>
      <c r="BL41" s="597"/>
      <c r="BM41" s="606"/>
    </row>
    <row r="42" spans="1:65" ht="15.45" customHeight="1">
      <c r="A42" s="602"/>
      <c r="B42" s="599"/>
      <c r="C42" s="599"/>
      <c r="D42" s="109"/>
      <c r="E42" s="110"/>
      <c r="F42" s="609"/>
      <c r="G42" s="597"/>
      <c r="H42" s="597"/>
      <c r="I42" s="597"/>
      <c r="J42" s="597"/>
      <c r="K42" s="597"/>
      <c r="L42" s="597"/>
      <c r="M42" s="597"/>
      <c r="N42" s="597"/>
      <c r="O42" s="597"/>
      <c r="P42" s="597"/>
      <c r="Q42" s="597"/>
      <c r="R42" s="597"/>
      <c r="S42" s="597"/>
      <c r="T42" s="597"/>
      <c r="U42" s="597"/>
      <c r="V42" s="597"/>
      <c r="W42" s="597"/>
      <c r="X42" s="597"/>
      <c r="Y42" s="597"/>
      <c r="Z42" s="597"/>
      <c r="AA42" s="597"/>
      <c r="AB42" s="597"/>
      <c r="AC42" s="597"/>
      <c r="AD42" s="597"/>
      <c r="AE42" s="597"/>
      <c r="AF42" s="597"/>
      <c r="AG42" s="597"/>
      <c r="AH42" s="597"/>
      <c r="AI42" s="597"/>
      <c r="AJ42" s="597"/>
      <c r="AK42" s="597"/>
      <c r="AL42" s="597"/>
      <c r="AM42" s="597"/>
      <c r="AN42" s="597"/>
      <c r="AO42" s="597"/>
      <c r="AP42" s="597"/>
      <c r="AQ42" s="597"/>
      <c r="AR42" s="597"/>
      <c r="AS42" s="597"/>
      <c r="AT42" s="597"/>
      <c r="AU42" s="597"/>
      <c r="AV42" s="597"/>
      <c r="AW42" s="597"/>
      <c r="AX42" s="597"/>
      <c r="AY42" s="597"/>
      <c r="AZ42" s="597"/>
      <c r="BA42" s="597"/>
      <c r="BB42" s="597"/>
      <c r="BC42" s="597"/>
      <c r="BD42" s="597"/>
      <c r="BE42" s="597"/>
      <c r="BF42" s="597"/>
      <c r="BG42" s="597"/>
      <c r="BH42" s="597"/>
      <c r="BI42" s="597"/>
      <c r="BJ42" s="597"/>
      <c r="BK42" s="597"/>
      <c r="BL42" s="597"/>
      <c r="BM42" s="606"/>
    </row>
    <row r="43" spans="1:65" ht="15.45" customHeight="1">
      <c r="A43" s="602"/>
      <c r="B43" s="599"/>
      <c r="C43" s="599"/>
      <c r="D43" s="109"/>
      <c r="E43" s="110"/>
      <c r="F43" s="613"/>
      <c r="G43" s="598"/>
      <c r="H43" s="598"/>
      <c r="I43" s="598"/>
      <c r="J43" s="598"/>
      <c r="K43" s="598"/>
      <c r="L43" s="598"/>
      <c r="M43" s="598"/>
      <c r="N43" s="598"/>
      <c r="O43" s="598"/>
      <c r="P43" s="598"/>
      <c r="Q43" s="598"/>
      <c r="R43" s="598"/>
      <c r="S43" s="598"/>
      <c r="T43" s="598"/>
      <c r="U43" s="598"/>
      <c r="V43" s="598"/>
      <c r="W43" s="598"/>
      <c r="X43" s="598"/>
      <c r="Y43" s="598"/>
      <c r="Z43" s="598"/>
      <c r="AA43" s="598"/>
      <c r="AB43" s="598"/>
      <c r="AC43" s="598"/>
      <c r="AD43" s="598"/>
      <c r="AE43" s="598"/>
      <c r="AF43" s="598"/>
      <c r="AG43" s="598"/>
      <c r="AH43" s="598"/>
      <c r="AI43" s="598"/>
      <c r="AJ43" s="598"/>
      <c r="AK43" s="598"/>
      <c r="AL43" s="598"/>
      <c r="AM43" s="598"/>
      <c r="AN43" s="598"/>
      <c r="AO43" s="598"/>
      <c r="AP43" s="598"/>
      <c r="AQ43" s="598"/>
      <c r="AR43" s="598"/>
      <c r="AS43" s="598"/>
      <c r="AT43" s="598"/>
      <c r="AU43" s="598"/>
      <c r="AV43" s="598"/>
      <c r="AW43" s="598"/>
      <c r="AX43" s="598"/>
      <c r="AY43" s="598"/>
      <c r="AZ43" s="598"/>
      <c r="BA43" s="598"/>
      <c r="BB43" s="598"/>
      <c r="BC43" s="598"/>
      <c r="BD43" s="598"/>
      <c r="BE43" s="598"/>
      <c r="BF43" s="598"/>
      <c r="BG43" s="598"/>
      <c r="BH43" s="598"/>
      <c r="BI43" s="598"/>
      <c r="BJ43" s="598"/>
      <c r="BK43" s="598"/>
      <c r="BL43" s="598"/>
      <c r="BM43" s="611"/>
    </row>
    <row r="44" spans="1:65" ht="15.45" customHeight="1">
      <c r="A44" s="602">
        <v>7</v>
      </c>
      <c r="B44" s="599"/>
      <c r="C44" s="599"/>
      <c r="D44" s="107"/>
      <c r="E44" s="108"/>
      <c r="F44" s="608"/>
      <c r="G44" s="596"/>
      <c r="H44" s="596"/>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596"/>
      <c r="AH44" s="596"/>
      <c r="AI44" s="596"/>
      <c r="AJ44" s="596"/>
      <c r="AK44" s="596"/>
      <c r="AL44" s="596"/>
      <c r="AM44" s="596"/>
      <c r="AN44" s="596"/>
      <c r="AO44" s="596"/>
      <c r="AP44" s="596"/>
      <c r="AQ44" s="596"/>
      <c r="AR44" s="596"/>
      <c r="AS44" s="596"/>
      <c r="AT44" s="596"/>
      <c r="AU44" s="596"/>
      <c r="AV44" s="596"/>
      <c r="AW44" s="596"/>
      <c r="AX44" s="596"/>
      <c r="AY44" s="596"/>
      <c r="AZ44" s="596"/>
      <c r="BA44" s="596"/>
      <c r="BB44" s="596"/>
      <c r="BC44" s="596"/>
      <c r="BD44" s="596"/>
      <c r="BE44" s="596"/>
      <c r="BF44" s="596"/>
      <c r="BG44" s="596"/>
      <c r="BH44" s="596"/>
      <c r="BI44" s="596"/>
      <c r="BJ44" s="596"/>
      <c r="BK44" s="596"/>
      <c r="BL44" s="596"/>
      <c r="BM44" s="605"/>
    </row>
    <row r="45" spans="1:65" ht="15.45" customHeight="1">
      <c r="A45" s="602"/>
      <c r="B45" s="599"/>
      <c r="C45" s="599"/>
      <c r="D45" s="109"/>
      <c r="E45" s="110"/>
      <c r="F45" s="609"/>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597"/>
      <c r="AH45" s="597"/>
      <c r="AI45" s="597"/>
      <c r="AJ45" s="597"/>
      <c r="AK45" s="597"/>
      <c r="AL45" s="597"/>
      <c r="AM45" s="597"/>
      <c r="AN45" s="597"/>
      <c r="AO45" s="597"/>
      <c r="AP45" s="597"/>
      <c r="AQ45" s="597"/>
      <c r="AR45" s="597"/>
      <c r="AS45" s="597"/>
      <c r="AT45" s="597"/>
      <c r="AU45" s="597"/>
      <c r="AV45" s="597"/>
      <c r="AW45" s="597"/>
      <c r="AX45" s="597"/>
      <c r="AY45" s="597"/>
      <c r="AZ45" s="597"/>
      <c r="BA45" s="597"/>
      <c r="BB45" s="597"/>
      <c r="BC45" s="597"/>
      <c r="BD45" s="597"/>
      <c r="BE45" s="597"/>
      <c r="BF45" s="597"/>
      <c r="BG45" s="597"/>
      <c r="BH45" s="597"/>
      <c r="BI45" s="597"/>
      <c r="BJ45" s="597"/>
      <c r="BK45" s="597"/>
      <c r="BL45" s="597"/>
      <c r="BM45" s="606"/>
    </row>
    <row r="46" spans="1:65" ht="15.45" customHeight="1">
      <c r="A46" s="602"/>
      <c r="B46" s="599"/>
      <c r="C46" s="599"/>
      <c r="D46" s="109"/>
      <c r="E46" s="110"/>
      <c r="F46" s="609"/>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606"/>
    </row>
    <row r="47" spans="1:65" ht="15.45" customHeight="1">
      <c r="A47" s="602"/>
      <c r="B47" s="599"/>
      <c r="C47" s="599"/>
      <c r="D47" s="109"/>
      <c r="E47" s="110"/>
      <c r="F47" s="609"/>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606"/>
    </row>
    <row r="48" spans="1:65" ht="15.45" customHeight="1">
      <c r="A48" s="602"/>
      <c r="B48" s="599"/>
      <c r="C48" s="599"/>
      <c r="D48" s="109"/>
      <c r="E48" s="110"/>
      <c r="F48" s="613"/>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611"/>
    </row>
    <row r="49" spans="1:65" ht="15.45" customHeight="1">
      <c r="A49" s="602">
        <v>8</v>
      </c>
      <c r="B49" s="599"/>
      <c r="C49" s="599"/>
      <c r="D49" s="107"/>
      <c r="E49" s="108"/>
      <c r="F49" s="608"/>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6"/>
      <c r="AL49" s="596"/>
      <c r="AM49" s="596"/>
      <c r="AN49" s="596"/>
      <c r="AO49" s="596"/>
      <c r="AP49" s="596"/>
      <c r="AQ49" s="596"/>
      <c r="AR49" s="596"/>
      <c r="AS49" s="596"/>
      <c r="AT49" s="596"/>
      <c r="AU49" s="596"/>
      <c r="AV49" s="596"/>
      <c r="AW49" s="596"/>
      <c r="AX49" s="596"/>
      <c r="AY49" s="596"/>
      <c r="AZ49" s="596"/>
      <c r="BA49" s="596"/>
      <c r="BB49" s="596"/>
      <c r="BC49" s="596"/>
      <c r="BD49" s="596"/>
      <c r="BE49" s="596"/>
      <c r="BF49" s="596"/>
      <c r="BG49" s="596"/>
      <c r="BH49" s="596"/>
      <c r="BI49" s="596"/>
      <c r="BJ49" s="596"/>
      <c r="BK49" s="596"/>
      <c r="BL49" s="596"/>
      <c r="BM49" s="605"/>
    </row>
    <row r="50" spans="1:65" ht="15.45" customHeight="1">
      <c r="A50" s="602"/>
      <c r="B50" s="599"/>
      <c r="C50" s="599"/>
      <c r="D50" s="109"/>
      <c r="E50" s="110"/>
      <c r="F50" s="609"/>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606"/>
    </row>
    <row r="51" spans="1:65" ht="15.45" customHeight="1">
      <c r="A51" s="602"/>
      <c r="B51" s="599"/>
      <c r="C51" s="599"/>
      <c r="D51" s="109"/>
      <c r="E51" s="110"/>
      <c r="F51" s="609"/>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606"/>
    </row>
    <row r="52" spans="1:65" ht="15.45" customHeight="1">
      <c r="A52" s="602"/>
      <c r="B52" s="599"/>
      <c r="C52" s="599"/>
      <c r="D52" s="109"/>
      <c r="E52" s="110"/>
      <c r="F52" s="609"/>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606"/>
    </row>
    <row r="53" spans="1:65" ht="15.45" customHeight="1">
      <c r="A53" s="602"/>
      <c r="B53" s="599"/>
      <c r="C53" s="599"/>
      <c r="D53" s="109"/>
      <c r="E53" s="110"/>
      <c r="F53" s="613"/>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8"/>
      <c r="BJ53" s="598"/>
      <c r="BK53" s="598"/>
      <c r="BL53" s="598"/>
      <c r="BM53" s="611"/>
    </row>
    <row r="54" spans="1:65" ht="15.45" customHeight="1">
      <c r="A54" s="602">
        <v>9</v>
      </c>
      <c r="B54" s="599"/>
      <c r="C54" s="599"/>
      <c r="D54" s="107"/>
      <c r="E54" s="108"/>
      <c r="F54" s="608"/>
      <c r="G54" s="596"/>
      <c r="H54" s="596"/>
      <c r="I54" s="596"/>
      <c r="J54" s="596"/>
      <c r="K54" s="596"/>
      <c r="L54" s="596"/>
      <c r="M54" s="596"/>
      <c r="N54" s="596"/>
      <c r="O54" s="596"/>
      <c r="P54" s="596"/>
      <c r="Q54" s="596"/>
      <c r="R54" s="596"/>
      <c r="S54" s="596"/>
      <c r="T54" s="596"/>
      <c r="U54" s="596"/>
      <c r="V54" s="596"/>
      <c r="W54" s="596"/>
      <c r="X54" s="596"/>
      <c r="Y54" s="596"/>
      <c r="Z54" s="596"/>
      <c r="AA54" s="596"/>
      <c r="AB54" s="596"/>
      <c r="AC54" s="596"/>
      <c r="AD54" s="596"/>
      <c r="AE54" s="596"/>
      <c r="AF54" s="596"/>
      <c r="AG54" s="596"/>
      <c r="AH54" s="596"/>
      <c r="AI54" s="596"/>
      <c r="AJ54" s="596"/>
      <c r="AK54" s="596"/>
      <c r="AL54" s="596"/>
      <c r="AM54" s="596"/>
      <c r="AN54" s="596"/>
      <c r="AO54" s="596"/>
      <c r="AP54" s="596"/>
      <c r="AQ54" s="596"/>
      <c r="AR54" s="596"/>
      <c r="AS54" s="596"/>
      <c r="AT54" s="596"/>
      <c r="AU54" s="596"/>
      <c r="AV54" s="596"/>
      <c r="AW54" s="596"/>
      <c r="AX54" s="596"/>
      <c r="AY54" s="596"/>
      <c r="AZ54" s="596"/>
      <c r="BA54" s="596"/>
      <c r="BB54" s="596"/>
      <c r="BC54" s="596"/>
      <c r="BD54" s="596"/>
      <c r="BE54" s="596"/>
      <c r="BF54" s="596"/>
      <c r="BG54" s="596"/>
      <c r="BH54" s="596"/>
      <c r="BI54" s="596"/>
      <c r="BJ54" s="596"/>
      <c r="BK54" s="596"/>
      <c r="BL54" s="596"/>
      <c r="BM54" s="605"/>
    </row>
    <row r="55" spans="1:65" ht="15.45" customHeight="1">
      <c r="A55" s="602"/>
      <c r="B55" s="599"/>
      <c r="C55" s="599"/>
      <c r="D55" s="109"/>
      <c r="E55" s="110"/>
      <c r="F55" s="609"/>
      <c r="G55" s="597"/>
      <c r="H55" s="597"/>
      <c r="I55" s="597"/>
      <c r="J55" s="597"/>
      <c r="K55" s="597"/>
      <c r="L55" s="597"/>
      <c r="M55" s="597"/>
      <c r="N55" s="597"/>
      <c r="O55" s="597"/>
      <c r="P55" s="597"/>
      <c r="Q55" s="597"/>
      <c r="R55" s="597"/>
      <c r="S55" s="597"/>
      <c r="T55" s="597"/>
      <c r="U55" s="597"/>
      <c r="V55" s="597"/>
      <c r="W55" s="597"/>
      <c r="X55" s="597"/>
      <c r="Y55" s="597"/>
      <c r="Z55" s="597"/>
      <c r="AA55" s="597"/>
      <c r="AB55" s="597"/>
      <c r="AC55" s="597"/>
      <c r="AD55" s="597"/>
      <c r="AE55" s="597"/>
      <c r="AF55" s="597"/>
      <c r="AG55" s="597"/>
      <c r="AH55" s="597"/>
      <c r="AI55" s="597"/>
      <c r="AJ55" s="597"/>
      <c r="AK55" s="597"/>
      <c r="AL55" s="597"/>
      <c r="AM55" s="597"/>
      <c r="AN55" s="597"/>
      <c r="AO55" s="597"/>
      <c r="AP55" s="597"/>
      <c r="AQ55" s="597"/>
      <c r="AR55" s="597"/>
      <c r="AS55" s="597"/>
      <c r="AT55" s="597"/>
      <c r="AU55" s="597"/>
      <c r="AV55" s="597"/>
      <c r="AW55" s="597"/>
      <c r="AX55" s="597"/>
      <c r="AY55" s="597"/>
      <c r="AZ55" s="597"/>
      <c r="BA55" s="597"/>
      <c r="BB55" s="597"/>
      <c r="BC55" s="597"/>
      <c r="BD55" s="597"/>
      <c r="BE55" s="597"/>
      <c r="BF55" s="597"/>
      <c r="BG55" s="597"/>
      <c r="BH55" s="597"/>
      <c r="BI55" s="597"/>
      <c r="BJ55" s="597"/>
      <c r="BK55" s="597"/>
      <c r="BL55" s="597"/>
      <c r="BM55" s="606"/>
    </row>
    <row r="56" spans="1:65" ht="15.45" customHeight="1">
      <c r="A56" s="602"/>
      <c r="B56" s="599"/>
      <c r="C56" s="599"/>
      <c r="D56" s="109"/>
      <c r="E56" s="110"/>
      <c r="F56" s="609"/>
      <c r="G56" s="597"/>
      <c r="H56" s="597"/>
      <c r="I56" s="597"/>
      <c r="J56" s="597"/>
      <c r="K56" s="597"/>
      <c r="L56" s="597"/>
      <c r="M56" s="597"/>
      <c r="N56" s="597"/>
      <c r="O56" s="597"/>
      <c r="P56" s="597"/>
      <c r="Q56" s="597"/>
      <c r="R56" s="597"/>
      <c r="S56" s="597"/>
      <c r="T56" s="597"/>
      <c r="U56" s="597"/>
      <c r="V56" s="597"/>
      <c r="W56" s="597"/>
      <c r="X56" s="597"/>
      <c r="Y56" s="597"/>
      <c r="Z56" s="597"/>
      <c r="AA56" s="597"/>
      <c r="AB56" s="597"/>
      <c r="AC56" s="597"/>
      <c r="AD56" s="597"/>
      <c r="AE56" s="597"/>
      <c r="AF56" s="597"/>
      <c r="AG56" s="597"/>
      <c r="AH56" s="597"/>
      <c r="AI56" s="597"/>
      <c r="AJ56" s="597"/>
      <c r="AK56" s="597"/>
      <c r="AL56" s="597"/>
      <c r="AM56" s="597"/>
      <c r="AN56" s="597"/>
      <c r="AO56" s="597"/>
      <c r="AP56" s="597"/>
      <c r="AQ56" s="597"/>
      <c r="AR56" s="597"/>
      <c r="AS56" s="597"/>
      <c r="AT56" s="597"/>
      <c r="AU56" s="597"/>
      <c r="AV56" s="597"/>
      <c r="AW56" s="597"/>
      <c r="AX56" s="597"/>
      <c r="AY56" s="597"/>
      <c r="AZ56" s="597"/>
      <c r="BA56" s="597"/>
      <c r="BB56" s="597"/>
      <c r="BC56" s="597"/>
      <c r="BD56" s="597"/>
      <c r="BE56" s="597"/>
      <c r="BF56" s="597"/>
      <c r="BG56" s="597"/>
      <c r="BH56" s="597"/>
      <c r="BI56" s="597"/>
      <c r="BJ56" s="597"/>
      <c r="BK56" s="597"/>
      <c r="BL56" s="597"/>
      <c r="BM56" s="606"/>
    </row>
    <row r="57" spans="1:65" ht="15.45" customHeight="1">
      <c r="A57" s="602"/>
      <c r="B57" s="599"/>
      <c r="C57" s="599"/>
      <c r="D57" s="109"/>
      <c r="E57" s="110"/>
      <c r="F57" s="609"/>
      <c r="G57" s="597"/>
      <c r="H57" s="597"/>
      <c r="I57" s="597"/>
      <c r="J57" s="597"/>
      <c r="K57" s="597"/>
      <c r="L57" s="597"/>
      <c r="M57" s="597"/>
      <c r="N57" s="597"/>
      <c r="O57" s="597"/>
      <c r="P57" s="597"/>
      <c r="Q57" s="597"/>
      <c r="R57" s="597"/>
      <c r="S57" s="597"/>
      <c r="T57" s="597"/>
      <c r="U57" s="597"/>
      <c r="V57" s="597"/>
      <c r="W57" s="597"/>
      <c r="X57" s="597"/>
      <c r="Y57" s="597"/>
      <c r="Z57" s="597"/>
      <c r="AA57" s="597"/>
      <c r="AB57" s="597"/>
      <c r="AC57" s="597"/>
      <c r="AD57" s="597"/>
      <c r="AE57" s="597"/>
      <c r="AF57" s="597"/>
      <c r="AG57" s="597"/>
      <c r="AH57" s="597"/>
      <c r="AI57" s="597"/>
      <c r="AJ57" s="597"/>
      <c r="AK57" s="597"/>
      <c r="AL57" s="597"/>
      <c r="AM57" s="597"/>
      <c r="AN57" s="597"/>
      <c r="AO57" s="597"/>
      <c r="AP57" s="597"/>
      <c r="AQ57" s="597"/>
      <c r="AR57" s="597"/>
      <c r="AS57" s="597"/>
      <c r="AT57" s="597"/>
      <c r="AU57" s="597"/>
      <c r="AV57" s="597"/>
      <c r="AW57" s="597"/>
      <c r="AX57" s="597"/>
      <c r="AY57" s="597"/>
      <c r="AZ57" s="597"/>
      <c r="BA57" s="597"/>
      <c r="BB57" s="597"/>
      <c r="BC57" s="597"/>
      <c r="BD57" s="597"/>
      <c r="BE57" s="597"/>
      <c r="BF57" s="597"/>
      <c r="BG57" s="597"/>
      <c r="BH57" s="597"/>
      <c r="BI57" s="597"/>
      <c r="BJ57" s="597"/>
      <c r="BK57" s="597"/>
      <c r="BL57" s="597"/>
      <c r="BM57" s="606"/>
    </row>
    <row r="58" spans="1:65" ht="15.45" customHeight="1">
      <c r="A58" s="602"/>
      <c r="B58" s="599"/>
      <c r="C58" s="599"/>
      <c r="D58" s="109"/>
      <c r="E58" s="110"/>
      <c r="F58" s="613"/>
      <c r="G58" s="598"/>
      <c r="H58" s="598"/>
      <c r="I58" s="598"/>
      <c r="J58" s="598"/>
      <c r="K58" s="598"/>
      <c r="L58" s="598"/>
      <c r="M58" s="598"/>
      <c r="N58" s="598"/>
      <c r="O58" s="598"/>
      <c r="P58" s="598"/>
      <c r="Q58" s="598"/>
      <c r="R58" s="598"/>
      <c r="S58" s="598"/>
      <c r="T58" s="598"/>
      <c r="U58" s="598"/>
      <c r="V58" s="598"/>
      <c r="W58" s="598"/>
      <c r="X58" s="598"/>
      <c r="Y58" s="598"/>
      <c r="Z58" s="598"/>
      <c r="AA58" s="598"/>
      <c r="AB58" s="598"/>
      <c r="AC58" s="598"/>
      <c r="AD58" s="598"/>
      <c r="AE58" s="598"/>
      <c r="AF58" s="598"/>
      <c r="AG58" s="598"/>
      <c r="AH58" s="598"/>
      <c r="AI58" s="598"/>
      <c r="AJ58" s="598"/>
      <c r="AK58" s="598"/>
      <c r="AL58" s="598"/>
      <c r="AM58" s="598"/>
      <c r="AN58" s="598"/>
      <c r="AO58" s="598"/>
      <c r="AP58" s="598"/>
      <c r="AQ58" s="598"/>
      <c r="AR58" s="598"/>
      <c r="AS58" s="598"/>
      <c r="AT58" s="598"/>
      <c r="AU58" s="598"/>
      <c r="AV58" s="598"/>
      <c r="AW58" s="598"/>
      <c r="AX58" s="598"/>
      <c r="AY58" s="598"/>
      <c r="AZ58" s="598"/>
      <c r="BA58" s="598"/>
      <c r="BB58" s="598"/>
      <c r="BC58" s="598"/>
      <c r="BD58" s="598"/>
      <c r="BE58" s="598"/>
      <c r="BF58" s="598"/>
      <c r="BG58" s="598"/>
      <c r="BH58" s="598"/>
      <c r="BI58" s="598"/>
      <c r="BJ58" s="598"/>
      <c r="BK58" s="598"/>
      <c r="BL58" s="598"/>
      <c r="BM58" s="611"/>
    </row>
    <row r="59" spans="1:65" ht="15.45" customHeight="1">
      <c r="A59" s="612">
        <v>10</v>
      </c>
      <c r="B59" s="600"/>
      <c r="C59" s="600"/>
      <c r="D59" s="111"/>
      <c r="E59" s="108"/>
      <c r="F59" s="608"/>
      <c r="G59" s="596"/>
      <c r="H59" s="596"/>
      <c r="I59" s="596"/>
      <c r="J59" s="596"/>
      <c r="K59" s="596"/>
      <c r="L59" s="596"/>
      <c r="M59" s="596"/>
      <c r="N59" s="596"/>
      <c r="O59" s="596"/>
      <c r="P59" s="596"/>
      <c r="Q59" s="596"/>
      <c r="R59" s="596"/>
      <c r="S59" s="596"/>
      <c r="T59" s="596"/>
      <c r="U59" s="596"/>
      <c r="V59" s="596"/>
      <c r="W59" s="596"/>
      <c r="X59" s="596"/>
      <c r="Y59" s="596"/>
      <c r="Z59" s="596"/>
      <c r="AA59" s="596"/>
      <c r="AB59" s="596"/>
      <c r="AC59" s="596"/>
      <c r="AD59" s="596"/>
      <c r="AE59" s="596"/>
      <c r="AF59" s="596"/>
      <c r="AG59" s="596"/>
      <c r="AH59" s="596"/>
      <c r="AI59" s="596"/>
      <c r="AJ59" s="596"/>
      <c r="AK59" s="596"/>
      <c r="AL59" s="596"/>
      <c r="AM59" s="596"/>
      <c r="AN59" s="596"/>
      <c r="AO59" s="596"/>
      <c r="AP59" s="596"/>
      <c r="AQ59" s="596"/>
      <c r="AR59" s="596"/>
      <c r="AS59" s="596"/>
      <c r="AT59" s="596"/>
      <c r="AU59" s="596"/>
      <c r="AV59" s="596"/>
      <c r="AW59" s="596"/>
      <c r="AX59" s="596"/>
      <c r="AY59" s="596"/>
      <c r="AZ59" s="596"/>
      <c r="BA59" s="596"/>
      <c r="BB59" s="596"/>
      <c r="BC59" s="596"/>
      <c r="BD59" s="596"/>
      <c r="BE59" s="596"/>
      <c r="BF59" s="596"/>
      <c r="BG59" s="596"/>
      <c r="BH59" s="596"/>
      <c r="BI59" s="596"/>
      <c r="BJ59" s="596"/>
      <c r="BK59" s="596"/>
      <c r="BL59" s="596"/>
      <c r="BM59" s="605"/>
    </row>
    <row r="60" spans="1:65" ht="15.45" customHeight="1">
      <c r="A60" s="612"/>
      <c r="B60" s="600"/>
      <c r="C60" s="600"/>
      <c r="D60" s="112"/>
      <c r="E60" s="110"/>
      <c r="F60" s="609"/>
      <c r="G60" s="597"/>
      <c r="H60" s="597"/>
      <c r="I60" s="597"/>
      <c r="J60" s="597"/>
      <c r="K60" s="597"/>
      <c r="L60" s="597"/>
      <c r="M60" s="597"/>
      <c r="N60" s="597"/>
      <c r="O60" s="597"/>
      <c r="P60" s="597"/>
      <c r="Q60" s="597"/>
      <c r="R60" s="597"/>
      <c r="S60" s="597"/>
      <c r="T60" s="597"/>
      <c r="U60" s="597"/>
      <c r="V60" s="597"/>
      <c r="W60" s="597"/>
      <c r="X60" s="597"/>
      <c r="Y60" s="597"/>
      <c r="Z60" s="597"/>
      <c r="AA60" s="597"/>
      <c r="AB60" s="597"/>
      <c r="AC60" s="597"/>
      <c r="AD60" s="597"/>
      <c r="AE60" s="597"/>
      <c r="AF60" s="597"/>
      <c r="AG60" s="597"/>
      <c r="AH60" s="597"/>
      <c r="AI60" s="597"/>
      <c r="AJ60" s="597"/>
      <c r="AK60" s="597"/>
      <c r="AL60" s="597"/>
      <c r="AM60" s="597"/>
      <c r="AN60" s="597"/>
      <c r="AO60" s="597"/>
      <c r="AP60" s="597"/>
      <c r="AQ60" s="597"/>
      <c r="AR60" s="597"/>
      <c r="AS60" s="597"/>
      <c r="AT60" s="597"/>
      <c r="AU60" s="597"/>
      <c r="AV60" s="597"/>
      <c r="AW60" s="597"/>
      <c r="AX60" s="597"/>
      <c r="AY60" s="597"/>
      <c r="AZ60" s="597"/>
      <c r="BA60" s="597"/>
      <c r="BB60" s="597"/>
      <c r="BC60" s="597"/>
      <c r="BD60" s="597"/>
      <c r="BE60" s="597"/>
      <c r="BF60" s="597"/>
      <c r="BG60" s="597"/>
      <c r="BH60" s="597"/>
      <c r="BI60" s="597"/>
      <c r="BJ60" s="597"/>
      <c r="BK60" s="597"/>
      <c r="BL60" s="597"/>
      <c r="BM60" s="606"/>
    </row>
    <row r="61" spans="1:65" ht="15.45" customHeight="1">
      <c r="A61" s="612"/>
      <c r="B61" s="600"/>
      <c r="C61" s="600"/>
      <c r="D61" s="112"/>
      <c r="E61" s="110"/>
      <c r="F61" s="609"/>
      <c r="G61" s="597"/>
      <c r="H61" s="597"/>
      <c r="I61" s="597"/>
      <c r="J61" s="597"/>
      <c r="K61" s="597"/>
      <c r="L61" s="597"/>
      <c r="M61" s="597"/>
      <c r="N61" s="597"/>
      <c r="O61" s="597"/>
      <c r="P61" s="597"/>
      <c r="Q61" s="597"/>
      <c r="R61" s="597"/>
      <c r="S61" s="597"/>
      <c r="T61" s="597"/>
      <c r="U61" s="597"/>
      <c r="V61" s="597"/>
      <c r="W61" s="597"/>
      <c r="X61" s="597"/>
      <c r="Y61" s="597"/>
      <c r="Z61" s="597"/>
      <c r="AA61" s="597"/>
      <c r="AB61" s="597"/>
      <c r="AC61" s="597"/>
      <c r="AD61" s="597"/>
      <c r="AE61" s="597"/>
      <c r="AF61" s="597"/>
      <c r="AG61" s="597"/>
      <c r="AH61" s="597"/>
      <c r="AI61" s="597"/>
      <c r="AJ61" s="597"/>
      <c r="AK61" s="597"/>
      <c r="AL61" s="597"/>
      <c r="AM61" s="597"/>
      <c r="AN61" s="597"/>
      <c r="AO61" s="597"/>
      <c r="AP61" s="597"/>
      <c r="AQ61" s="597"/>
      <c r="AR61" s="597"/>
      <c r="AS61" s="597"/>
      <c r="AT61" s="597"/>
      <c r="AU61" s="597"/>
      <c r="AV61" s="597"/>
      <c r="AW61" s="597"/>
      <c r="AX61" s="597"/>
      <c r="AY61" s="597"/>
      <c r="AZ61" s="597"/>
      <c r="BA61" s="597"/>
      <c r="BB61" s="597"/>
      <c r="BC61" s="597"/>
      <c r="BD61" s="597"/>
      <c r="BE61" s="597"/>
      <c r="BF61" s="597"/>
      <c r="BG61" s="597"/>
      <c r="BH61" s="597"/>
      <c r="BI61" s="597"/>
      <c r="BJ61" s="597"/>
      <c r="BK61" s="597"/>
      <c r="BL61" s="597"/>
      <c r="BM61" s="606"/>
    </row>
    <row r="62" spans="1:65" ht="15.45" customHeight="1">
      <c r="A62" s="612"/>
      <c r="B62" s="600"/>
      <c r="C62" s="600"/>
      <c r="D62" s="112"/>
      <c r="E62" s="110"/>
      <c r="F62" s="609"/>
      <c r="G62" s="597"/>
      <c r="H62" s="597"/>
      <c r="I62" s="597"/>
      <c r="J62" s="597"/>
      <c r="K62" s="597"/>
      <c r="L62" s="597"/>
      <c r="M62" s="597"/>
      <c r="N62" s="597"/>
      <c r="O62" s="597"/>
      <c r="P62" s="597"/>
      <c r="Q62" s="597"/>
      <c r="R62" s="597"/>
      <c r="S62" s="597"/>
      <c r="T62" s="597"/>
      <c r="U62" s="597"/>
      <c r="V62" s="597"/>
      <c r="W62" s="597"/>
      <c r="X62" s="597"/>
      <c r="Y62" s="597"/>
      <c r="Z62" s="597"/>
      <c r="AA62" s="597"/>
      <c r="AB62" s="597"/>
      <c r="AC62" s="597"/>
      <c r="AD62" s="597"/>
      <c r="AE62" s="597"/>
      <c r="AF62" s="597"/>
      <c r="AG62" s="597"/>
      <c r="AH62" s="597"/>
      <c r="AI62" s="597"/>
      <c r="AJ62" s="597"/>
      <c r="AK62" s="597"/>
      <c r="AL62" s="597"/>
      <c r="AM62" s="597"/>
      <c r="AN62" s="597"/>
      <c r="AO62" s="597"/>
      <c r="AP62" s="597"/>
      <c r="AQ62" s="597"/>
      <c r="AR62" s="597"/>
      <c r="AS62" s="597"/>
      <c r="AT62" s="597"/>
      <c r="AU62" s="597"/>
      <c r="AV62" s="597"/>
      <c r="AW62" s="597"/>
      <c r="AX62" s="597"/>
      <c r="AY62" s="597"/>
      <c r="AZ62" s="597"/>
      <c r="BA62" s="597"/>
      <c r="BB62" s="597"/>
      <c r="BC62" s="597"/>
      <c r="BD62" s="597"/>
      <c r="BE62" s="597"/>
      <c r="BF62" s="597"/>
      <c r="BG62" s="597"/>
      <c r="BH62" s="597"/>
      <c r="BI62" s="597"/>
      <c r="BJ62" s="597"/>
      <c r="BK62" s="597"/>
      <c r="BL62" s="597"/>
      <c r="BM62" s="606"/>
    </row>
    <row r="63" spans="1:65" ht="15.45" customHeight="1">
      <c r="A63" s="612"/>
      <c r="B63" s="600"/>
      <c r="C63" s="600"/>
      <c r="D63" s="113"/>
      <c r="E63" s="114"/>
      <c r="F63" s="610"/>
      <c r="G63" s="604"/>
      <c r="H63" s="604"/>
      <c r="I63" s="604"/>
      <c r="J63" s="604"/>
      <c r="K63" s="604"/>
      <c r="L63" s="604"/>
      <c r="M63" s="604"/>
      <c r="N63" s="604"/>
      <c r="O63" s="604"/>
      <c r="P63" s="604"/>
      <c r="Q63" s="604"/>
      <c r="R63" s="604"/>
      <c r="S63" s="604"/>
      <c r="T63" s="604"/>
      <c r="U63" s="604"/>
      <c r="V63" s="604"/>
      <c r="W63" s="604"/>
      <c r="X63" s="604"/>
      <c r="Y63" s="604"/>
      <c r="Z63" s="604"/>
      <c r="AA63" s="604"/>
      <c r="AB63" s="604"/>
      <c r="AC63" s="604"/>
      <c r="AD63" s="604"/>
      <c r="AE63" s="604"/>
      <c r="AF63" s="604"/>
      <c r="AG63" s="604"/>
      <c r="AH63" s="604"/>
      <c r="AI63" s="604"/>
      <c r="AJ63" s="604"/>
      <c r="AK63" s="604"/>
      <c r="AL63" s="604"/>
      <c r="AM63" s="604"/>
      <c r="AN63" s="604"/>
      <c r="AO63" s="604"/>
      <c r="AP63" s="604"/>
      <c r="AQ63" s="604"/>
      <c r="AR63" s="604"/>
      <c r="AS63" s="604"/>
      <c r="AT63" s="604"/>
      <c r="AU63" s="604"/>
      <c r="AV63" s="604"/>
      <c r="AW63" s="604"/>
      <c r="AX63" s="604"/>
      <c r="AY63" s="604"/>
      <c r="AZ63" s="604"/>
      <c r="BA63" s="604"/>
      <c r="BB63" s="604"/>
      <c r="BC63" s="604"/>
      <c r="BD63" s="604"/>
      <c r="BE63" s="604"/>
      <c r="BF63" s="604"/>
      <c r="BG63" s="604"/>
      <c r="BH63" s="604"/>
      <c r="BI63" s="604"/>
      <c r="BJ63" s="604"/>
      <c r="BK63" s="604"/>
      <c r="BL63" s="604"/>
      <c r="BM63" s="607"/>
    </row>
  </sheetData>
  <sheetProtection algorithmName="SHA-512" hashValue="ht9xCkYjzpWKYJOr5fyOFYCkbesq3NiFniAf+BM0yKC/M95fUm3qSoEtnslW8LqkwQGqtv17vdqbwh85VAtoTw==" saltValue="BxqOWkiC5Le/y7RFnAxvPA==" spinCount="100000" sheet="1" objects="1" scenarios="1"/>
  <protectedRanges>
    <protectedRange sqref="D14:BM63" name="Plage1_1"/>
  </protectedRanges>
  <mergeCells count="642">
    <mergeCell ref="C6:E7"/>
    <mergeCell ref="C4:E5"/>
    <mergeCell ref="E11:E13"/>
    <mergeCell ref="F12:Q12"/>
    <mergeCell ref="A1:BM1"/>
    <mergeCell ref="R12:AC12"/>
    <mergeCell ref="AD12:AO12"/>
    <mergeCell ref="R4:AQ5"/>
    <mergeCell ref="R6:AQ7"/>
    <mergeCell ref="BD4:BH4"/>
    <mergeCell ref="BB12:BM12"/>
    <mergeCell ref="AP12:BA12"/>
    <mergeCell ref="A11:C13"/>
    <mergeCell ref="D11:D13"/>
    <mergeCell ref="L4:Q5"/>
    <mergeCell ref="L6:Q7"/>
    <mergeCell ref="BA4:BC4"/>
    <mergeCell ref="A2:BM2"/>
    <mergeCell ref="F10:AQ10"/>
    <mergeCell ref="K14:K18"/>
    <mergeCell ref="L14:L18"/>
    <mergeCell ref="M14:M18"/>
    <mergeCell ref="N14:N18"/>
    <mergeCell ref="O14:O18"/>
    <mergeCell ref="P14:P18"/>
    <mergeCell ref="F14:F18"/>
    <mergeCell ref="G14:G18"/>
    <mergeCell ref="H14:H18"/>
    <mergeCell ref="I14:I18"/>
    <mergeCell ref="J14:J18"/>
    <mergeCell ref="W14:W18"/>
    <mergeCell ref="X14:X18"/>
    <mergeCell ref="Y14:Y18"/>
    <mergeCell ref="Z14:Z18"/>
    <mergeCell ref="AA14:AA18"/>
    <mergeCell ref="AB14:AB18"/>
    <mergeCell ref="Q14:Q18"/>
    <mergeCell ref="R14:R18"/>
    <mergeCell ref="F11:BM11"/>
    <mergeCell ref="S14:S18"/>
    <mergeCell ref="T14:T18"/>
    <mergeCell ref="U14:U18"/>
    <mergeCell ref="V14:V18"/>
    <mergeCell ref="AI14:AI18"/>
    <mergeCell ref="AJ14:AJ18"/>
    <mergeCell ref="AK14:AK18"/>
    <mergeCell ref="AL14:AL18"/>
    <mergeCell ref="AM14:AM18"/>
    <mergeCell ref="AN14:AN18"/>
    <mergeCell ref="AC14:AC18"/>
    <mergeCell ref="AD14:AD18"/>
    <mergeCell ref="AE14:AE18"/>
    <mergeCell ref="AF14:AF18"/>
    <mergeCell ref="AG14:AG18"/>
    <mergeCell ref="AH14:AH18"/>
    <mergeCell ref="BE14:BE18"/>
    <mergeCell ref="BF14:BF18"/>
    <mergeCell ref="AU14:AU18"/>
    <mergeCell ref="AV14:AV18"/>
    <mergeCell ref="AW14:AW18"/>
    <mergeCell ref="AX14:AX18"/>
    <mergeCell ref="AY14:AY18"/>
    <mergeCell ref="AZ14:AZ18"/>
    <mergeCell ref="AO14:AO18"/>
    <mergeCell ref="AP14:AP18"/>
    <mergeCell ref="AQ14:AQ18"/>
    <mergeCell ref="AR14:AR18"/>
    <mergeCell ref="AS14:AS18"/>
    <mergeCell ref="AT14:AT18"/>
    <mergeCell ref="F19:F23"/>
    <mergeCell ref="G19:G23"/>
    <mergeCell ref="H19:H23"/>
    <mergeCell ref="I19:I23"/>
    <mergeCell ref="J19:J23"/>
    <mergeCell ref="K19:K23"/>
    <mergeCell ref="BM14:BM18"/>
    <mergeCell ref="A19:A23"/>
    <mergeCell ref="BG14:BG18"/>
    <mergeCell ref="BH14:BH18"/>
    <mergeCell ref="BI14:BI18"/>
    <mergeCell ref="BJ14:BJ18"/>
    <mergeCell ref="BK14:BK18"/>
    <mergeCell ref="BL14:BL18"/>
    <mergeCell ref="BA14:BA18"/>
    <mergeCell ref="BB14:BB18"/>
    <mergeCell ref="BC14:BC18"/>
    <mergeCell ref="BD14:BD18"/>
    <mergeCell ref="R19:R23"/>
    <mergeCell ref="S19:S23"/>
    <mergeCell ref="T19:T23"/>
    <mergeCell ref="U19:U23"/>
    <mergeCell ref="V19:V23"/>
    <mergeCell ref="W19:W23"/>
    <mergeCell ref="L19:L23"/>
    <mergeCell ref="M19:M23"/>
    <mergeCell ref="N19:N23"/>
    <mergeCell ref="O19:O23"/>
    <mergeCell ref="P19:P23"/>
    <mergeCell ref="Q19:Q23"/>
    <mergeCell ref="AG19:AG23"/>
    <mergeCell ref="AH19:AH23"/>
    <mergeCell ref="AI19:AI23"/>
    <mergeCell ref="X19:X23"/>
    <mergeCell ref="Y19:Y23"/>
    <mergeCell ref="Z19:Z23"/>
    <mergeCell ref="AA19:AA23"/>
    <mergeCell ref="AB19:AB23"/>
    <mergeCell ref="AC19:AC23"/>
    <mergeCell ref="AD19:AD23"/>
    <mergeCell ref="AE19:AE23"/>
    <mergeCell ref="AF19:AF23"/>
    <mergeCell ref="BM19:BM23"/>
    <mergeCell ref="BB19:BB23"/>
    <mergeCell ref="BC19:BC23"/>
    <mergeCell ref="BD19:BD23"/>
    <mergeCell ref="BE19:BE23"/>
    <mergeCell ref="BF19:BF23"/>
    <mergeCell ref="BG19:BG23"/>
    <mergeCell ref="AV19:AV23"/>
    <mergeCell ref="AW19:AW23"/>
    <mergeCell ref="AX19:AX23"/>
    <mergeCell ref="AY19:AY23"/>
    <mergeCell ref="AZ19:AZ23"/>
    <mergeCell ref="BA19:BA23"/>
    <mergeCell ref="BH19:BH23"/>
    <mergeCell ref="BI19:BI23"/>
    <mergeCell ref="BJ19:BJ23"/>
    <mergeCell ref="BK19:BK23"/>
    <mergeCell ref="BL19:BL23"/>
    <mergeCell ref="AP19:AP23"/>
    <mergeCell ref="AQ19:AQ23"/>
    <mergeCell ref="AR19:AR23"/>
    <mergeCell ref="AS19:AS23"/>
    <mergeCell ref="AT19:AT23"/>
    <mergeCell ref="AU19:AU23"/>
    <mergeCell ref="AJ19:AJ23"/>
    <mergeCell ref="AK19:AK23"/>
    <mergeCell ref="AL19:AL23"/>
    <mergeCell ref="AM19:AM23"/>
    <mergeCell ref="AN19:AN23"/>
    <mergeCell ref="AO19:AO23"/>
    <mergeCell ref="J24:J28"/>
    <mergeCell ref="K24:K28"/>
    <mergeCell ref="L24:L28"/>
    <mergeCell ref="M24:M28"/>
    <mergeCell ref="N24:N28"/>
    <mergeCell ref="O24:O28"/>
    <mergeCell ref="F24:F28"/>
    <mergeCell ref="G24:G28"/>
    <mergeCell ref="H24:H28"/>
    <mergeCell ref="I24:I28"/>
    <mergeCell ref="V24:V28"/>
    <mergeCell ref="W24:W28"/>
    <mergeCell ref="X24:X28"/>
    <mergeCell ref="Y24:Y28"/>
    <mergeCell ref="Z24:Z28"/>
    <mergeCell ref="AA24:AA28"/>
    <mergeCell ref="P24:P28"/>
    <mergeCell ref="Q24:Q28"/>
    <mergeCell ref="R24:R28"/>
    <mergeCell ref="S24:S28"/>
    <mergeCell ref="T24:T28"/>
    <mergeCell ref="U24:U28"/>
    <mergeCell ref="AH24:AH28"/>
    <mergeCell ref="AI24:AI28"/>
    <mergeCell ref="AJ24:AJ28"/>
    <mergeCell ref="AK24:AK28"/>
    <mergeCell ref="AL24:AL28"/>
    <mergeCell ref="AM24:AM28"/>
    <mergeCell ref="AB24:AB28"/>
    <mergeCell ref="AC24:AC28"/>
    <mergeCell ref="AD24:AD28"/>
    <mergeCell ref="AE24:AE28"/>
    <mergeCell ref="AF24:AF28"/>
    <mergeCell ref="AG24:AG28"/>
    <mergeCell ref="AW24:AW28"/>
    <mergeCell ref="AX24:AX28"/>
    <mergeCell ref="AY24:AY28"/>
    <mergeCell ref="AN24:AN28"/>
    <mergeCell ref="AO24:AO28"/>
    <mergeCell ref="AP24:AP28"/>
    <mergeCell ref="AQ24:AQ28"/>
    <mergeCell ref="AR24:AR28"/>
    <mergeCell ref="AS24:AS28"/>
    <mergeCell ref="BL24:BL28"/>
    <mergeCell ref="BM24:BM28"/>
    <mergeCell ref="A29:A33"/>
    <mergeCell ref="BF24:BF28"/>
    <mergeCell ref="BG24:BG28"/>
    <mergeCell ref="BH24:BH28"/>
    <mergeCell ref="BI24:BI28"/>
    <mergeCell ref="BJ24:BJ28"/>
    <mergeCell ref="BK24:BK28"/>
    <mergeCell ref="AZ24:AZ28"/>
    <mergeCell ref="BA24:BA28"/>
    <mergeCell ref="BB24:BB28"/>
    <mergeCell ref="BC24:BC28"/>
    <mergeCell ref="BD24:BD28"/>
    <mergeCell ref="BE24:BE28"/>
    <mergeCell ref="AT24:AT28"/>
    <mergeCell ref="AU24:AU28"/>
    <mergeCell ref="AV24:AV28"/>
    <mergeCell ref="L29:L33"/>
    <mergeCell ref="M29:M33"/>
    <mergeCell ref="N29:N33"/>
    <mergeCell ref="O29:O33"/>
    <mergeCell ref="P29:P33"/>
    <mergeCell ref="Q29:Q33"/>
    <mergeCell ref="F29:F33"/>
    <mergeCell ref="G29:G33"/>
    <mergeCell ref="H29:H33"/>
    <mergeCell ref="I29:I33"/>
    <mergeCell ref="J29:J33"/>
    <mergeCell ref="K29:K33"/>
    <mergeCell ref="X29:X33"/>
    <mergeCell ref="Y29:Y33"/>
    <mergeCell ref="Z29:Z33"/>
    <mergeCell ref="AA29:AA33"/>
    <mergeCell ref="AB29:AB33"/>
    <mergeCell ref="AC29:AC33"/>
    <mergeCell ref="R29:R33"/>
    <mergeCell ref="S29:S33"/>
    <mergeCell ref="T29:T33"/>
    <mergeCell ref="U29:U33"/>
    <mergeCell ref="V29:V33"/>
    <mergeCell ref="W29:W33"/>
    <mergeCell ref="AJ29:AJ33"/>
    <mergeCell ref="AK29:AK33"/>
    <mergeCell ref="AL29:AL33"/>
    <mergeCell ref="AM29:AM33"/>
    <mergeCell ref="AN29:AN33"/>
    <mergeCell ref="AO29:AO33"/>
    <mergeCell ref="AD29:AD33"/>
    <mergeCell ref="AE29:AE33"/>
    <mergeCell ref="AF29:AF33"/>
    <mergeCell ref="AG29:AG33"/>
    <mergeCell ref="AH29:AH33"/>
    <mergeCell ref="AI29:AI33"/>
    <mergeCell ref="AV29:AV33"/>
    <mergeCell ref="AW29:AW33"/>
    <mergeCell ref="AX29:AX33"/>
    <mergeCell ref="AY29:AY33"/>
    <mergeCell ref="AZ29:AZ33"/>
    <mergeCell ref="BA29:BA33"/>
    <mergeCell ref="AP29:AP33"/>
    <mergeCell ref="AQ29:AQ33"/>
    <mergeCell ref="AR29:AR33"/>
    <mergeCell ref="AS29:AS33"/>
    <mergeCell ref="AT29:AT33"/>
    <mergeCell ref="AU29:AU33"/>
    <mergeCell ref="BH29:BH33"/>
    <mergeCell ref="BI29:BI33"/>
    <mergeCell ref="BJ29:BJ33"/>
    <mergeCell ref="BK29:BK33"/>
    <mergeCell ref="BL29:BL33"/>
    <mergeCell ref="BM29:BM33"/>
    <mergeCell ref="BB29:BB33"/>
    <mergeCell ref="BC29:BC33"/>
    <mergeCell ref="BD29:BD33"/>
    <mergeCell ref="BE29:BE33"/>
    <mergeCell ref="BF29:BF33"/>
    <mergeCell ref="BG29:BG33"/>
    <mergeCell ref="F34:F38"/>
    <mergeCell ref="G34:G38"/>
    <mergeCell ref="H34:H38"/>
    <mergeCell ref="I34:I38"/>
    <mergeCell ref="A34:A38"/>
    <mergeCell ref="P34:P38"/>
    <mergeCell ref="Q34:Q38"/>
    <mergeCell ref="R34:R38"/>
    <mergeCell ref="S34:S38"/>
    <mergeCell ref="T34:T38"/>
    <mergeCell ref="U34:U38"/>
    <mergeCell ref="J34:J38"/>
    <mergeCell ref="K34:K38"/>
    <mergeCell ref="L34:L38"/>
    <mergeCell ref="M34:M38"/>
    <mergeCell ref="N34:N38"/>
    <mergeCell ref="O34:O38"/>
    <mergeCell ref="AB34:AB38"/>
    <mergeCell ref="AC34:AC38"/>
    <mergeCell ref="AD34:AD38"/>
    <mergeCell ref="AE34:AE38"/>
    <mergeCell ref="AF34:AF38"/>
    <mergeCell ref="AG34:AG38"/>
    <mergeCell ref="V34:V38"/>
    <mergeCell ref="W34:W38"/>
    <mergeCell ref="X34:X38"/>
    <mergeCell ref="Y34:Y38"/>
    <mergeCell ref="Z34:Z38"/>
    <mergeCell ref="AA34:AA38"/>
    <mergeCell ref="AN34:AN38"/>
    <mergeCell ref="AO34:AO38"/>
    <mergeCell ref="AP34:AP38"/>
    <mergeCell ref="AQ34:AQ38"/>
    <mergeCell ref="AR34:AR38"/>
    <mergeCell ref="AS34:AS38"/>
    <mergeCell ref="AH34:AH38"/>
    <mergeCell ref="AI34:AI38"/>
    <mergeCell ref="AJ34:AJ38"/>
    <mergeCell ref="AK34:AK38"/>
    <mergeCell ref="AL34:AL38"/>
    <mergeCell ref="AM34:AM38"/>
    <mergeCell ref="BC34:BC38"/>
    <mergeCell ref="BD34:BD38"/>
    <mergeCell ref="BE34:BE38"/>
    <mergeCell ref="AT34:AT38"/>
    <mergeCell ref="AU34:AU38"/>
    <mergeCell ref="AV34:AV38"/>
    <mergeCell ref="AW34:AW38"/>
    <mergeCell ref="AX34:AX38"/>
    <mergeCell ref="AY34:AY38"/>
    <mergeCell ref="F39:F43"/>
    <mergeCell ref="G39:G43"/>
    <mergeCell ref="H39:H43"/>
    <mergeCell ref="I39:I43"/>
    <mergeCell ref="J39:J43"/>
    <mergeCell ref="K39:K43"/>
    <mergeCell ref="BL34:BL38"/>
    <mergeCell ref="BM34:BM38"/>
    <mergeCell ref="A39:A43"/>
    <mergeCell ref="BF34:BF38"/>
    <mergeCell ref="BG34:BG38"/>
    <mergeCell ref="BH34:BH38"/>
    <mergeCell ref="BI34:BI38"/>
    <mergeCell ref="BJ34:BJ38"/>
    <mergeCell ref="BK34:BK38"/>
    <mergeCell ref="AZ34:AZ38"/>
    <mergeCell ref="BA34:BA38"/>
    <mergeCell ref="BB34:BB38"/>
    <mergeCell ref="R39:R43"/>
    <mergeCell ref="S39:S43"/>
    <mergeCell ref="T39:T43"/>
    <mergeCell ref="U39:U43"/>
    <mergeCell ref="V39:V43"/>
    <mergeCell ref="W39:W43"/>
    <mergeCell ref="L39:L43"/>
    <mergeCell ref="M39:M43"/>
    <mergeCell ref="N39:N43"/>
    <mergeCell ref="O39:O43"/>
    <mergeCell ref="P39:P43"/>
    <mergeCell ref="Q39:Q43"/>
    <mergeCell ref="AG39:AG43"/>
    <mergeCell ref="AH39:AH43"/>
    <mergeCell ref="AI39:AI43"/>
    <mergeCell ref="X39:X43"/>
    <mergeCell ref="Y39:Y43"/>
    <mergeCell ref="Z39:Z43"/>
    <mergeCell ref="AA39:AA43"/>
    <mergeCell ref="AB39:AB43"/>
    <mergeCell ref="AC39:AC43"/>
    <mergeCell ref="AD39:AD43"/>
    <mergeCell ref="AE39:AE43"/>
    <mergeCell ref="AF39:AF43"/>
    <mergeCell ref="BM39:BM43"/>
    <mergeCell ref="BB39:BB43"/>
    <mergeCell ref="BC39:BC43"/>
    <mergeCell ref="BD39:BD43"/>
    <mergeCell ref="BE39:BE43"/>
    <mergeCell ref="BF39:BF43"/>
    <mergeCell ref="BG39:BG43"/>
    <mergeCell ref="AV39:AV43"/>
    <mergeCell ref="AW39:AW43"/>
    <mergeCell ref="AX39:AX43"/>
    <mergeCell ref="AY39:AY43"/>
    <mergeCell ref="AZ39:AZ43"/>
    <mergeCell ref="BA39:BA43"/>
    <mergeCell ref="BH39:BH43"/>
    <mergeCell ref="BI39:BI43"/>
    <mergeCell ref="BJ39:BJ43"/>
    <mergeCell ref="BK39:BK43"/>
    <mergeCell ref="BL39:BL43"/>
    <mergeCell ref="AP39:AP43"/>
    <mergeCell ref="AQ39:AQ43"/>
    <mergeCell ref="AR39:AR43"/>
    <mergeCell ref="AS39:AS43"/>
    <mergeCell ref="AT39:AT43"/>
    <mergeCell ref="AU39:AU43"/>
    <mergeCell ref="AJ39:AJ43"/>
    <mergeCell ref="AK39:AK43"/>
    <mergeCell ref="AL39:AL43"/>
    <mergeCell ref="AM39:AM43"/>
    <mergeCell ref="AN39:AN43"/>
    <mergeCell ref="AO39:AO43"/>
    <mergeCell ref="J44:J48"/>
    <mergeCell ref="K44:K48"/>
    <mergeCell ref="L44:L48"/>
    <mergeCell ref="M44:M48"/>
    <mergeCell ref="N44:N48"/>
    <mergeCell ref="O44:O48"/>
    <mergeCell ref="F44:F48"/>
    <mergeCell ref="G44:G48"/>
    <mergeCell ref="H44:H48"/>
    <mergeCell ref="I44:I48"/>
    <mergeCell ref="V44:V48"/>
    <mergeCell ref="W44:W48"/>
    <mergeCell ref="X44:X48"/>
    <mergeCell ref="Y44:Y48"/>
    <mergeCell ref="Z44:Z48"/>
    <mergeCell ref="AA44:AA48"/>
    <mergeCell ref="P44:P48"/>
    <mergeCell ref="Q44:Q48"/>
    <mergeCell ref="R44:R48"/>
    <mergeCell ref="S44:S48"/>
    <mergeCell ref="T44:T48"/>
    <mergeCell ref="U44:U48"/>
    <mergeCell ref="AH44:AH48"/>
    <mergeCell ref="AI44:AI48"/>
    <mergeCell ref="AJ44:AJ48"/>
    <mergeCell ref="AK44:AK48"/>
    <mergeCell ref="AL44:AL48"/>
    <mergeCell ref="AM44:AM48"/>
    <mergeCell ref="AB44:AB48"/>
    <mergeCell ref="AC44:AC48"/>
    <mergeCell ref="AD44:AD48"/>
    <mergeCell ref="AE44:AE48"/>
    <mergeCell ref="AF44:AF48"/>
    <mergeCell ref="AG44:AG48"/>
    <mergeCell ref="AW44:AW48"/>
    <mergeCell ref="AX44:AX48"/>
    <mergeCell ref="AY44:AY48"/>
    <mergeCell ref="AN44:AN48"/>
    <mergeCell ref="AO44:AO48"/>
    <mergeCell ref="AP44:AP48"/>
    <mergeCell ref="AQ44:AQ48"/>
    <mergeCell ref="AR44:AR48"/>
    <mergeCell ref="AS44:AS48"/>
    <mergeCell ref="BL44:BL48"/>
    <mergeCell ref="BM44:BM48"/>
    <mergeCell ref="A49:A53"/>
    <mergeCell ref="BF44:BF48"/>
    <mergeCell ref="BG44:BG48"/>
    <mergeCell ref="BH44:BH48"/>
    <mergeCell ref="BI44:BI48"/>
    <mergeCell ref="BJ44:BJ48"/>
    <mergeCell ref="BK44:BK48"/>
    <mergeCell ref="AZ44:AZ48"/>
    <mergeCell ref="BA44:BA48"/>
    <mergeCell ref="BB44:BB48"/>
    <mergeCell ref="BC44:BC48"/>
    <mergeCell ref="BD44:BD48"/>
    <mergeCell ref="BE44:BE48"/>
    <mergeCell ref="AT44:AT48"/>
    <mergeCell ref="AU44:AU48"/>
    <mergeCell ref="AV44:AV48"/>
    <mergeCell ref="L49:L53"/>
    <mergeCell ref="M49:M53"/>
    <mergeCell ref="N49:N53"/>
    <mergeCell ref="O49:O53"/>
    <mergeCell ref="P49:P53"/>
    <mergeCell ref="Q49:Q53"/>
    <mergeCell ref="F49:F53"/>
    <mergeCell ref="G49:G53"/>
    <mergeCell ref="H49:H53"/>
    <mergeCell ref="I49:I53"/>
    <mergeCell ref="J49:J53"/>
    <mergeCell ref="K49:K53"/>
    <mergeCell ref="BM49:BM53"/>
    <mergeCell ref="BB49:BB53"/>
    <mergeCell ref="BC49:BC53"/>
    <mergeCell ref="BD49:BD53"/>
    <mergeCell ref="BE49:BE53"/>
    <mergeCell ref="BF49:BF53"/>
    <mergeCell ref="BG49:BG53"/>
    <mergeCell ref="AV49:AV53"/>
    <mergeCell ref="AW49:AW53"/>
    <mergeCell ref="AX49:AX53"/>
    <mergeCell ref="AY49:AY53"/>
    <mergeCell ref="AZ49:AZ53"/>
    <mergeCell ref="BA49:BA53"/>
    <mergeCell ref="BH49:BH53"/>
    <mergeCell ref="BI49:BI53"/>
    <mergeCell ref="BJ49:BJ53"/>
    <mergeCell ref="BK49:BK53"/>
    <mergeCell ref="BL49:BL53"/>
    <mergeCell ref="AR49:AR53"/>
    <mergeCell ref="AS49:AS53"/>
    <mergeCell ref="AT49:AT53"/>
    <mergeCell ref="AU49:AU53"/>
    <mergeCell ref="AJ49:AJ53"/>
    <mergeCell ref="AK49:AK53"/>
    <mergeCell ref="AL49:AL53"/>
    <mergeCell ref="AM49:AM53"/>
    <mergeCell ref="AN49:AN53"/>
    <mergeCell ref="AO49:AO53"/>
    <mergeCell ref="AA54:AA58"/>
    <mergeCell ref="R49:R53"/>
    <mergeCell ref="S49:S53"/>
    <mergeCell ref="T49:T53"/>
    <mergeCell ref="U49:U53"/>
    <mergeCell ref="V49:V53"/>
    <mergeCell ref="W49:W53"/>
    <mergeCell ref="AP49:AP53"/>
    <mergeCell ref="AQ49:AQ53"/>
    <mergeCell ref="AH54:AH58"/>
    <mergeCell ref="AI54:AI58"/>
    <mergeCell ref="AJ54:AJ58"/>
    <mergeCell ref="AK54:AK58"/>
    <mergeCell ref="AL54:AL58"/>
    <mergeCell ref="AM54:AM58"/>
    <mergeCell ref="AB54:AB58"/>
    <mergeCell ref="AC54:AC58"/>
    <mergeCell ref="AD54:AD58"/>
    <mergeCell ref="AE54:AE58"/>
    <mergeCell ref="AF54:AF58"/>
    <mergeCell ref="AG54:AG58"/>
    <mergeCell ref="AG49:AG53"/>
    <mergeCell ref="AH49:AH53"/>
    <mergeCell ref="AI49:AI53"/>
    <mergeCell ref="F54:F58"/>
    <mergeCell ref="G54:G58"/>
    <mergeCell ref="H54:H58"/>
    <mergeCell ref="I54:I58"/>
    <mergeCell ref="V54:V58"/>
    <mergeCell ref="W54:W58"/>
    <mergeCell ref="X54:X58"/>
    <mergeCell ref="Y54:Y58"/>
    <mergeCell ref="Z54:Z58"/>
    <mergeCell ref="P54:P58"/>
    <mergeCell ref="Q54:Q58"/>
    <mergeCell ref="R54:R58"/>
    <mergeCell ref="S54:S58"/>
    <mergeCell ref="T54:T58"/>
    <mergeCell ref="U54:U58"/>
    <mergeCell ref="J54:J58"/>
    <mergeCell ref="K54:K58"/>
    <mergeCell ref="L54:L58"/>
    <mergeCell ref="M54:M58"/>
    <mergeCell ref="N54:N58"/>
    <mergeCell ref="O54:O58"/>
    <mergeCell ref="AW54:AW58"/>
    <mergeCell ref="AX54:AX58"/>
    <mergeCell ref="AY54:AY58"/>
    <mergeCell ref="AN54:AN58"/>
    <mergeCell ref="AO54:AO58"/>
    <mergeCell ref="AP54:AP58"/>
    <mergeCell ref="AQ54:AQ58"/>
    <mergeCell ref="AR54:AR58"/>
    <mergeCell ref="AS54:AS58"/>
    <mergeCell ref="BL54:BL58"/>
    <mergeCell ref="BM54:BM58"/>
    <mergeCell ref="A59:A63"/>
    <mergeCell ref="BF54:BF58"/>
    <mergeCell ref="BG54:BG58"/>
    <mergeCell ref="BH54:BH58"/>
    <mergeCell ref="BI54:BI58"/>
    <mergeCell ref="BJ54:BJ58"/>
    <mergeCell ref="BK54:BK58"/>
    <mergeCell ref="AZ54:AZ58"/>
    <mergeCell ref="BA54:BA58"/>
    <mergeCell ref="BB54:BB58"/>
    <mergeCell ref="BC54:BC58"/>
    <mergeCell ref="BD54:BD58"/>
    <mergeCell ref="BE54:BE58"/>
    <mergeCell ref="AT54:AT58"/>
    <mergeCell ref="AU54:AU58"/>
    <mergeCell ref="AV54:AV58"/>
    <mergeCell ref="L59:L63"/>
    <mergeCell ref="M59:M63"/>
    <mergeCell ref="N59:N63"/>
    <mergeCell ref="O59:O63"/>
    <mergeCell ref="P59:P63"/>
    <mergeCell ref="Q59:Q63"/>
    <mergeCell ref="F59:F63"/>
    <mergeCell ref="G59:G63"/>
    <mergeCell ref="H59:H63"/>
    <mergeCell ref="I59:I63"/>
    <mergeCell ref="J59:J63"/>
    <mergeCell ref="K59:K63"/>
    <mergeCell ref="X59:X63"/>
    <mergeCell ref="Y59:Y63"/>
    <mergeCell ref="Z59:Z63"/>
    <mergeCell ref="AA59:AA63"/>
    <mergeCell ref="AB59:AB63"/>
    <mergeCell ref="AC59:AC63"/>
    <mergeCell ref="R59:R63"/>
    <mergeCell ref="S59:S63"/>
    <mergeCell ref="T59:T63"/>
    <mergeCell ref="U59:U63"/>
    <mergeCell ref="V59:V63"/>
    <mergeCell ref="W59:W63"/>
    <mergeCell ref="AJ59:AJ63"/>
    <mergeCell ref="AK59:AK63"/>
    <mergeCell ref="AL59:AL63"/>
    <mergeCell ref="AM59:AM63"/>
    <mergeCell ref="AN59:AN63"/>
    <mergeCell ref="AO59:AO63"/>
    <mergeCell ref="AD59:AD63"/>
    <mergeCell ref="AE59:AE63"/>
    <mergeCell ref="AF59:AF63"/>
    <mergeCell ref="AG59:AG63"/>
    <mergeCell ref="AH59:AH63"/>
    <mergeCell ref="AI59:AI63"/>
    <mergeCell ref="AV59:AV63"/>
    <mergeCell ref="AW59:AW63"/>
    <mergeCell ref="AX59:AX63"/>
    <mergeCell ref="AY59:AY63"/>
    <mergeCell ref="AZ59:AZ63"/>
    <mergeCell ref="BA59:BA63"/>
    <mergeCell ref="AP59:AP63"/>
    <mergeCell ref="AQ59:AQ63"/>
    <mergeCell ref="AR59:AR63"/>
    <mergeCell ref="AS59:AS63"/>
    <mergeCell ref="AT59:AT63"/>
    <mergeCell ref="AU59:AU63"/>
    <mergeCell ref="BH59:BH63"/>
    <mergeCell ref="BI59:BI63"/>
    <mergeCell ref="BJ59:BJ63"/>
    <mergeCell ref="BK59:BK63"/>
    <mergeCell ref="BL59:BL63"/>
    <mergeCell ref="BM59:BM63"/>
    <mergeCell ref="BB59:BB63"/>
    <mergeCell ref="BC59:BC63"/>
    <mergeCell ref="BD59:BD63"/>
    <mergeCell ref="BE59:BE63"/>
    <mergeCell ref="BF59:BF63"/>
    <mergeCell ref="BG59:BG63"/>
    <mergeCell ref="B54:C58"/>
    <mergeCell ref="B59:C63"/>
    <mergeCell ref="A8:B8"/>
    <mergeCell ref="B19:C23"/>
    <mergeCell ref="B24:C28"/>
    <mergeCell ref="B29:C33"/>
    <mergeCell ref="B34:C38"/>
    <mergeCell ref="B39:C43"/>
    <mergeCell ref="B44:C48"/>
    <mergeCell ref="A54:A58"/>
    <mergeCell ref="A44:A48"/>
    <mergeCell ref="A24:A28"/>
    <mergeCell ref="A14:A18"/>
    <mergeCell ref="B49:C53"/>
    <mergeCell ref="B14:C18"/>
    <mergeCell ref="C8:E8"/>
    <mergeCell ref="X49:X53"/>
    <mergeCell ref="Y49:Y53"/>
    <mergeCell ref="Z49:Z53"/>
    <mergeCell ref="AA49:AA53"/>
    <mergeCell ref="AB49:AB53"/>
    <mergeCell ref="AC49:AC53"/>
    <mergeCell ref="AD49:AD53"/>
    <mergeCell ref="AE49:AE53"/>
    <mergeCell ref="AF49:AF53"/>
  </mergeCells>
  <pageMargins left="0.7" right="0.7" top="0.75" bottom="0.75" header="0.3" footer="0.3"/>
  <pageSetup paperSize="5" scale="4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5A7E-58F5-44F2-AD04-5D825FEE7617}">
  <sheetPr codeName="Feuil3">
    <tabColor theme="8" tint="0.79998168889431442"/>
    <pageSetUpPr fitToPage="1"/>
  </sheetPr>
  <dimension ref="A1:XFB169"/>
  <sheetViews>
    <sheetView showGridLines="0" showZeros="0" zoomScaleNormal="100" workbookViewId="0">
      <selection activeCell="D34" sqref="D34:F34"/>
    </sheetView>
  </sheetViews>
  <sheetFormatPr baseColWidth="10" defaultColWidth="11.44140625" defaultRowHeight="13.8"/>
  <cols>
    <col min="1" max="1" width="20.5546875" style="86" customWidth="1"/>
    <col min="2" max="2" width="16.88671875" style="86" customWidth="1"/>
    <col min="3" max="3" width="26.109375" style="86" customWidth="1"/>
    <col min="4" max="4" width="27.44140625" style="86" customWidth="1"/>
    <col min="5" max="5" width="16.33203125" style="86" customWidth="1"/>
    <col min="6" max="6" width="12" style="86" customWidth="1"/>
    <col min="7" max="7" width="8.88671875" style="86" customWidth="1"/>
    <col min="8" max="8" width="19.44140625" style="86" customWidth="1"/>
    <col min="9" max="9" width="18.44140625" style="86" customWidth="1"/>
    <col min="10" max="10" width="17" style="86" customWidth="1"/>
    <col min="11" max="11" width="2.5546875" style="86" customWidth="1"/>
    <col min="12" max="12" width="18.88671875" style="86" customWidth="1"/>
    <col min="13" max="13" width="18" style="86" customWidth="1"/>
    <col min="14" max="14" width="16.44140625" style="86" customWidth="1"/>
    <col min="15" max="15" width="9.6640625" style="86" customWidth="1"/>
    <col min="16" max="16" width="3" style="86" customWidth="1"/>
    <col min="17" max="17" width="30.5546875" style="86" customWidth="1"/>
    <col min="18" max="27" width="11.44140625" style="86"/>
    <col min="28" max="28" width="16" style="86" bestFit="1" customWidth="1"/>
    <col min="29" max="16384" width="11.44140625" style="86"/>
  </cols>
  <sheetData>
    <row r="1" spans="1:18" s="74" customFormat="1" ht="44.25" customHeight="1">
      <c r="A1" s="663" t="s">
        <v>8</v>
      </c>
      <c r="B1" s="663"/>
      <c r="C1" s="663"/>
      <c r="D1" s="663"/>
      <c r="E1" s="663"/>
      <c r="F1" s="663"/>
      <c r="G1" s="663"/>
      <c r="H1" s="663"/>
      <c r="I1" s="663"/>
      <c r="J1" s="663"/>
      <c r="K1" s="663"/>
      <c r="L1" s="663"/>
      <c r="M1" s="663"/>
      <c r="N1" s="663"/>
      <c r="O1" s="663"/>
    </row>
    <row r="2" spans="1:18" s="75" customFormat="1" ht="42.75" customHeight="1">
      <c r="A2" s="686" t="s">
        <v>453</v>
      </c>
      <c r="B2" s="686"/>
      <c r="C2" s="686"/>
      <c r="D2" s="686"/>
      <c r="E2" s="686"/>
      <c r="F2" s="686"/>
      <c r="G2" s="686"/>
      <c r="H2" s="686"/>
      <c r="I2" s="686"/>
      <c r="J2" s="686"/>
      <c r="K2" s="686"/>
      <c r="L2" s="686"/>
      <c r="M2" s="686"/>
      <c r="N2" s="686"/>
      <c r="O2" s="686"/>
    </row>
    <row r="3" spans="1:18" s="75" customFormat="1" ht="26.1" customHeight="1">
      <c r="A3" s="553" t="s">
        <v>10</v>
      </c>
      <c r="B3" s="704"/>
      <c r="C3" s="705"/>
      <c r="D3" s="705"/>
      <c r="E3" s="706"/>
      <c r="G3" s="578" t="s">
        <v>11</v>
      </c>
      <c r="H3" s="579"/>
      <c r="I3" s="72" t="s">
        <v>12</v>
      </c>
      <c r="K3" s="733" t="s">
        <v>13</v>
      </c>
      <c r="L3" s="734"/>
      <c r="M3" s="734"/>
      <c r="N3" s="734"/>
      <c r="O3" s="735"/>
    </row>
    <row r="4" spans="1:18" s="76" customFormat="1" ht="54" customHeight="1">
      <c r="A4" s="554"/>
      <c r="B4" s="707"/>
      <c r="C4" s="708"/>
      <c r="D4" s="708"/>
      <c r="E4" s="709"/>
      <c r="G4" s="720" t="s">
        <v>14</v>
      </c>
      <c r="H4" s="721"/>
      <c r="I4" s="135"/>
      <c r="K4" s="664" t="s">
        <v>276</v>
      </c>
      <c r="L4" s="664"/>
      <c r="M4" s="174"/>
      <c r="N4" s="46" t="s">
        <v>280</v>
      </c>
      <c r="O4" s="272"/>
    </row>
    <row r="5" spans="1:18" s="76" customFormat="1" ht="30.6" customHeight="1">
      <c r="A5" s="117" t="s">
        <v>15</v>
      </c>
      <c r="B5" s="710"/>
      <c r="C5" s="711"/>
      <c r="D5" s="711"/>
      <c r="E5" s="712"/>
      <c r="G5" s="578" t="s">
        <v>16</v>
      </c>
      <c r="H5" s="579"/>
      <c r="I5" s="78">
        <f>Source!A191+Source!A196</f>
        <v>0</v>
      </c>
      <c r="K5" s="664" t="s">
        <v>278</v>
      </c>
      <c r="L5" s="664"/>
      <c r="M5" s="79">
        <f>L161</f>
        <v>0</v>
      </c>
      <c r="N5" s="46" t="s">
        <v>286</v>
      </c>
      <c r="O5" s="80">
        <f>IFERROR(M5/M6,0)</f>
        <v>0</v>
      </c>
    </row>
    <row r="6" spans="1:18" s="76" customFormat="1" ht="39.6" customHeight="1">
      <c r="A6" s="117" t="s">
        <v>17</v>
      </c>
      <c r="B6" s="666" t="s">
        <v>12</v>
      </c>
      <c r="C6" s="667"/>
      <c r="D6" s="667"/>
      <c r="E6" s="668"/>
      <c r="G6" s="578" t="s">
        <v>277</v>
      </c>
      <c r="H6" s="579"/>
      <c r="I6" s="81">
        <f>Source!A183</f>
        <v>0</v>
      </c>
      <c r="J6" s="24"/>
      <c r="K6" s="664" t="s">
        <v>279</v>
      </c>
      <c r="L6" s="664"/>
      <c r="M6" s="79">
        <f>M35</f>
        <v>0</v>
      </c>
      <c r="N6" s="173"/>
      <c r="O6" s="77"/>
    </row>
    <row r="7" spans="1:18" s="76" customFormat="1" ht="36.75" customHeight="1">
      <c r="A7" s="117" t="s">
        <v>18</v>
      </c>
      <c r="B7" s="669" t="s">
        <v>12</v>
      </c>
      <c r="C7" s="670"/>
      <c r="D7" s="670"/>
      <c r="E7" s="671"/>
      <c r="G7" s="578" t="s">
        <v>19</v>
      </c>
      <c r="H7" s="579"/>
      <c r="I7" s="78">
        <f>Source!A199</f>
        <v>0</v>
      </c>
      <c r="J7" s="5"/>
      <c r="K7" s="664" t="str">
        <f>IF(OR(Source!A173=6,Source!A173=12)," ","FA ou FIR admissibles")</f>
        <v>FA ou FIR admissibles</v>
      </c>
      <c r="L7" s="664"/>
      <c r="M7" s="79">
        <f>L162</f>
        <v>0</v>
      </c>
      <c r="N7" s="136"/>
      <c r="O7" s="77"/>
    </row>
    <row r="8" spans="1:18" s="76" customFormat="1" ht="60" customHeight="1">
      <c r="A8" s="117" t="s">
        <v>20</v>
      </c>
      <c r="B8" s="717" t="s">
        <v>12</v>
      </c>
      <c r="C8" s="717"/>
      <c r="D8" s="717"/>
      <c r="E8" s="717"/>
      <c r="G8" s="561" t="s">
        <v>21</v>
      </c>
      <c r="H8" s="561"/>
      <c r="I8" s="81">
        <f>Source!A184</f>
        <v>0</v>
      </c>
      <c r="J8" s="24"/>
      <c r="K8" s="664" t="s">
        <v>288</v>
      </c>
      <c r="L8" s="664"/>
      <c r="M8" s="82">
        <f>M5+M7</f>
        <v>0</v>
      </c>
      <c r="N8" s="136"/>
      <c r="O8" s="77"/>
    </row>
    <row r="9" spans="1:18" s="76" customFormat="1" ht="24.45" customHeight="1">
      <c r="A9" s="43"/>
      <c r="B9" s="49"/>
      <c r="C9" s="49"/>
      <c r="D9" s="49"/>
      <c r="E9" s="49"/>
      <c r="G9" s="73"/>
      <c r="H9" s="73"/>
      <c r="I9" s="83"/>
      <c r="J9" s="24"/>
      <c r="K9" s="664" t="str">
        <f>IF(M9&gt;90%,"Cumul des aides gouvernementales trop élevé","Cumul des aides gouvernementales")</f>
        <v>Cumul des aides gouvernementales</v>
      </c>
      <c r="L9" s="664"/>
      <c r="M9" s="718">
        <f>IFERROR((M29+M31+M32+M33+M34)/N157,0)</f>
        <v>0</v>
      </c>
      <c r="N9" s="136"/>
      <c r="O9" s="77"/>
    </row>
    <row r="10" spans="1:18" s="76" customFormat="1" ht="21.75" customHeight="1">
      <c r="K10" s="664"/>
      <c r="L10" s="664"/>
      <c r="M10" s="719"/>
      <c r="N10" s="30"/>
      <c r="O10" s="77"/>
    </row>
    <row r="11" spans="1:18" s="76" customFormat="1" ht="33" customHeight="1">
      <c r="A11" s="24"/>
      <c r="B11" s="75"/>
      <c r="C11" s="75"/>
      <c r="D11" s="75"/>
      <c r="E11" s="75"/>
      <c r="K11" s="664" t="s">
        <v>22</v>
      </c>
      <c r="L11" s="664"/>
      <c r="M11" s="84">
        <f>L163</f>
        <v>0</v>
      </c>
      <c r="N11" s="724" t="s">
        <v>281</v>
      </c>
      <c r="O11" s="77"/>
    </row>
    <row r="12" spans="1:18" s="76" customFormat="1" ht="36.75" customHeight="1">
      <c r="K12" s="664" t="s">
        <v>23</v>
      </c>
      <c r="L12" s="664"/>
      <c r="M12" s="171">
        <f>M11*O12</f>
        <v>0</v>
      </c>
      <c r="N12" s="724"/>
      <c r="O12" s="172">
        <f>IF(Source!A215=FALSE,0,Source!A215)</f>
        <v>0</v>
      </c>
    </row>
    <row r="13" spans="1:18" ht="36.450000000000003" customHeight="1">
      <c r="A13" s="716">
        <f>IF(AND(Source!A181=FALSE,B7&lt;&gt;"(À sélectionner)"),"Attention ! Le type de demandeur sélectionné n'est pas admissible pour ce volet.",0)</f>
        <v>0</v>
      </c>
      <c r="B13" s="716"/>
      <c r="C13" s="716"/>
      <c r="D13" s="716"/>
      <c r="E13" s="716"/>
      <c r="F13" s="85"/>
      <c r="J13" s="24"/>
      <c r="K13" s="736" t="s">
        <v>24</v>
      </c>
      <c r="L13" s="736"/>
      <c r="M13" s="736"/>
      <c r="N13" s="736"/>
      <c r="O13" s="736"/>
      <c r="P13" s="632"/>
      <c r="Q13" s="633"/>
      <c r="R13" s="633"/>
    </row>
    <row r="14" spans="1:18">
      <c r="A14" s="716">
        <f>IF(AND(Source!A182=FALSE,I3&lt;&gt;"(À sélectionner)"),"Attention ! La durée sélectionnée n'est pas admissible pour ce volet.",0)</f>
        <v>0</v>
      </c>
      <c r="B14" s="716"/>
      <c r="C14" s="716"/>
      <c r="D14" s="716"/>
      <c r="E14" s="716"/>
      <c r="F14" s="85"/>
    </row>
    <row r="15" spans="1:18" ht="20.100000000000001" customHeight="1">
      <c r="A15" s="640" t="s">
        <v>300</v>
      </c>
      <c r="B15" s="640"/>
      <c r="C15" s="640"/>
      <c r="D15" s="640"/>
      <c r="E15" s="640"/>
      <c r="F15" s="640"/>
      <c r="G15" s="640"/>
      <c r="H15" s="640"/>
      <c r="I15" s="640"/>
      <c r="J15" s="640"/>
      <c r="K15" s="640"/>
      <c r="L15" s="640"/>
      <c r="M15" s="640"/>
      <c r="N15" s="640"/>
      <c r="O15" s="640"/>
    </row>
    <row r="16" spans="1:18" ht="15" customHeight="1">
      <c r="A16" s="640"/>
      <c r="B16" s="640"/>
      <c r="C16" s="640"/>
      <c r="D16" s="640"/>
      <c r="E16" s="640"/>
      <c r="F16" s="640"/>
      <c r="G16" s="640"/>
      <c r="H16" s="640"/>
      <c r="I16" s="640"/>
      <c r="J16" s="640"/>
      <c r="K16" s="640"/>
      <c r="L16" s="640"/>
      <c r="M16" s="640"/>
      <c r="N16" s="640"/>
      <c r="O16" s="640"/>
    </row>
    <row r="17" spans="1:15" ht="28.95" customHeight="1" thickBot="1">
      <c r="A17" s="722"/>
      <c r="B17" s="723"/>
      <c r="C17" s="723"/>
      <c r="D17" s="638">
        <f>IF(K17&lt;&gt;0,"Montant à répartir entre la contribution du demandeur ou des partenaires à la Section 2  :",0)</f>
        <v>0</v>
      </c>
      <c r="E17" s="638"/>
      <c r="F17" s="638"/>
      <c r="G17" s="638"/>
      <c r="H17" s="638"/>
      <c r="I17" s="638"/>
      <c r="J17" s="638"/>
      <c r="K17" s="636">
        <f>IF(AND((M28)=0,($I$157+$J$157=0)),0,IF(M28-($I$157+$J$157)&lt;&gt;0,M28-(I157+J157),0))</f>
        <v>0</v>
      </c>
      <c r="L17" s="637"/>
      <c r="M17" s="576" t="s">
        <v>314</v>
      </c>
      <c r="N17" s="576"/>
      <c r="O17" s="576"/>
    </row>
    <row r="18" spans="1:15" ht="20.100000000000001" customHeight="1" thickBot="1">
      <c r="A18" s="414" t="s">
        <v>25</v>
      </c>
      <c r="B18" s="414"/>
      <c r="C18" s="641"/>
      <c r="D18" s="642" t="s">
        <v>312</v>
      </c>
      <c r="E18" s="642"/>
      <c r="F18" s="642"/>
      <c r="G18" s="642"/>
      <c r="H18" s="642"/>
      <c r="I18" s="642"/>
      <c r="J18" s="642"/>
      <c r="K18" s="642"/>
      <c r="L18" s="643"/>
      <c r="M18" s="713"/>
      <c r="N18" s="714"/>
      <c r="O18" s="715"/>
    </row>
    <row r="19" spans="1:15" ht="23.25" customHeight="1">
      <c r="A19" s="414"/>
      <c r="B19" s="414"/>
      <c r="C19" s="414"/>
      <c r="D19" s="541" t="s">
        <v>26</v>
      </c>
      <c r="E19" s="541"/>
      <c r="F19" s="541"/>
      <c r="G19" s="541"/>
      <c r="H19" s="541"/>
      <c r="I19" s="541"/>
      <c r="J19" s="541"/>
      <c r="K19" s="541"/>
      <c r="L19" s="541"/>
      <c r="M19" s="639"/>
      <c r="N19" s="639"/>
      <c r="O19" s="639"/>
    </row>
    <row r="20" spans="1:15" ht="20.100000000000001" customHeight="1">
      <c r="A20" s="664" t="s">
        <v>28</v>
      </c>
      <c r="B20" s="664"/>
      <c r="C20" s="664"/>
      <c r="D20" s="634" t="s">
        <v>29</v>
      </c>
      <c r="E20" s="634"/>
      <c r="F20" s="634"/>
      <c r="G20" s="634"/>
      <c r="H20" s="634"/>
      <c r="I20" s="634"/>
      <c r="J20" s="634"/>
      <c r="K20" s="634"/>
      <c r="L20" s="634"/>
      <c r="M20" s="631">
        <v>0</v>
      </c>
      <c r="N20" s="631"/>
      <c r="O20" s="631"/>
    </row>
    <row r="21" spans="1:15" ht="20.100000000000001" customHeight="1">
      <c r="A21" s="664" t="s">
        <v>30</v>
      </c>
      <c r="B21" s="664"/>
      <c r="C21" s="664"/>
      <c r="D21" s="634" t="s">
        <v>29</v>
      </c>
      <c r="E21" s="634"/>
      <c r="F21" s="634"/>
      <c r="G21" s="634"/>
      <c r="H21" s="634"/>
      <c r="I21" s="634"/>
      <c r="J21" s="634"/>
      <c r="K21" s="634"/>
      <c r="L21" s="634"/>
      <c r="M21" s="631">
        <v>0</v>
      </c>
      <c r="N21" s="631"/>
      <c r="O21" s="631"/>
    </row>
    <row r="22" spans="1:15" ht="20.100000000000001" customHeight="1">
      <c r="A22" s="664" t="s">
        <v>31</v>
      </c>
      <c r="B22" s="664"/>
      <c r="C22" s="664"/>
      <c r="D22" s="634" t="s">
        <v>29</v>
      </c>
      <c r="E22" s="634"/>
      <c r="F22" s="634"/>
      <c r="G22" s="634"/>
      <c r="H22" s="634"/>
      <c r="I22" s="634"/>
      <c r="J22" s="634"/>
      <c r="K22" s="634"/>
      <c r="L22" s="634"/>
      <c r="M22" s="631">
        <v>0</v>
      </c>
      <c r="N22" s="631"/>
      <c r="O22" s="631"/>
    </row>
    <row r="23" spans="1:15" ht="20.100000000000001" customHeight="1">
      <c r="A23" s="664" t="s">
        <v>32</v>
      </c>
      <c r="B23" s="664"/>
      <c r="C23" s="664"/>
      <c r="D23" s="634" t="s">
        <v>29</v>
      </c>
      <c r="E23" s="634"/>
      <c r="F23" s="634"/>
      <c r="G23" s="634"/>
      <c r="H23" s="634"/>
      <c r="I23" s="634"/>
      <c r="J23" s="634"/>
      <c r="K23" s="634"/>
      <c r="L23" s="634"/>
      <c r="M23" s="631"/>
      <c r="N23" s="631"/>
      <c r="O23" s="631"/>
    </row>
    <row r="24" spans="1:15" ht="20.100000000000001" customHeight="1">
      <c r="A24" s="664" t="s">
        <v>33</v>
      </c>
      <c r="B24" s="664"/>
      <c r="C24" s="664"/>
      <c r="D24" s="634" t="s">
        <v>29</v>
      </c>
      <c r="E24" s="634"/>
      <c r="F24" s="634"/>
      <c r="G24" s="634"/>
      <c r="H24" s="634"/>
      <c r="I24" s="634"/>
      <c r="J24" s="634"/>
      <c r="K24" s="634"/>
      <c r="L24" s="634"/>
      <c r="M24" s="631"/>
      <c r="N24" s="631"/>
      <c r="O24" s="631"/>
    </row>
    <row r="25" spans="1:15" ht="20.100000000000001" customHeight="1">
      <c r="A25" s="664" t="s">
        <v>34</v>
      </c>
      <c r="B25" s="664"/>
      <c r="C25" s="664"/>
      <c r="D25" s="634" t="s">
        <v>29</v>
      </c>
      <c r="E25" s="634"/>
      <c r="F25" s="634"/>
      <c r="G25" s="634"/>
      <c r="H25" s="634"/>
      <c r="I25" s="634"/>
      <c r="J25" s="634"/>
      <c r="K25" s="634"/>
      <c r="L25" s="634"/>
      <c r="M25" s="631"/>
      <c r="N25" s="631"/>
      <c r="O25" s="631"/>
    </row>
    <row r="26" spans="1:15" ht="20.100000000000001" customHeight="1">
      <c r="A26" s="664" t="s">
        <v>35</v>
      </c>
      <c r="B26" s="664"/>
      <c r="C26" s="664"/>
      <c r="D26" s="634" t="s">
        <v>29</v>
      </c>
      <c r="E26" s="634"/>
      <c r="F26" s="634"/>
      <c r="G26" s="634"/>
      <c r="H26" s="634"/>
      <c r="I26" s="634"/>
      <c r="J26" s="634"/>
      <c r="K26" s="634"/>
      <c r="L26" s="634"/>
      <c r="M26" s="631"/>
      <c r="N26" s="631"/>
      <c r="O26" s="631"/>
    </row>
    <row r="27" spans="1:15" ht="20.100000000000001" customHeight="1" thickBot="1">
      <c r="A27" s="665" t="s">
        <v>36</v>
      </c>
      <c r="B27" s="665"/>
      <c r="C27" s="665"/>
      <c r="D27" s="635" t="s">
        <v>29</v>
      </c>
      <c r="E27" s="635"/>
      <c r="F27" s="635"/>
      <c r="G27" s="635"/>
      <c r="H27" s="635"/>
      <c r="I27" s="635"/>
      <c r="J27" s="635"/>
      <c r="K27" s="635"/>
      <c r="L27" s="635"/>
      <c r="M27" s="631"/>
      <c r="N27" s="631"/>
      <c r="O27" s="631"/>
    </row>
    <row r="28" spans="1:15" ht="22.5" customHeight="1" thickBot="1">
      <c r="A28" s="502" t="s">
        <v>324</v>
      </c>
      <c r="B28" s="503"/>
      <c r="C28" s="503"/>
      <c r="D28" s="503"/>
      <c r="E28" s="503"/>
      <c r="F28" s="503"/>
      <c r="G28" s="503"/>
      <c r="H28" s="503"/>
      <c r="I28" s="503"/>
      <c r="J28" s="503"/>
      <c r="K28" s="503"/>
      <c r="L28" s="503"/>
      <c r="M28" s="645">
        <f>SUM(M17:M27)</f>
        <v>0</v>
      </c>
      <c r="N28" s="645"/>
      <c r="O28" s="645"/>
    </row>
    <row r="29" spans="1:15" ht="21" customHeight="1">
      <c r="A29" s="509" t="s">
        <v>297</v>
      </c>
      <c r="B29" s="510"/>
      <c r="C29" s="510"/>
      <c r="D29" s="510"/>
      <c r="E29" s="510"/>
      <c r="F29" s="510"/>
      <c r="G29" s="510"/>
      <c r="H29" s="510"/>
      <c r="I29" s="510"/>
      <c r="J29" s="510"/>
      <c r="K29" s="510"/>
      <c r="L29" s="511"/>
      <c r="M29" s="645">
        <f>M157</f>
        <v>0</v>
      </c>
      <c r="N29" s="645"/>
      <c r="O29" s="645"/>
    </row>
    <row r="30" spans="1:15" ht="35.25" customHeight="1">
      <c r="A30" s="687" t="s">
        <v>303</v>
      </c>
      <c r="B30" s="688"/>
      <c r="C30" s="689"/>
      <c r="D30" s="687" t="s">
        <v>37</v>
      </c>
      <c r="E30" s="688"/>
      <c r="F30" s="689"/>
      <c r="G30" s="690" t="s">
        <v>38</v>
      </c>
      <c r="H30" s="690"/>
      <c r="I30" s="690"/>
      <c r="J30" s="687" t="s">
        <v>39</v>
      </c>
      <c r="K30" s="689"/>
      <c r="L30" s="71" t="s">
        <v>40</v>
      </c>
      <c r="M30" s="644">
        <f>IF(L157&lt;&gt;(M31+M32+M33+M34),"Montant d'autre contribution gouvernementale à ventilé à la Section 2 de "&amp;M31+M32+M33+M34-L157&amp;" $",0)</f>
        <v>0</v>
      </c>
      <c r="N30" s="644"/>
      <c r="O30" s="644"/>
    </row>
    <row r="31" spans="1:15" ht="20.100000000000001" customHeight="1">
      <c r="A31" s="485" t="s">
        <v>12</v>
      </c>
      <c r="B31" s="486"/>
      <c r="C31" s="487"/>
      <c r="D31" s="488"/>
      <c r="E31" s="489"/>
      <c r="F31" s="490"/>
      <c r="G31" s="691"/>
      <c r="H31" s="691"/>
      <c r="I31" s="691"/>
      <c r="J31" s="485" t="s">
        <v>12</v>
      </c>
      <c r="K31" s="487"/>
      <c r="L31" s="92" t="s">
        <v>12</v>
      </c>
      <c r="M31" s="653"/>
      <c r="N31" s="653"/>
      <c r="O31" s="653"/>
    </row>
    <row r="32" spans="1:15" ht="20.100000000000001" customHeight="1">
      <c r="A32" s="485" t="s">
        <v>12</v>
      </c>
      <c r="B32" s="486"/>
      <c r="C32" s="487"/>
      <c r="D32" s="488"/>
      <c r="E32" s="489"/>
      <c r="F32" s="490"/>
      <c r="G32" s="691"/>
      <c r="H32" s="691"/>
      <c r="I32" s="691"/>
      <c r="J32" s="485" t="s">
        <v>12</v>
      </c>
      <c r="K32" s="487"/>
      <c r="L32" s="92" t="s">
        <v>12</v>
      </c>
      <c r="M32" s="653">
        <v>0</v>
      </c>
      <c r="N32" s="653"/>
      <c r="O32" s="653"/>
    </row>
    <row r="33" spans="1:16" ht="20.100000000000001" customHeight="1">
      <c r="A33" s="485" t="s">
        <v>12</v>
      </c>
      <c r="B33" s="486"/>
      <c r="C33" s="487"/>
      <c r="D33" s="488"/>
      <c r="E33" s="489"/>
      <c r="F33" s="490"/>
      <c r="G33" s="488"/>
      <c r="H33" s="489"/>
      <c r="I33" s="490"/>
      <c r="J33" s="485" t="s">
        <v>12</v>
      </c>
      <c r="K33" s="487"/>
      <c r="L33" s="92" t="s">
        <v>12</v>
      </c>
      <c r="M33" s="653"/>
      <c r="N33" s="653"/>
      <c r="O33" s="653"/>
    </row>
    <row r="34" spans="1:16" ht="20.100000000000001" customHeight="1">
      <c r="A34" s="485" t="s">
        <v>12</v>
      </c>
      <c r="B34" s="486"/>
      <c r="C34" s="487"/>
      <c r="D34" s="488"/>
      <c r="E34" s="489"/>
      <c r="F34" s="490"/>
      <c r="G34" s="488"/>
      <c r="H34" s="489"/>
      <c r="I34" s="490"/>
      <c r="J34" s="485" t="s">
        <v>12</v>
      </c>
      <c r="K34" s="487"/>
      <c r="L34" s="92" t="s">
        <v>12</v>
      </c>
      <c r="M34" s="653">
        <v>0</v>
      </c>
      <c r="N34" s="653"/>
      <c r="O34" s="653"/>
    </row>
    <row r="35" spans="1:16" ht="20.25" customHeight="1">
      <c r="A35" s="475" t="s">
        <v>41</v>
      </c>
      <c r="B35" s="475"/>
      <c r="C35" s="475"/>
      <c r="D35" s="475"/>
      <c r="E35" s="475"/>
      <c r="F35" s="475"/>
      <c r="G35" s="475"/>
      <c r="H35" s="475"/>
      <c r="I35" s="475"/>
      <c r="J35" s="475"/>
      <c r="K35" s="475"/>
      <c r="L35" s="730"/>
      <c r="M35" s="729">
        <f>M28+M29+M31+M32+M33+M34</f>
        <v>0</v>
      </c>
      <c r="N35" s="729"/>
      <c r="O35" s="729"/>
    </row>
    <row r="36" spans="1:16" ht="17.25" customHeight="1">
      <c r="C36" s="697">
        <f>IF(AND((M28+M29+M31+M32+M33+M34-N157)&lt;2,(M28+M29+M31+M32+M33+M34-N157)&gt;-2),0,"Attention ! La somme de l'aide demandée au programme, la contribution du demandeur ou des partenaires doit égaler le coût total du projet indiqué à la section 2.")</f>
        <v>0</v>
      </c>
      <c r="D36" s="697"/>
      <c r="E36" s="697"/>
      <c r="F36" s="697"/>
      <c r="G36" s="697"/>
      <c r="H36" s="697"/>
      <c r="I36" s="697"/>
      <c r="J36" s="697"/>
      <c r="K36" s="697"/>
      <c r="L36" s="697"/>
      <c r="M36" s="697"/>
      <c r="N36" s="697"/>
    </row>
    <row r="37" spans="1:16" s="74" customFormat="1" ht="20.100000000000001" customHeight="1">
      <c r="A37" s="728" t="s">
        <v>42</v>
      </c>
      <c r="B37" s="728"/>
      <c r="C37" s="728"/>
      <c r="D37" s="728"/>
      <c r="E37" s="728"/>
      <c r="F37" s="728"/>
      <c r="G37" s="728"/>
      <c r="H37" s="728"/>
      <c r="I37" s="728"/>
      <c r="J37" s="728"/>
      <c r="K37" s="728"/>
      <c r="L37" s="728"/>
      <c r="M37" s="728"/>
      <c r="N37" s="728"/>
      <c r="O37" s="728"/>
    </row>
    <row r="38" spans="1:16">
      <c r="A38" s="728"/>
      <c r="B38" s="728"/>
      <c r="C38" s="728"/>
      <c r="D38" s="728"/>
      <c r="E38" s="728"/>
      <c r="F38" s="728"/>
      <c r="G38" s="728"/>
      <c r="H38" s="728"/>
      <c r="I38" s="728"/>
      <c r="J38" s="728"/>
      <c r="K38" s="728"/>
      <c r="L38" s="728"/>
      <c r="M38" s="728"/>
      <c r="N38" s="728"/>
      <c r="O38" s="728"/>
    </row>
    <row r="39" spans="1:16" s="76" customFormat="1" ht="17.100000000000001" customHeight="1">
      <c r="A39" s="414" t="s">
        <v>43</v>
      </c>
      <c r="B39" s="414"/>
      <c r="C39" s="414"/>
      <c r="D39" s="414"/>
      <c r="E39" s="414"/>
      <c r="F39" s="414"/>
      <c r="G39" s="414"/>
      <c r="H39" s="414"/>
      <c r="I39" s="414"/>
      <c r="J39" s="414"/>
      <c r="K39" s="414"/>
      <c r="L39" s="414"/>
      <c r="M39" s="414"/>
      <c r="N39" s="414"/>
      <c r="O39" s="414"/>
    </row>
    <row r="40" spans="1:16" s="76" customFormat="1" ht="28.2" customHeight="1">
      <c r="A40" s="698" t="s">
        <v>44</v>
      </c>
      <c r="B40" s="699"/>
      <c r="C40" s="471" t="s">
        <v>299</v>
      </c>
      <c r="D40" s="461" t="s">
        <v>45</v>
      </c>
      <c r="E40" s="461" t="s">
        <v>46</v>
      </c>
      <c r="F40" s="461" t="s">
        <v>47</v>
      </c>
      <c r="G40" s="461" t="s">
        <v>48</v>
      </c>
      <c r="H40" s="461" t="s">
        <v>298</v>
      </c>
      <c r="I40" s="702" t="s">
        <v>282</v>
      </c>
      <c r="J40" s="420"/>
      <c r="K40" s="421"/>
      <c r="L40" s="473" t="s">
        <v>404</v>
      </c>
      <c r="M40" s="665" t="s">
        <v>49</v>
      </c>
      <c r="N40" s="664" t="s">
        <v>27</v>
      </c>
      <c r="O40" s="664"/>
    </row>
    <row r="41" spans="1:16" s="76" customFormat="1" ht="26.4" customHeight="1">
      <c r="A41" s="700"/>
      <c r="B41" s="701"/>
      <c r="C41" s="472"/>
      <c r="D41" s="462"/>
      <c r="E41" s="462"/>
      <c r="F41" s="462"/>
      <c r="G41" s="462"/>
      <c r="H41" s="462"/>
      <c r="I41" s="115" t="s">
        <v>107</v>
      </c>
      <c r="J41" s="659" t="s">
        <v>50</v>
      </c>
      <c r="K41" s="659"/>
      <c r="L41" s="474"/>
      <c r="M41" s="703"/>
      <c r="N41" s="664"/>
      <c r="O41" s="664"/>
    </row>
    <row r="42" spans="1:16" s="76" customFormat="1" ht="15" customHeight="1">
      <c r="A42" s="385"/>
      <c r="B42" s="386"/>
      <c r="C42" s="94" t="s">
        <v>12</v>
      </c>
      <c r="D42" s="95"/>
      <c r="E42" s="96"/>
      <c r="F42" s="128">
        <f>D42*E42</f>
        <v>0</v>
      </c>
      <c r="G42" s="100"/>
      <c r="H42" s="129">
        <f t="shared" ref="H42:H58" si="0">G42/7</f>
        <v>0</v>
      </c>
      <c r="I42" s="133"/>
      <c r="J42" s="653"/>
      <c r="K42" s="653"/>
      <c r="L42" s="133"/>
      <c r="M42" s="132">
        <f>N42-(I42+J42+L42)</f>
        <v>0</v>
      </c>
      <c r="N42" s="672">
        <f t="shared" ref="N42:N58" si="1">ROUND((D42+F42)*G42,0)</f>
        <v>0</v>
      </c>
      <c r="O42" s="672"/>
      <c r="P42" s="87"/>
    </row>
    <row r="43" spans="1:16" s="76" customFormat="1" ht="15" customHeight="1">
      <c r="A43" s="385"/>
      <c r="B43" s="386"/>
      <c r="C43" s="94" t="s">
        <v>12</v>
      </c>
      <c r="D43" s="95"/>
      <c r="E43" s="96"/>
      <c r="F43" s="128">
        <f t="shared" ref="F43:F58" si="2">D43*E43</f>
        <v>0</v>
      </c>
      <c r="G43" s="100"/>
      <c r="H43" s="129">
        <f t="shared" si="0"/>
        <v>0</v>
      </c>
      <c r="I43" s="133"/>
      <c r="J43" s="653"/>
      <c r="K43" s="653"/>
      <c r="L43" s="133"/>
      <c r="M43" s="132">
        <f t="shared" ref="M43:M77" si="3">N43-(I43+J43+L43)</f>
        <v>0</v>
      </c>
      <c r="N43" s="672">
        <f t="shared" si="1"/>
        <v>0</v>
      </c>
      <c r="O43" s="672"/>
      <c r="P43" s="87"/>
    </row>
    <row r="44" spans="1:16" s="76" customFormat="1" ht="15" customHeight="1">
      <c r="A44" s="385"/>
      <c r="B44" s="386"/>
      <c r="C44" s="94" t="s">
        <v>12</v>
      </c>
      <c r="D44" s="95"/>
      <c r="E44" s="96"/>
      <c r="F44" s="128">
        <f t="shared" si="2"/>
        <v>0</v>
      </c>
      <c r="G44" s="100"/>
      <c r="H44" s="129">
        <f t="shared" si="0"/>
        <v>0</v>
      </c>
      <c r="I44" s="133"/>
      <c r="J44" s="653"/>
      <c r="K44" s="653"/>
      <c r="L44" s="133"/>
      <c r="M44" s="132">
        <f t="shared" si="3"/>
        <v>0</v>
      </c>
      <c r="N44" s="672">
        <f t="shared" si="1"/>
        <v>0</v>
      </c>
      <c r="O44" s="672"/>
      <c r="P44" s="87"/>
    </row>
    <row r="45" spans="1:16" s="76" customFormat="1" ht="15" customHeight="1">
      <c r="A45" s="385"/>
      <c r="B45" s="386"/>
      <c r="C45" s="94" t="s">
        <v>12</v>
      </c>
      <c r="D45" s="95"/>
      <c r="E45" s="96"/>
      <c r="F45" s="128">
        <f t="shared" si="2"/>
        <v>0</v>
      </c>
      <c r="G45" s="100"/>
      <c r="H45" s="129">
        <f t="shared" si="0"/>
        <v>0</v>
      </c>
      <c r="I45" s="133"/>
      <c r="J45" s="653"/>
      <c r="K45" s="653"/>
      <c r="L45" s="133"/>
      <c r="M45" s="132">
        <f t="shared" si="3"/>
        <v>0</v>
      </c>
      <c r="N45" s="672">
        <f t="shared" si="1"/>
        <v>0</v>
      </c>
      <c r="O45" s="672"/>
      <c r="P45" s="87"/>
    </row>
    <row r="46" spans="1:16" s="76" customFormat="1" ht="15" customHeight="1">
      <c r="A46" s="385"/>
      <c r="B46" s="386"/>
      <c r="C46" s="94" t="s">
        <v>12</v>
      </c>
      <c r="D46" s="95"/>
      <c r="E46" s="96"/>
      <c r="F46" s="128">
        <f t="shared" si="2"/>
        <v>0</v>
      </c>
      <c r="G46" s="100"/>
      <c r="H46" s="129">
        <f t="shared" si="0"/>
        <v>0</v>
      </c>
      <c r="I46" s="133"/>
      <c r="J46" s="653"/>
      <c r="K46" s="653"/>
      <c r="L46" s="133"/>
      <c r="M46" s="132">
        <f t="shared" si="3"/>
        <v>0</v>
      </c>
      <c r="N46" s="672">
        <f t="shared" si="1"/>
        <v>0</v>
      </c>
      <c r="O46" s="672"/>
      <c r="P46" s="87"/>
    </row>
    <row r="47" spans="1:16" s="76" customFormat="1" ht="15" customHeight="1">
      <c r="A47" s="385"/>
      <c r="B47" s="386"/>
      <c r="C47" s="94" t="s">
        <v>12</v>
      </c>
      <c r="D47" s="95"/>
      <c r="E47" s="96"/>
      <c r="F47" s="128">
        <f t="shared" si="2"/>
        <v>0</v>
      </c>
      <c r="G47" s="100"/>
      <c r="H47" s="129">
        <f t="shared" si="0"/>
        <v>0</v>
      </c>
      <c r="I47" s="133"/>
      <c r="J47" s="653"/>
      <c r="K47" s="653"/>
      <c r="L47" s="133"/>
      <c r="M47" s="132">
        <f t="shared" si="3"/>
        <v>0</v>
      </c>
      <c r="N47" s="672">
        <f t="shared" si="1"/>
        <v>0</v>
      </c>
      <c r="O47" s="672"/>
      <c r="P47" s="87"/>
    </row>
    <row r="48" spans="1:16" s="76" customFormat="1">
      <c r="A48" s="385"/>
      <c r="B48" s="386"/>
      <c r="C48" s="94" t="s">
        <v>12</v>
      </c>
      <c r="D48" s="95"/>
      <c r="E48" s="96"/>
      <c r="F48" s="128">
        <f t="shared" si="2"/>
        <v>0</v>
      </c>
      <c r="G48" s="100"/>
      <c r="H48" s="129">
        <f t="shared" si="0"/>
        <v>0</v>
      </c>
      <c r="I48" s="133"/>
      <c r="J48" s="653"/>
      <c r="K48" s="653"/>
      <c r="L48" s="133"/>
      <c r="M48" s="132">
        <f t="shared" si="3"/>
        <v>0</v>
      </c>
      <c r="N48" s="672">
        <f t="shared" si="1"/>
        <v>0</v>
      </c>
      <c r="O48" s="672"/>
      <c r="P48" s="87"/>
    </row>
    <row r="49" spans="1:16" s="76" customFormat="1">
      <c r="A49" s="385"/>
      <c r="B49" s="386"/>
      <c r="C49" s="94" t="s">
        <v>12</v>
      </c>
      <c r="D49" s="95"/>
      <c r="E49" s="96"/>
      <c r="F49" s="128">
        <f t="shared" si="2"/>
        <v>0</v>
      </c>
      <c r="G49" s="100"/>
      <c r="H49" s="129">
        <f t="shared" si="0"/>
        <v>0</v>
      </c>
      <c r="I49" s="133"/>
      <c r="J49" s="653"/>
      <c r="K49" s="653"/>
      <c r="L49" s="133"/>
      <c r="M49" s="132">
        <f t="shared" si="3"/>
        <v>0</v>
      </c>
      <c r="N49" s="672">
        <f t="shared" si="1"/>
        <v>0</v>
      </c>
      <c r="O49" s="672"/>
      <c r="P49" s="87"/>
    </row>
    <row r="50" spans="1:16" s="76" customFormat="1" ht="13.5" customHeight="1">
      <c r="A50" s="385"/>
      <c r="B50" s="386"/>
      <c r="C50" s="94" t="s">
        <v>12</v>
      </c>
      <c r="D50" s="95"/>
      <c r="E50" s="96"/>
      <c r="F50" s="128">
        <f t="shared" si="2"/>
        <v>0</v>
      </c>
      <c r="G50" s="100"/>
      <c r="H50" s="129">
        <f t="shared" si="0"/>
        <v>0</v>
      </c>
      <c r="I50" s="133"/>
      <c r="J50" s="653"/>
      <c r="K50" s="653"/>
      <c r="L50" s="133"/>
      <c r="M50" s="132">
        <f t="shared" si="3"/>
        <v>0</v>
      </c>
      <c r="N50" s="672">
        <f t="shared" si="1"/>
        <v>0</v>
      </c>
      <c r="O50" s="672"/>
      <c r="P50" s="87"/>
    </row>
    <row r="51" spans="1:16" s="76" customFormat="1">
      <c r="A51" s="385"/>
      <c r="B51" s="386"/>
      <c r="C51" s="94" t="s">
        <v>12</v>
      </c>
      <c r="D51" s="95"/>
      <c r="E51" s="96"/>
      <c r="F51" s="128">
        <f t="shared" si="2"/>
        <v>0</v>
      </c>
      <c r="G51" s="100"/>
      <c r="H51" s="129">
        <f t="shared" si="0"/>
        <v>0</v>
      </c>
      <c r="I51" s="133"/>
      <c r="J51" s="653"/>
      <c r="K51" s="653"/>
      <c r="L51" s="133"/>
      <c r="M51" s="132">
        <f t="shared" si="3"/>
        <v>0</v>
      </c>
      <c r="N51" s="672">
        <f t="shared" si="1"/>
        <v>0</v>
      </c>
      <c r="O51" s="672"/>
      <c r="P51" s="87"/>
    </row>
    <row r="52" spans="1:16" s="76" customFormat="1">
      <c r="A52" s="385"/>
      <c r="B52" s="386"/>
      <c r="C52" s="94" t="s">
        <v>12</v>
      </c>
      <c r="D52" s="95"/>
      <c r="E52" s="96"/>
      <c r="F52" s="128">
        <f t="shared" si="2"/>
        <v>0</v>
      </c>
      <c r="G52" s="100"/>
      <c r="H52" s="129">
        <f t="shared" si="0"/>
        <v>0</v>
      </c>
      <c r="I52" s="133"/>
      <c r="J52" s="653"/>
      <c r="K52" s="653"/>
      <c r="L52" s="133"/>
      <c r="M52" s="132">
        <f t="shared" si="3"/>
        <v>0</v>
      </c>
      <c r="N52" s="672">
        <f t="shared" si="1"/>
        <v>0</v>
      </c>
      <c r="O52" s="672"/>
      <c r="P52" s="87"/>
    </row>
    <row r="53" spans="1:16" s="76" customFormat="1">
      <c r="A53" s="385"/>
      <c r="B53" s="386"/>
      <c r="C53" s="94" t="s">
        <v>12</v>
      </c>
      <c r="D53" s="95"/>
      <c r="E53" s="96"/>
      <c r="F53" s="128">
        <f t="shared" si="2"/>
        <v>0</v>
      </c>
      <c r="G53" s="100"/>
      <c r="H53" s="129">
        <f t="shared" si="0"/>
        <v>0</v>
      </c>
      <c r="I53" s="133"/>
      <c r="J53" s="653"/>
      <c r="K53" s="653"/>
      <c r="L53" s="133"/>
      <c r="M53" s="132">
        <f t="shared" si="3"/>
        <v>0</v>
      </c>
      <c r="N53" s="672">
        <f t="shared" si="1"/>
        <v>0</v>
      </c>
      <c r="O53" s="672"/>
      <c r="P53" s="87"/>
    </row>
    <row r="54" spans="1:16" s="76" customFormat="1">
      <c r="A54" s="385"/>
      <c r="B54" s="386"/>
      <c r="C54" s="94" t="s">
        <v>12</v>
      </c>
      <c r="D54" s="95"/>
      <c r="E54" s="96"/>
      <c r="F54" s="128">
        <f t="shared" si="2"/>
        <v>0</v>
      </c>
      <c r="G54" s="100"/>
      <c r="H54" s="129">
        <f t="shared" si="0"/>
        <v>0</v>
      </c>
      <c r="I54" s="133"/>
      <c r="J54" s="653"/>
      <c r="K54" s="653"/>
      <c r="L54" s="133"/>
      <c r="M54" s="132">
        <f t="shared" si="3"/>
        <v>0</v>
      </c>
      <c r="N54" s="672">
        <f t="shared" si="1"/>
        <v>0</v>
      </c>
      <c r="O54" s="672"/>
      <c r="P54" s="87"/>
    </row>
    <row r="55" spans="1:16" s="76" customFormat="1">
      <c r="A55" s="385"/>
      <c r="B55" s="386"/>
      <c r="C55" s="94" t="s">
        <v>12</v>
      </c>
      <c r="D55" s="95"/>
      <c r="E55" s="96"/>
      <c r="F55" s="128">
        <f t="shared" si="2"/>
        <v>0</v>
      </c>
      <c r="G55" s="100"/>
      <c r="H55" s="129">
        <f t="shared" si="0"/>
        <v>0</v>
      </c>
      <c r="I55" s="133"/>
      <c r="J55" s="653"/>
      <c r="K55" s="653"/>
      <c r="L55" s="133"/>
      <c r="M55" s="132">
        <f t="shared" si="3"/>
        <v>0</v>
      </c>
      <c r="N55" s="672">
        <f t="shared" si="1"/>
        <v>0</v>
      </c>
      <c r="O55" s="672"/>
      <c r="P55" s="87"/>
    </row>
    <row r="56" spans="1:16" s="76" customFormat="1">
      <c r="A56" s="385"/>
      <c r="B56" s="386"/>
      <c r="C56" s="94" t="s">
        <v>12</v>
      </c>
      <c r="D56" s="95"/>
      <c r="E56" s="96"/>
      <c r="F56" s="128">
        <f t="shared" si="2"/>
        <v>0</v>
      </c>
      <c r="G56" s="100"/>
      <c r="H56" s="129">
        <f t="shared" si="0"/>
        <v>0</v>
      </c>
      <c r="I56" s="133"/>
      <c r="J56" s="653"/>
      <c r="K56" s="653"/>
      <c r="L56" s="133"/>
      <c r="M56" s="132">
        <f t="shared" si="3"/>
        <v>0</v>
      </c>
      <c r="N56" s="672">
        <f t="shared" si="1"/>
        <v>0</v>
      </c>
      <c r="O56" s="672"/>
      <c r="P56" s="87"/>
    </row>
    <row r="57" spans="1:16" s="76" customFormat="1">
      <c r="A57" s="385"/>
      <c r="B57" s="386"/>
      <c r="C57" s="94" t="s">
        <v>12</v>
      </c>
      <c r="D57" s="95"/>
      <c r="E57" s="96"/>
      <c r="F57" s="128">
        <f t="shared" si="2"/>
        <v>0</v>
      </c>
      <c r="G57" s="100"/>
      <c r="H57" s="129">
        <f t="shared" si="0"/>
        <v>0</v>
      </c>
      <c r="I57" s="133"/>
      <c r="J57" s="653"/>
      <c r="K57" s="653"/>
      <c r="L57" s="133"/>
      <c r="M57" s="132">
        <f t="shared" si="3"/>
        <v>0</v>
      </c>
      <c r="N57" s="672">
        <f t="shared" si="1"/>
        <v>0</v>
      </c>
      <c r="O57" s="672"/>
      <c r="P57" s="87"/>
    </row>
    <row r="58" spans="1:16" s="76" customFormat="1" ht="12.75" customHeight="1">
      <c r="A58" s="385"/>
      <c r="B58" s="386"/>
      <c r="C58" s="94" t="s">
        <v>12</v>
      </c>
      <c r="D58" s="95"/>
      <c r="E58" s="96"/>
      <c r="F58" s="128">
        <f t="shared" si="2"/>
        <v>0</v>
      </c>
      <c r="G58" s="100"/>
      <c r="H58" s="129">
        <f t="shared" si="0"/>
        <v>0</v>
      </c>
      <c r="I58" s="133"/>
      <c r="J58" s="653"/>
      <c r="K58" s="653"/>
      <c r="L58" s="133"/>
      <c r="M58" s="132">
        <f t="shared" si="3"/>
        <v>0</v>
      </c>
      <c r="N58" s="672">
        <f t="shared" si="1"/>
        <v>0</v>
      </c>
      <c r="O58" s="672"/>
      <c r="P58" s="87"/>
    </row>
    <row r="59" spans="1:16" s="76" customFormat="1" ht="18" customHeight="1">
      <c r="A59" s="737" t="s">
        <v>405</v>
      </c>
      <c r="B59" s="737"/>
      <c r="C59" s="737"/>
      <c r="D59" s="737"/>
      <c r="E59" s="737"/>
      <c r="F59" s="737"/>
      <c r="G59" s="737"/>
      <c r="H59" s="737"/>
      <c r="I59" s="737"/>
      <c r="J59" s="737"/>
      <c r="K59" s="737"/>
      <c r="L59" s="737"/>
      <c r="M59" s="737"/>
      <c r="N59" s="737"/>
      <c r="O59" s="737"/>
    </row>
    <row r="60" spans="1:16" s="76" customFormat="1" ht="14.7" customHeight="1">
      <c r="A60" s="385"/>
      <c r="B60" s="386"/>
      <c r="C60" s="94" t="s">
        <v>12</v>
      </c>
      <c r="D60" s="693"/>
      <c r="E60" s="694"/>
      <c r="F60" s="694"/>
      <c r="G60" s="694"/>
      <c r="H60" s="695"/>
      <c r="I60" s="133"/>
      <c r="J60" s="677"/>
      <c r="K60" s="678"/>
      <c r="L60" s="133"/>
      <c r="M60" s="132">
        <f t="shared" si="3"/>
        <v>0</v>
      </c>
      <c r="N60" s="653"/>
      <c r="O60" s="653"/>
    </row>
    <row r="61" spans="1:16" s="76" customFormat="1" ht="14.7" customHeight="1">
      <c r="A61" s="385"/>
      <c r="B61" s="386"/>
      <c r="C61" s="94" t="s">
        <v>12</v>
      </c>
      <c r="D61" s="693"/>
      <c r="E61" s="694"/>
      <c r="F61" s="694"/>
      <c r="G61" s="694"/>
      <c r="H61" s="695"/>
      <c r="I61" s="133"/>
      <c r="J61" s="677"/>
      <c r="K61" s="678"/>
      <c r="L61" s="133"/>
      <c r="M61" s="132">
        <f t="shared" si="3"/>
        <v>0</v>
      </c>
      <c r="N61" s="653"/>
      <c r="O61" s="653"/>
    </row>
    <row r="62" spans="1:16" s="76" customFormat="1" ht="14.7" customHeight="1">
      <c r="A62" s="385"/>
      <c r="B62" s="386"/>
      <c r="C62" s="94" t="s">
        <v>12</v>
      </c>
      <c r="D62" s="693"/>
      <c r="E62" s="694"/>
      <c r="F62" s="694"/>
      <c r="G62" s="694"/>
      <c r="H62" s="695"/>
      <c r="I62" s="133"/>
      <c r="J62" s="677"/>
      <c r="K62" s="678"/>
      <c r="L62" s="133"/>
      <c r="M62" s="132">
        <f t="shared" si="3"/>
        <v>0</v>
      </c>
      <c r="N62" s="653"/>
      <c r="O62" s="653"/>
    </row>
    <row r="63" spans="1:16" s="76" customFormat="1" ht="14.7" customHeight="1">
      <c r="A63" s="385"/>
      <c r="B63" s="386"/>
      <c r="C63" s="94" t="s">
        <v>12</v>
      </c>
      <c r="D63" s="693"/>
      <c r="E63" s="694"/>
      <c r="F63" s="694"/>
      <c r="G63" s="694"/>
      <c r="H63" s="695"/>
      <c r="I63" s="133"/>
      <c r="J63" s="677"/>
      <c r="K63" s="678"/>
      <c r="L63" s="133"/>
      <c r="M63" s="132">
        <f>N63-(I63+J63+L63)</f>
        <v>0</v>
      </c>
      <c r="N63" s="653"/>
      <c r="O63" s="653"/>
    </row>
    <row r="64" spans="1:16" s="76" customFormat="1" ht="14.7" customHeight="1">
      <c r="A64" s="385"/>
      <c r="B64" s="386"/>
      <c r="C64" s="94" t="s">
        <v>12</v>
      </c>
      <c r="D64" s="693"/>
      <c r="E64" s="694"/>
      <c r="F64" s="694"/>
      <c r="G64" s="694"/>
      <c r="H64" s="695"/>
      <c r="I64" s="133"/>
      <c r="J64" s="677"/>
      <c r="K64" s="678"/>
      <c r="L64" s="133"/>
      <c r="M64" s="132">
        <f>N64-(I64+J64+L64)</f>
        <v>0</v>
      </c>
      <c r="N64" s="653"/>
      <c r="O64" s="653"/>
    </row>
    <row r="65" spans="1:15" s="76" customFormat="1" ht="14.7" customHeight="1">
      <c r="A65" s="385"/>
      <c r="B65" s="386"/>
      <c r="C65" s="94" t="s">
        <v>12</v>
      </c>
      <c r="D65" s="693"/>
      <c r="E65" s="694"/>
      <c r="F65" s="694"/>
      <c r="G65" s="694"/>
      <c r="H65" s="695"/>
      <c r="I65" s="133"/>
      <c r="J65" s="677"/>
      <c r="K65" s="678"/>
      <c r="L65" s="133"/>
      <c r="M65" s="132">
        <f t="shared" si="3"/>
        <v>0</v>
      </c>
      <c r="N65" s="653"/>
      <c r="O65" s="653"/>
    </row>
    <row r="66" spans="1:15" s="76" customFormat="1" ht="14.7" customHeight="1">
      <c r="A66" s="385"/>
      <c r="B66" s="386"/>
      <c r="C66" s="94" t="s">
        <v>12</v>
      </c>
      <c r="D66" s="693"/>
      <c r="E66" s="694"/>
      <c r="F66" s="694"/>
      <c r="G66" s="694"/>
      <c r="H66" s="695"/>
      <c r="I66" s="133"/>
      <c r="J66" s="677"/>
      <c r="K66" s="678"/>
      <c r="L66" s="133"/>
      <c r="M66" s="132">
        <f t="shared" si="3"/>
        <v>0</v>
      </c>
      <c r="N66" s="653"/>
      <c r="O66" s="653"/>
    </row>
    <row r="67" spans="1:15" s="76" customFormat="1" ht="14.7" customHeight="1">
      <c r="A67" s="385"/>
      <c r="B67" s="386"/>
      <c r="C67" s="94" t="s">
        <v>12</v>
      </c>
      <c r="D67" s="693"/>
      <c r="E67" s="694"/>
      <c r="F67" s="694"/>
      <c r="G67" s="694"/>
      <c r="H67" s="695"/>
      <c r="I67" s="133"/>
      <c r="J67" s="677"/>
      <c r="K67" s="678"/>
      <c r="L67" s="133"/>
      <c r="M67" s="132">
        <f t="shared" si="3"/>
        <v>0</v>
      </c>
      <c r="N67" s="653"/>
      <c r="O67" s="653"/>
    </row>
    <row r="68" spans="1:15" s="76" customFormat="1" ht="14.7" customHeight="1">
      <c r="A68" s="385"/>
      <c r="B68" s="386"/>
      <c r="C68" s="94" t="s">
        <v>12</v>
      </c>
      <c r="D68" s="693"/>
      <c r="E68" s="694"/>
      <c r="F68" s="694"/>
      <c r="G68" s="694"/>
      <c r="H68" s="695"/>
      <c r="I68" s="133"/>
      <c r="J68" s="677"/>
      <c r="K68" s="678"/>
      <c r="L68" s="133"/>
      <c r="M68" s="132">
        <f t="shared" si="3"/>
        <v>0</v>
      </c>
      <c r="N68" s="653"/>
      <c r="O68" s="653"/>
    </row>
    <row r="69" spans="1:15" s="76" customFormat="1" ht="14.7" customHeight="1">
      <c r="A69" s="385"/>
      <c r="B69" s="386"/>
      <c r="C69" s="94" t="s">
        <v>12</v>
      </c>
      <c r="D69" s="693"/>
      <c r="E69" s="694"/>
      <c r="F69" s="694"/>
      <c r="G69" s="694"/>
      <c r="H69" s="695"/>
      <c r="I69" s="133"/>
      <c r="J69" s="677"/>
      <c r="K69" s="678"/>
      <c r="L69" s="133"/>
      <c r="M69" s="132">
        <f t="shared" si="3"/>
        <v>0</v>
      </c>
      <c r="N69" s="653"/>
      <c r="O69" s="653"/>
    </row>
    <row r="70" spans="1:15" s="76" customFormat="1" ht="14.7" customHeight="1">
      <c r="A70" s="385"/>
      <c r="B70" s="386"/>
      <c r="C70" s="94" t="s">
        <v>12</v>
      </c>
      <c r="D70" s="693"/>
      <c r="E70" s="694"/>
      <c r="F70" s="694"/>
      <c r="G70" s="694"/>
      <c r="H70" s="695"/>
      <c r="I70" s="133"/>
      <c r="J70" s="677"/>
      <c r="K70" s="678"/>
      <c r="L70" s="133"/>
      <c r="M70" s="132">
        <f t="shared" si="3"/>
        <v>0</v>
      </c>
      <c r="N70" s="653"/>
      <c r="O70" s="653"/>
    </row>
    <row r="71" spans="1:15" s="76" customFormat="1" ht="14.7" customHeight="1">
      <c r="A71" s="385"/>
      <c r="B71" s="386"/>
      <c r="C71" s="94" t="s">
        <v>12</v>
      </c>
      <c r="D71" s="693"/>
      <c r="E71" s="694"/>
      <c r="F71" s="694"/>
      <c r="G71" s="694"/>
      <c r="H71" s="695"/>
      <c r="I71" s="133"/>
      <c r="J71" s="677"/>
      <c r="K71" s="678"/>
      <c r="L71" s="133"/>
      <c r="M71" s="132">
        <f t="shared" si="3"/>
        <v>0</v>
      </c>
      <c r="N71" s="653"/>
      <c r="O71" s="653"/>
    </row>
    <row r="72" spans="1:15" s="76" customFormat="1" ht="14.7" customHeight="1">
      <c r="A72" s="385"/>
      <c r="B72" s="386"/>
      <c r="C72" s="94" t="s">
        <v>12</v>
      </c>
      <c r="D72" s="693"/>
      <c r="E72" s="694"/>
      <c r="F72" s="694"/>
      <c r="G72" s="694"/>
      <c r="H72" s="695"/>
      <c r="I72" s="133"/>
      <c r="J72" s="677"/>
      <c r="K72" s="678"/>
      <c r="L72" s="133"/>
      <c r="M72" s="132">
        <f t="shared" si="3"/>
        <v>0</v>
      </c>
      <c r="N72" s="653"/>
      <c r="O72" s="653"/>
    </row>
    <row r="73" spans="1:15" s="76" customFormat="1" ht="14.7" customHeight="1">
      <c r="A73" s="385"/>
      <c r="B73" s="386"/>
      <c r="C73" s="94" t="s">
        <v>12</v>
      </c>
      <c r="D73" s="693"/>
      <c r="E73" s="694"/>
      <c r="F73" s="694"/>
      <c r="G73" s="694"/>
      <c r="H73" s="695"/>
      <c r="I73" s="133"/>
      <c r="J73" s="677"/>
      <c r="K73" s="678"/>
      <c r="L73" s="133"/>
      <c r="M73" s="132">
        <f t="shared" si="3"/>
        <v>0</v>
      </c>
      <c r="N73" s="653"/>
      <c r="O73" s="653"/>
    </row>
    <row r="74" spans="1:15" s="76" customFormat="1" ht="14.7" customHeight="1">
      <c r="A74" s="385"/>
      <c r="B74" s="386"/>
      <c r="C74" s="94" t="s">
        <v>12</v>
      </c>
      <c r="D74" s="693"/>
      <c r="E74" s="694"/>
      <c r="F74" s="694"/>
      <c r="G74" s="694"/>
      <c r="H74" s="695"/>
      <c r="I74" s="133"/>
      <c r="J74" s="677"/>
      <c r="K74" s="678"/>
      <c r="L74" s="133"/>
      <c r="M74" s="132">
        <f t="shared" si="3"/>
        <v>0</v>
      </c>
      <c r="N74" s="653"/>
      <c r="O74" s="653"/>
    </row>
    <row r="75" spans="1:15" s="76" customFormat="1" ht="14.7" customHeight="1">
      <c r="A75" s="385"/>
      <c r="B75" s="386"/>
      <c r="C75" s="94" t="s">
        <v>12</v>
      </c>
      <c r="D75" s="693"/>
      <c r="E75" s="694"/>
      <c r="F75" s="694"/>
      <c r="G75" s="694"/>
      <c r="H75" s="695"/>
      <c r="I75" s="133"/>
      <c r="J75" s="677"/>
      <c r="K75" s="678"/>
      <c r="L75" s="133"/>
      <c r="M75" s="132">
        <f t="shared" si="3"/>
        <v>0</v>
      </c>
      <c r="N75" s="653"/>
      <c r="O75" s="653"/>
    </row>
    <row r="76" spans="1:15" s="76" customFormat="1" ht="14.7" customHeight="1">
      <c r="A76" s="385"/>
      <c r="B76" s="386"/>
      <c r="C76" s="94" t="s">
        <v>12</v>
      </c>
      <c r="D76" s="693"/>
      <c r="E76" s="694"/>
      <c r="F76" s="694"/>
      <c r="G76" s="694"/>
      <c r="H76" s="695"/>
      <c r="I76" s="133"/>
      <c r="J76" s="677"/>
      <c r="K76" s="678"/>
      <c r="L76" s="133"/>
      <c r="M76" s="132">
        <f t="shared" si="3"/>
        <v>0</v>
      </c>
      <c r="N76" s="653"/>
      <c r="O76" s="653"/>
    </row>
    <row r="77" spans="1:15" s="76" customFormat="1" ht="14.7" customHeight="1">
      <c r="A77" s="385"/>
      <c r="B77" s="386"/>
      <c r="C77" s="94" t="s">
        <v>12</v>
      </c>
      <c r="D77" s="693"/>
      <c r="E77" s="694"/>
      <c r="F77" s="694"/>
      <c r="G77" s="694"/>
      <c r="H77" s="695"/>
      <c r="I77" s="133"/>
      <c r="J77" s="677"/>
      <c r="K77" s="678"/>
      <c r="L77" s="133"/>
      <c r="M77" s="132">
        <f t="shared" si="3"/>
        <v>0</v>
      </c>
      <c r="N77" s="653"/>
      <c r="O77" s="653"/>
    </row>
    <row r="78" spans="1:15" s="76" customFormat="1">
      <c r="A78" s="681" t="s">
        <v>52</v>
      </c>
      <c r="B78" s="682"/>
      <c r="C78" s="682"/>
      <c r="D78" s="682"/>
      <c r="E78" s="682"/>
      <c r="F78" s="682"/>
      <c r="G78" s="682"/>
      <c r="H78" s="683"/>
      <c r="I78" s="131">
        <f>SUM(I42:I77)</f>
        <v>0</v>
      </c>
      <c r="J78" s="684">
        <f>SUM(J42:J77)</f>
        <v>0</v>
      </c>
      <c r="K78" s="685"/>
      <c r="L78" s="131">
        <f>SUM(L42:L77)</f>
        <v>0</v>
      </c>
      <c r="M78" s="131">
        <f>SUM(M42:M77)</f>
        <v>0</v>
      </c>
      <c r="N78" s="676">
        <f>SUM(N42:N77)</f>
        <v>0</v>
      </c>
      <c r="O78" s="676"/>
    </row>
    <row r="79" spans="1:15" s="76" customFormat="1">
      <c r="A79" s="88"/>
      <c r="B79" s="88"/>
      <c r="C79" s="89"/>
      <c r="D79" s="89"/>
      <c r="E79" s="89"/>
      <c r="F79" s="89"/>
      <c r="G79" s="89"/>
      <c r="H79" s="89"/>
      <c r="I79" s="90"/>
      <c r="J79" s="89"/>
      <c r="K79" s="89"/>
      <c r="L79" s="89"/>
    </row>
    <row r="80" spans="1:15" s="76" customFormat="1" ht="17.100000000000001" customHeight="1">
      <c r="A80" s="414" t="s">
        <v>283</v>
      </c>
      <c r="B80" s="414"/>
      <c r="C80" s="414"/>
      <c r="D80" s="414"/>
      <c r="E80" s="414"/>
      <c r="F80" s="414"/>
      <c r="G80" s="414"/>
      <c r="H80" s="414"/>
      <c r="I80" s="414"/>
      <c r="J80" s="414"/>
      <c r="K80" s="414"/>
      <c r="L80" s="414"/>
      <c r="M80" s="414"/>
      <c r="N80" s="414"/>
      <c r="O80" s="414"/>
    </row>
    <row r="81" spans="1:17" s="76" customFormat="1" ht="27.75" customHeight="1">
      <c r="A81" s="679" t="s">
        <v>53</v>
      </c>
      <c r="B81" s="679"/>
      <c r="C81" s="679"/>
      <c r="D81" s="679"/>
      <c r="E81" s="679"/>
      <c r="F81" s="679"/>
      <c r="G81" s="679"/>
      <c r="H81" s="679"/>
      <c r="I81" s="659" t="s">
        <v>282</v>
      </c>
      <c r="J81" s="659"/>
      <c r="K81" s="659"/>
      <c r="L81" s="659" t="s">
        <v>404</v>
      </c>
      <c r="M81" s="664" t="s">
        <v>49</v>
      </c>
      <c r="N81" s="664" t="s">
        <v>27</v>
      </c>
      <c r="O81" s="664"/>
    </row>
    <row r="82" spans="1:17" s="76" customFormat="1" ht="18.45" customHeight="1">
      <c r="A82" s="679"/>
      <c r="B82" s="679"/>
      <c r="C82" s="679"/>
      <c r="D82" s="679"/>
      <c r="E82" s="679"/>
      <c r="F82" s="679"/>
      <c r="G82" s="679"/>
      <c r="H82" s="679"/>
      <c r="I82" s="115" t="s">
        <v>107</v>
      </c>
      <c r="J82" s="659" t="s">
        <v>50</v>
      </c>
      <c r="K82" s="659"/>
      <c r="L82" s="659"/>
      <c r="M82" s="664"/>
      <c r="N82" s="664"/>
      <c r="O82" s="664"/>
    </row>
    <row r="83" spans="1:17" s="76" customFormat="1" ht="14.7" customHeight="1">
      <c r="A83" s="338"/>
      <c r="B83" s="338"/>
      <c r="C83" s="338"/>
      <c r="D83" s="338"/>
      <c r="E83" s="338"/>
      <c r="F83" s="338"/>
      <c r="G83" s="338"/>
      <c r="H83" s="338"/>
      <c r="I83" s="133"/>
      <c r="J83" s="738" t="s">
        <v>54</v>
      </c>
      <c r="K83" s="739"/>
      <c r="L83" s="725" t="s">
        <v>54</v>
      </c>
      <c r="M83" s="132">
        <f>N83-(I83)</f>
        <v>0</v>
      </c>
      <c r="N83" s="653"/>
      <c r="O83" s="653"/>
    </row>
    <row r="84" spans="1:17" s="76" customFormat="1">
      <c r="A84" s="338"/>
      <c r="B84" s="338"/>
      <c r="C84" s="338"/>
      <c r="D84" s="338"/>
      <c r="E84" s="338"/>
      <c r="F84" s="338"/>
      <c r="G84" s="338"/>
      <c r="H84" s="338"/>
      <c r="I84" s="133"/>
      <c r="J84" s="740"/>
      <c r="K84" s="741"/>
      <c r="L84" s="726"/>
      <c r="M84" s="132">
        <f t="shared" ref="M84:M91" si="4">N84-(I84)</f>
        <v>0</v>
      </c>
      <c r="N84" s="653"/>
      <c r="O84" s="653"/>
    </row>
    <row r="85" spans="1:17" s="76" customFormat="1">
      <c r="A85" s="338"/>
      <c r="B85" s="338"/>
      <c r="C85" s="338"/>
      <c r="D85" s="338"/>
      <c r="E85" s="338"/>
      <c r="F85" s="338"/>
      <c r="G85" s="338"/>
      <c r="H85" s="338"/>
      <c r="I85" s="133"/>
      <c r="J85" s="740"/>
      <c r="K85" s="741"/>
      <c r="L85" s="726"/>
      <c r="M85" s="132">
        <f t="shared" si="4"/>
        <v>0</v>
      </c>
      <c r="N85" s="653"/>
      <c r="O85" s="653"/>
    </row>
    <row r="86" spans="1:17" s="76" customFormat="1">
      <c r="A86" s="338"/>
      <c r="B86" s="338"/>
      <c r="C86" s="338"/>
      <c r="D86" s="338"/>
      <c r="E86" s="338"/>
      <c r="F86" s="338"/>
      <c r="G86" s="338"/>
      <c r="H86" s="338"/>
      <c r="I86" s="133"/>
      <c r="J86" s="740"/>
      <c r="K86" s="741"/>
      <c r="L86" s="726"/>
      <c r="M86" s="132">
        <f t="shared" si="4"/>
        <v>0</v>
      </c>
      <c r="N86" s="653"/>
      <c r="O86" s="653"/>
    </row>
    <row r="87" spans="1:17" s="76" customFormat="1">
      <c r="A87" s="338"/>
      <c r="B87" s="338"/>
      <c r="C87" s="338"/>
      <c r="D87" s="338"/>
      <c r="E87" s="338"/>
      <c r="F87" s="338"/>
      <c r="G87" s="338"/>
      <c r="H87" s="338"/>
      <c r="I87" s="133"/>
      <c r="J87" s="740"/>
      <c r="K87" s="741"/>
      <c r="L87" s="726"/>
      <c r="M87" s="132">
        <f t="shared" si="4"/>
        <v>0</v>
      </c>
      <c r="N87" s="653"/>
      <c r="O87" s="653"/>
    </row>
    <row r="88" spans="1:17" s="76" customFormat="1">
      <c r="A88" s="338"/>
      <c r="B88" s="338"/>
      <c r="C88" s="338"/>
      <c r="D88" s="338"/>
      <c r="E88" s="338"/>
      <c r="F88" s="338"/>
      <c r="G88" s="338"/>
      <c r="H88" s="338"/>
      <c r="I88" s="133"/>
      <c r="J88" s="740"/>
      <c r="K88" s="741"/>
      <c r="L88" s="726"/>
      <c r="M88" s="132">
        <f t="shared" si="4"/>
        <v>0</v>
      </c>
      <c r="N88" s="653"/>
      <c r="O88" s="653"/>
    </row>
    <row r="89" spans="1:17" s="76" customFormat="1">
      <c r="A89" s="338"/>
      <c r="B89" s="338"/>
      <c r="C89" s="338"/>
      <c r="D89" s="338"/>
      <c r="E89" s="338"/>
      <c r="F89" s="338"/>
      <c r="G89" s="338"/>
      <c r="H89" s="338"/>
      <c r="I89" s="133"/>
      <c r="J89" s="740"/>
      <c r="K89" s="741"/>
      <c r="L89" s="726"/>
      <c r="M89" s="132">
        <f t="shared" si="4"/>
        <v>0</v>
      </c>
      <c r="N89" s="653"/>
      <c r="O89" s="653"/>
    </row>
    <row r="90" spans="1:17" s="76" customFormat="1">
      <c r="A90" s="338"/>
      <c r="B90" s="338"/>
      <c r="C90" s="338"/>
      <c r="D90" s="338"/>
      <c r="E90" s="338"/>
      <c r="F90" s="338"/>
      <c r="G90" s="338"/>
      <c r="H90" s="338"/>
      <c r="I90" s="133"/>
      <c r="J90" s="740"/>
      <c r="K90" s="741"/>
      <c r="L90" s="726"/>
      <c r="M90" s="132">
        <f t="shared" si="4"/>
        <v>0</v>
      </c>
      <c r="N90" s="653"/>
      <c r="O90" s="653"/>
    </row>
    <row r="91" spans="1:17" s="76" customFormat="1">
      <c r="A91" s="338"/>
      <c r="B91" s="338"/>
      <c r="C91" s="338"/>
      <c r="D91" s="338"/>
      <c r="E91" s="338"/>
      <c r="F91" s="338"/>
      <c r="G91" s="338"/>
      <c r="H91" s="338"/>
      <c r="I91" s="133"/>
      <c r="J91" s="740"/>
      <c r="K91" s="741"/>
      <c r="L91" s="726"/>
      <c r="M91" s="132">
        <f t="shared" si="4"/>
        <v>0</v>
      </c>
      <c r="N91" s="653"/>
      <c r="O91" s="653"/>
    </row>
    <row r="92" spans="1:17" s="76" customFormat="1" ht="16.5" customHeight="1">
      <c r="A92" s="681" t="s">
        <v>52</v>
      </c>
      <c r="B92" s="682"/>
      <c r="C92" s="682"/>
      <c r="D92" s="682"/>
      <c r="E92" s="682"/>
      <c r="F92" s="682"/>
      <c r="G92" s="682"/>
      <c r="H92" s="683"/>
      <c r="I92" s="131">
        <f>SUM(I83:I91)</f>
        <v>0</v>
      </c>
      <c r="J92" s="742"/>
      <c r="K92" s="743"/>
      <c r="L92" s="727"/>
      <c r="M92" s="131">
        <f>SUM(M83:M91)</f>
        <v>0</v>
      </c>
      <c r="N92" s="676">
        <f>SUM(N83:N91)</f>
        <v>0</v>
      </c>
      <c r="O92" s="676"/>
    </row>
    <row r="93" spans="1:17">
      <c r="M93" s="76"/>
      <c r="N93" s="76"/>
      <c r="O93" s="76"/>
      <c r="P93" s="76"/>
      <c r="Q93" s="76"/>
    </row>
    <row r="94" spans="1:17" s="76" customFormat="1" ht="17.100000000000001" customHeight="1">
      <c r="A94" s="414" t="s">
        <v>55</v>
      </c>
      <c r="B94" s="414"/>
      <c r="C94" s="414"/>
      <c r="D94" s="414"/>
      <c r="E94" s="414"/>
      <c r="F94" s="414"/>
      <c r="G94" s="414"/>
      <c r="H94" s="414"/>
      <c r="I94" s="414"/>
      <c r="J94" s="414"/>
      <c r="K94" s="414"/>
      <c r="L94" s="414"/>
      <c r="M94" s="414"/>
      <c r="N94" s="414"/>
      <c r="O94" s="414"/>
    </row>
    <row r="95" spans="1:17" s="76" customFormat="1" ht="24" customHeight="1">
      <c r="A95" s="649" t="s">
        <v>285</v>
      </c>
      <c r="B95" s="649"/>
      <c r="C95" s="649"/>
      <c r="D95" s="649"/>
      <c r="E95" s="649"/>
      <c r="F95" s="649"/>
      <c r="G95" s="649"/>
      <c r="H95" s="649"/>
      <c r="I95" s="659" t="s">
        <v>282</v>
      </c>
      <c r="J95" s="659"/>
      <c r="K95" s="659"/>
      <c r="L95" s="659" t="s">
        <v>404</v>
      </c>
      <c r="M95" s="664" t="s">
        <v>49</v>
      </c>
      <c r="N95" s="664" t="s">
        <v>27</v>
      </c>
      <c r="O95" s="664"/>
    </row>
    <row r="96" spans="1:17" s="76" customFormat="1" ht="24" customHeight="1">
      <c r="A96" s="650" t="s">
        <v>56</v>
      </c>
      <c r="B96" s="650"/>
      <c r="C96" s="650"/>
      <c r="D96" s="650" t="s">
        <v>57</v>
      </c>
      <c r="E96" s="650"/>
      <c r="F96" s="650"/>
      <c r="G96" s="650"/>
      <c r="H96" s="650"/>
      <c r="I96" s="115" t="s">
        <v>107</v>
      </c>
      <c r="J96" s="659" t="s">
        <v>50</v>
      </c>
      <c r="K96" s="659"/>
      <c r="L96" s="659"/>
      <c r="M96" s="664"/>
      <c r="N96" s="664"/>
      <c r="O96" s="664"/>
    </row>
    <row r="97" spans="1:17" s="76" customFormat="1" ht="16.5" customHeight="1">
      <c r="A97" s="651"/>
      <c r="B97" s="651"/>
      <c r="C97" s="651"/>
      <c r="D97" s="652"/>
      <c r="E97" s="652"/>
      <c r="F97" s="652"/>
      <c r="G97" s="652"/>
      <c r="H97" s="652"/>
      <c r="I97" s="133"/>
      <c r="J97" s="653"/>
      <c r="K97" s="653"/>
      <c r="L97" s="133"/>
      <c r="M97" s="132">
        <f t="shared" ref="M97:M112" si="5">N97-(I97+J97+L97)</f>
        <v>0</v>
      </c>
      <c r="N97" s="653"/>
      <c r="O97" s="653"/>
    </row>
    <row r="98" spans="1:17" s="76" customFormat="1" ht="14.25" customHeight="1">
      <c r="A98" s="651"/>
      <c r="B98" s="651"/>
      <c r="C98" s="651"/>
      <c r="D98" s="651"/>
      <c r="E98" s="651"/>
      <c r="F98" s="651"/>
      <c r="G98" s="651"/>
      <c r="H98" s="651"/>
      <c r="I98" s="133"/>
      <c r="J98" s="653"/>
      <c r="K98" s="653"/>
      <c r="L98" s="133"/>
      <c r="M98" s="132">
        <f t="shared" si="5"/>
        <v>0</v>
      </c>
      <c r="N98" s="653"/>
      <c r="O98" s="653"/>
    </row>
    <row r="99" spans="1:17" s="76" customFormat="1" ht="15.75" customHeight="1">
      <c r="A99" s="651"/>
      <c r="B99" s="651"/>
      <c r="C99" s="651"/>
      <c r="D99" s="651"/>
      <c r="E99" s="651"/>
      <c r="F99" s="651"/>
      <c r="G99" s="651"/>
      <c r="H99" s="651"/>
      <c r="I99" s="133"/>
      <c r="J99" s="653"/>
      <c r="K99" s="653"/>
      <c r="L99" s="133"/>
      <c r="M99" s="132">
        <f t="shared" si="5"/>
        <v>0</v>
      </c>
      <c r="N99" s="653"/>
      <c r="O99" s="653"/>
    </row>
    <row r="100" spans="1:17" s="76" customFormat="1">
      <c r="A100" s="651"/>
      <c r="B100" s="651"/>
      <c r="C100" s="651"/>
      <c r="D100" s="651"/>
      <c r="E100" s="651"/>
      <c r="F100" s="651"/>
      <c r="G100" s="651"/>
      <c r="H100" s="651"/>
      <c r="I100" s="133"/>
      <c r="J100" s="653"/>
      <c r="K100" s="653"/>
      <c r="L100" s="133"/>
      <c r="M100" s="132">
        <f t="shared" si="5"/>
        <v>0</v>
      </c>
      <c r="N100" s="653"/>
      <c r="O100" s="653"/>
    </row>
    <row r="101" spans="1:17" s="76" customFormat="1">
      <c r="A101" s="651"/>
      <c r="B101" s="651"/>
      <c r="C101" s="651"/>
      <c r="D101" s="651"/>
      <c r="E101" s="651"/>
      <c r="F101" s="651"/>
      <c r="G101" s="651"/>
      <c r="H101" s="651"/>
      <c r="I101" s="133"/>
      <c r="J101" s="653"/>
      <c r="K101" s="653"/>
      <c r="L101" s="133"/>
      <c r="M101" s="132">
        <f t="shared" si="5"/>
        <v>0</v>
      </c>
      <c r="N101" s="653"/>
      <c r="O101" s="653"/>
    </row>
    <row r="102" spans="1:17" s="76" customFormat="1">
      <c r="A102" s="651"/>
      <c r="B102" s="651"/>
      <c r="C102" s="651"/>
      <c r="D102" s="651"/>
      <c r="E102" s="651"/>
      <c r="F102" s="651"/>
      <c r="G102" s="651"/>
      <c r="H102" s="651"/>
      <c r="I102" s="133"/>
      <c r="J102" s="653"/>
      <c r="K102" s="653"/>
      <c r="L102" s="133"/>
      <c r="M102" s="132">
        <f t="shared" si="5"/>
        <v>0</v>
      </c>
      <c r="N102" s="653"/>
      <c r="O102" s="653"/>
    </row>
    <row r="103" spans="1:17" s="76" customFormat="1">
      <c r="A103" s="651"/>
      <c r="B103" s="651"/>
      <c r="C103" s="651"/>
      <c r="D103" s="651"/>
      <c r="E103" s="651"/>
      <c r="F103" s="651"/>
      <c r="G103" s="651"/>
      <c r="H103" s="651"/>
      <c r="I103" s="133"/>
      <c r="J103" s="653"/>
      <c r="K103" s="653"/>
      <c r="L103" s="133"/>
      <c r="M103" s="132">
        <f t="shared" si="5"/>
        <v>0</v>
      </c>
      <c r="N103" s="653"/>
      <c r="O103" s="653"/>
    </row>
    <row r="104" spans="1:17" s="76" customFormat="1">
      <c r="A104" s="651"/>
      <c r="B104" s="651"/>
      <c r="C104" s="651"/>
      <c r="D104" s="651"/>
      <c r="E104" s="651"/>
      <c r="F104" s="651"/>
      <c r="G104" s="651"/>
      <c r="H104" s="651"/>
      <c r="I104" s="133"/>
      <c r="J104" s="653"/>
      <c r="K104" s="653"/>
      <c r="L104" s="133"/>
      <c r="M104" s="132">
        <f t="shared" si="5"/>
        <v>0</v>
      </c>
      <c r="N104" s="653"/>
      <c r="O104" s="653"/>
    </row>
    <row r="105" spans="1:17" s="76" customFormat="1">
      <c r="A105" s="651"/>
      <c r="B105" s="651"/>
      <c r="C105" s="651"/>
      <c r="D105" s="651"/>
      <c r="E105" s="651"/>
      <c r="F105" s="651"/>
      <c r="G105" s="651"/>
      <c r="H105" s="651"/>
      <c r="I105" s="133"/>
      <c r="J105" s="653"/>
      <c r="K105" s="653"/>
      <c r="L105" s="133"/>
      <c r="M105" s="132">
        <f t="shared" si="5"/>
        <v>0</v>
      </c>
      <c r="N105" s="653"/>
      <c r="O105" s="653"/>
    </row>
    <row r="106" spans="1:17" s="76" customFormat="1">
      <c r="A106" s="651"/>
      <c r="B106" s="651"/>
      <c r="C106" s="651"/>
      <c r="D106" s="651"/>
      <c r="E106" s="651"/>
      <c r="F106" s="651"/>
      <c r="G106" s="651"/>
      <c r="H106" s="651"/>
      <c r="I106" s="133"/>
      <c r="J106" s="653"/>
      <c r="K106" s="653"/>
      <c r="L106" s="133"/>
      <c r="M106" s="132">
        <f t="shared" si="5"/>
        <v>0</v>
      </c>
      <c r="N106" s="653"/>
      <c r="O106" s="653"/>
    </row>
    <row r="107" spans="1:17" s="76" customFormat="1">
      <c r="A107" s="651"/>
      <c r="B107" s="651"/>
      <c r="C107" s="651"/>
      <c r="D107" s="651"/>
      <c r="E107" s="651"/>
      <c r="F107" s="651"/>
      <c r="G107" s="651"/>
      <c r="H107" s="651"/>
      <c r="I107" s="133"/>
      <c r="J107" s="653"/>
      <c r="K107" s="653"/>
      <c r="L107" s="133"/>
      <c r="M107" s="132">
        <f t="shared" si="5"/>
        <v>0</v>
      </c>
      <c r="N107" s="653"/>
      <c r="O107" s="653"/>
    </row>
    <row r="108" spans="1:17" s="76" customFormat="1">
      <c r="A108" s="651"/>
      <c r="B108" s="651"/>
      <c r="C108" s="651"/>
      <c r="D108" s="651"/>
      <c r="E108" s="651"/>
      <c r="F108" s="651"/>
      <c r="G108" s="651"/>
      <c r="H108" s="651"/>
      <c r="I108" s="133"/>
      <c r="J108" s="653"/>
      <c r="K108" s="653"/>
      <c r="L108" s="133"/>
      <c r="M108" s="132">
        <f t="shared" si="5"/>
        <v>0</v>
      </c>
      <c r="N108" s="653"/>
      <c r="O108" s="653"/>
    </row>
    <row r="109" spans="1:17" s="76" customFormat="1">
      <c r="A109" s="651"/>
      <c r="B109" s="651"/>
      <c r="C109" s="651"/>
      <c r="D109" s="651"/>
      <c r="E109" s="651"/>
      <c r="F109" s="651"/>
      <c r="G109" s="651"/>
      <c r="H109" s="651"/>
      <c r="I109" s="133"/>
      <c r="J109" s="653"/>
      <c r="K109" s="653"/>
      <c r="L109" s="133"/>
      <c r="M109" s="132">
        <f t="shared" si="5"/>
        <v>0</v>
      </c>
      <c r="N109" s="653"/>
      <c r="O109" s="653"/>
    </row>
    <row r="110" spans="1:17" s="76" customFormat="1">
      <c r="A110" s="651"/>
      <c r="B110" s="651"/>
      <c r="C110" s="651"/>
      <c r="D110" s="651"/>
      <c r="E110" s="651"/>
      <c r="F110" s="651"/>
      <c r="G110" s="651"/>
      <c r="H110" s="651"/>
      <c r="I110" s="133"/>
      <c r="J110" s="653"/>
      <c r="K110" s="653"/>
      <c r="L110" s="133"/>
      <c r="M110" s="132">
        <f t="shared" si="5"/>
        <v>0</v>
      </c>
      <c r="N110" s="653"/>
      <c r="O110" s="653"/>
    </row>
    <row r="111" spans="1:17" s="76" customFormat="1" ht="14.4">
      <c r="A111" s="651"/>
      <c r="B111" s="651"/>
      <c r="C111" s="651"/>
      <c r="D111" s="651"/>
      <c r="E111" s="651"/>
      <c r="F111" s="651"/>
      <c r="G111" s="651"/>
      <c r="H111" s="651"/>
      <c r="I111" s="133"/>
      <c r="J111" s="653"/>
      <c r="K111" s="653"/>
      <c r="L111" s="133"/>
      <c r="M111" s="132">
        <f t="shared" si="5"/>
        <v>0</v>
      </c>
      <c r="N111" s="653"/>
      <c r="O111" s="653"/>
      <c r="Q111" s="102"/>
    </row>
    <row r="112" spans="1:17" s="76" customFormat="1">
      <c r="A112" s="651"/>
      <c r="B112" s="651"/>
      <c r="C112" s="651"/>
      <c r="D112" s="651"/>
      <c r="E112" s="651"/>
      <c r="F112" s="651"/>
      <c r="G112" s="651"/>
      <c r="H112" s="651"/>
      <c r="I112" s="133"/>
      <c r="J112" s="653"/>
      <c r="K112" s="653"/>
      <c r="L112" s="133"/>
      <c r="M112" s="132">
        <f t="shared" si="5"/>
        <v>0</v>
      </c>
      <c r="N112" s="653"/>
      <c r="O112" s="653"/>
    </row>
    <row r="113" spans="1:17" s="76" customFormat="1" ht="15" customHeight="1">
      <c r="A113" s="696" t="s">
        <v>52</v>
      </c>
      <c r="B113" s="696"/>
      <c r="C113" s="696"/>
      <c r="D113" s="696"/>
      <c r="E113" s="696"/>
      <c r="F113" s="696"/>
      <c r="G113" s="696"/>
      <c r="H113" s="696"/>
      <c r="I113" s="131">
        <f>SUM(I97:I112)</f>
        <v>0</v>
      </c>
      <c r="J113" s="684">
        <f>SUM(J97:J112)</f>
        <v>0</v>
      </c>
      <c r="K113" s="685"/>
      <c r="L113" s="131">
        <f>SUM(L97:L112)</f>
        <v>0</v>
      </c>
      <c r="M113" s="131">
        <f>SUM(M97:M112)</f>
        <v>0</v>
      </c>
      <c r="N113" s="676">
        <f>SUM(N97:N112)</f>
        <v>0</v>
      </c>
      <c r="O113" s="676"/>
    </row>
    <row r="114" spans="1:17">
      <c r="M114" s="76"/>
      <c r="N114" s="76"/>
      <c r="O114" s="76"/>
      <c r="P114" s="76"/>
      <c r="Q114" s="76"/>
    </row>
    <row r="115" spans="1:17" s="76" customFormat="1" ht="17.100000000000001" customHeight="1">
      <c r="A115" s="414" t="s">
        <v>58</v>
      </c>
      <c r="B115" s="414"/>
      <c r="C115" s="414"/>
      <c r="D115" s="414"/>
      <c r="E115" s="414"/>
      <c r="F115" s="414"/>
      <c r="G115" s="414"/>
      <c r="H115" s="414"/>
      <c r="I115" s="414"/>
      <c r="J115" s="414"/>
      <c r="K115" s="414"/>
      <c r="L115" s="414"/>
      <c r="M115" s="414"/>
      <c r="N115" s="414"/>
      <c r="O115" s="414"/>
    </row>
    <row r="116" spans="1:17" s="76" customFormat="1" ht="25.5" customHeight="1">
      <c r="A116" s="650" t="s">
        <v>319</v>
      </c>
      <c r="B116" s="650"/>
      <c r="C116" s="650"/>
      <c r="D116" s="650"/>
      <c r="E116" s="650"/>
      <c r="F116" s="650"/>
      <c r="G116" s="650"/>
      <c r="H116" s="692" t="s">
        <v>318</v>
      </c>
      <c r="I116" s="659" t="s">
        <v>282</v>
      </c>
      <c r="J116" s="659"/>
      <c r="K116" s="659"/>
      <c r="L116" s="659" t="s">
        <v>404</v>
      </c>
      <c r="M116" s="664" t="s">
        <v>49</v>
      </c>
      <c r="N116" s="664" t="s">
        <v>27</v>
      </c>
      <c r="O116" s="664"/>
    </row>
    <row r="117" spans="1:17" s="76" customFormat="1" ht="24" customHeight="1">
      <c r="A117" s="650"/>
      <c r="B117" s="650"/>
      <c r="C117" s="650"/>
      <c r="D117" s="650"/>
      <c r="E117" s="650"/>
      <c r="F117" s="650"/>
      <c r="G117" s="650"/>
      <c r="H117" s="692"/>
      <c r="I117" s="115" t="s">
        <v>107</v>
      </c>
      <c r="J117" s="659" t="s">
        <v>50</v>
      </c>
      <c r="K117" s="659"/>
      <c r="L117" s="659"/>
      <c r="M117" s="664"/>
      <c r="N117" s="664"/>
      <c r="O117" s="664"/>
    </row>
    <row r="118" spans="1:17" s="76" customFormat="1" ht="15" customHeight="1">
      <c r="A118" s="660"/>
      <c r="B118" s="660"/>
      <c r="C118" s="660"/>
      <c r="D118" s="660"/>
      <c r="E118" s="660"/>
      <c r="F118" s="660"/>
      <c r="G118" s="660"/>
      <c r="H118" s="97"/>
      <c r="I118" s="133"/>
      <c r="J118" s="653"/>
      <c r="K118" s="653"/>
      <c r="L118" s="133"/>
      <c r="M118" s="132">
        <f t="shared" ref="M118:M133" si="6">N118-(I118+J118+L118)</f>
        <v>0</v>
      </c>
      <c r="N118" s="653"/>
      <c r="O118" s="653"/>
    </row>
    <row r="119" spans="1:17" s="76" customFormat="1" ht="15" customHeight="1">
      <c r="A119" s="660"/>
      <c r="B119" s="660"/>
      <c r="C119" s="660"/>
      <c r="D119" s="660"/>
      <c r="E119" s="660"/>
      <c r="F119" s="660"/>
      <c r="G119" s="660"/>
      <c r="H119" s="97"/>
      <c r="I119" s="133"/>
      <c r="J119" s="653"/>
      <c r="K119" s="653"/>
      <c r="L119" s="133"/>
      <c r="M119" s="132">
        <f t="shared" si="6"/>
        <v>0</v>
      </c>
      <c r="N119" s="653"/>
      <c r="O119" s="653"/>
    </row>
    <row r="120" spans="1:17" s="76" customFormat="1" ht="15" customHeight="1">
      <c r="A120" s="660"/>
      <c r="B120" s="660"/>
      <c r="C120" s="660"/>
      <c r="D120" s="660"/>
      <c r="E120" s="660"/>
      <c r="F120" s="660"/>
      <c r="G120" s="660"/>
      <c r="H120" s="97"/>
      <c r="I120" s="133"/>
      <c r="J120" s="653"/>
      <c r="K120" s="653"/>
      <c r="L120" s="133"/>
      <c r="M120" s="132">
        <f t="shared" si="6"/>
        <v>0</v>
      </c>
      <c r="N120" s="653"/>
      <c r="O120" s="653"/>
    </row>
    <row r="121" spans="1:17" s="76" customFormat="1" ht="15" customHeight="1">
      <c r="A121" s="660"/>
      <c r="B121" s="660"/>
      <c r="C121" s="660"/>
      <c r="D121" s="660"/>
      <c r="E121" s="660"/>
      <c r="F121" s="660"/>
      <c r="G121" s="660"/>
      <c r="H121" s="97"/>
      <c r="I121" s="133"/>
      <c r="J121" s="653"/>
      <c r="K121" s="653"/>
      <c r="L121" s="133"/>
      <c r="M121" s="132">
        <f t="shared" si="6"/>
        <v>0</v>
      </c>
      <c r="N121" s="653"/>
      <c r="O121" s="653"/>
    </row>
    <row r="122" spans="1:17" s="76" customFormat="1" ht="15" customHeight="1">
      <c r="A122" s="660"/>
      <c r="B122" s="660"/>
      <c r="C122" s="660"/>
      <c r="D122" s="660"/>
      <c r="E122" s="660"/>
      <c r="F122" s="660"/>
      <c r="G122" s="660"/>
      <c r="H122" s="97"/>
      <c r="I122" s="133"/>
      <c r="J122" s="653"/>
      <c r="K122" s="653"/>
      <c r="L122" s="133"/>
      <c r="M122" s="132">
        <f t="shared" si="6"/>
        <v>0</v>
      </c>
      <c r="N122" s="653"/>
      <c r="O122" s="653"/>
    </row>
    <row r="123" spans="1:17" s="76" customFormat="1" ht="15" customHeight="1">
      <c r="A123" s="660"/>
      <c r="B123" s="660"/>
      <c r="C123" s="660"/>
      <c r="D123" s="660"/>
      <c r="E123" s="660"/>
      <c r="F123" s="660"/>
      <c r="G123" s="660"/>
      <c r="H123" s="97"/>
      <c r="I123" s="133"/>
      <c r="J123" s="653"/>
      <c r="K123" s="653"/>
      <c r="L123" s="133"/>
      <c r="M123" s="132">
        <f t="shared" si="6"/>
        <v>0</v>
      </c>
      <c r="N123" s="653"/>
      <c r="O123" s="653"/>
    </row>
    <row r="124" spans="1:17" s="76" customFormat="1" ht="15" customHeight="1">
      <c r="A124" s="660"/>
      <c r="B124" s="660"/>
      <c r="C124" s="660"/>
      <c r="D124" s="660"/>
      <c r="E124" s="660"/>
      <c r="F124" s="660"/>
      <c r="G124" s="660"/>
      <c r="H124" s="97"/>
      <c r="I124" s="133"/>
      <c r="J124" s="653"/>
      <c r="K124" s="653"/>
      <c r="L124" s="133"/>
      <c r="M124" s="132">
        <f t="shared" si="6"/>
        <v>0</v>
      </c>
      <c r="N124" s="653"/>
      <c r="O124" s="653"/>
    </row>
    <row r="125" spans="1:17" s="76" customFormat="1" ht="15" customHeight="1">
      <c r="A125" s="660"/>
      <c r="B125" s="660"/>
      <c r="C125" s="660"/>
      <c r="D125" s="660"/>
      <c r="E125" s="660"/>
      <c r="F125" s="660"/>
      <c r="G125" s="660"/>
      <c r="H125" s="97"/>
      <c r="I125" s="133"/>
      <c r="J125" s="653"/>
      <c r="K125" s="653"/>
      <c r="L125" s="133"/>
      <c r="M125" s="132">
        <f t="shared" si="6"/>
        <v>0</v>
      </c>
      <c r="N125" s="653"/>
      <c r="O125" s="653"/>
    </row>
    <row r="126" spans="1:17" s="76" customFormat="1" ht="15" customHeight="1">
      <c r="A126" s="660"/>
      <c r="B126" s="660"/>
      <c r="C126" s="660"/>
      <c r="D126" s="660"/>
      <c r="E126" s="660"/>
      <c r="F126" s="660"/>
      <c r="G126" s="660"/>
      <c r="H126" s="97"/>
      <c r="I126" s="133"/>
      <c r="J126" s="653"/>
      <c r="K126" s="653"/>
      <c r="L126" s="133"/>
      <c r="M126" s="132">
        <f t="shared" si="6"/>
        <v>0</v>
      </c>
      <c r="N126" s="653"/>
      <c r="O126" s="653"/>
    </row>
    <row r="127" spans="1:17" s="76" customFormat="1" ht="15" customHeight="1">
      <c r="A127" s="660"/>
      <c r="B127" s="660"/>
      <c r="C127" s="660"/>
      <c r="D127" s="660"/>
      <c r="E127" s="660"/>
      <c r="F127" s="660"/>
      <c r="G127" s="660"/>
      <c r="H127" s="97"/>
      <c r="I127" s="133"/>
      <c r="J127" s="653"/>
      <c r="K127" s="653"/>
      <c r="L127" s="133"/>
      <c r="M127" s="132">
        <f t="shared" si="6"/>
        <v>0</v>
      </c>
      <c r="N127" s="653"/>
      <c r="O127" s="653"/>
    </row>
    <row r="128" spans="1:17" s="76" customFormat="1" ht="15" customHeight="1">
      <c r="A128" s="660"/>
      <c r="B128" s="660"/>
      <c r="C128" s="660"/>
      <c r="D128" s="660"/>
      <c r="E128" s="660"/>
      <c r="F128" s="660"/>
      <c r="G128" s="660"/>
      <c r="H128" s="97"/>
      <c r="I128" s="133"/>
      <c r="J128" s="653"/>
      <c r="K128" s="653"/>
      <c r="L128" s="133"/>
      <c r="M128" s="132">
        <f t="shared" si="6"/>
        <v>0</v>
      </c>
      <c r="N128" s="653"/>
      <c r="O128" s="653"/>
    </row>
    <row r="129" spans="1:17" s="76" customFormat="1" ht="15" customHeight="1">
      <c r="A129" s="660"/>
      <c r="B129" s="660"/>
      <c r="C129" s="660"/>
      <c r="D129" s="660"/>
      <c r="E129" s="660"/>
      <c r="F129" s="660"/>
      <c r="G129" s="660"/>
      <c r="H129" s="97"/>
      <c r="I129" s="133"/>
      <c r="J129" s="653"/>
      <c r="K129" s="653"/>
      <c r="L129" s="133"/>
      <c r="M129" s="132">
        <f t="shared" si="6"/>
        <v>0</v>
      </c>
      <c r="N129" s="653"/>
      <c r="O129" s="653"/>
    </row>
    <row r="130" spans="1:17" s="76" customFormat="1" ht="15" customHeight="1">
      <c r="A130" s="660"/>
      <c r="B130" s="660"/>
      <c r="C130" s="660"/>
      <c r="D130" s="660"/>
      <c r="E130" s="660"/>
      <c r="F130" s="660"/>
      <c r="G130" s="660"/>
      <c r="H130" s="97"/>
      <c r="I130" s="133"/>
      <c r="J130" s="653"/>
      <c r="K130" s="653"/>
      <c r="L130" s="133"/>
      <c r="M130" s="132">
        <f t="shared" si="6"/>
        <v>0</v>
      </c>
      <c r="N130" s="653"/>
      <c r="O130" s="653"/>
    </row>
    <row r="131" spans="1:17" s="76" customFormat="1" ht="15" customHeight="1">
      <c r="A131" s="660"/>
      <c r="B131" s="660"/>
      <c r="C131" s="660"/>
      <c r="D131" s="660"/>
      <c r="E131" s="660"/>
      <c r="F131" s="660"/>
      <c r="G131" s="660"/>
      <c r="H131" s="97"/>
      <c r="I131" s="133"/>
      <c r="J131" s="653"/>
      <c r="K131" s="653"/>
      <c r="L131" s="133"/>
      <c r="M131" s="132">
        <f t="shared" si="6"/>
        <v>0</v>
      </c>
      <c r="N131" s="653"/>
      <c r="O131" s="653"/>
    </row>
    <row r="132" spans="1:17" s="76" customFormat="1" ht="15" customHeight="1">
      <c r="A132" s="660"/>
      <c r="B132" s="660"/>
      <c r="C132" s="660"/>
      <c r="D132" s="660"/>
      <c r="E132" s="660"/>
      <c r="F132" s="660"/>
      <c r="G132" s="660"/>
      <c r="H132" s="97"/>
      <c r="I132" s="133"/>
      <c r="J132" s="653"/>
      <c r="K132" s="653"/>
      <c r="L132" s="133"/>
      <c r="M132" s="132">
        <f t="shared" si="6"/>
        <v>0</v>
      </c>
      <c r="N132" s="653"/>
      <c r="O132" s="653"/>
    </row>
    <row r="133" spans="1:17" s="76" customFormat="1" ht="15" customHeight="1">
      <c r="A133" s="660"/>
      <c r="B133" s="660"/>
      <c r="C133" s="660"/>
      <c r="D133" s="660"/>
      <c r="E133" s="660"/>
      <c r="F133" s="660"/>
      <c r="G133" s="660"/>
      <c r="H133" s="97"/>
      <c r="I133" s="133"/>
      <c r="J133" s="653"/>
      <c r="K133" s="653"/>
      <c r="L133" s="133"/>
      <c r="M133" s="132">
        <f t="shared" si="6"/>
        <v>0</v>
      </c>
      <c r="N133" s="653"/>
      <c r="O133" s="653"/>
    </row>
    <row r="134" spans="1:17" s="76" customFormat="1" ht="15" customHeight="1">
      <c r="A134" s="681" t="s">
        <v>52</v>
      </c>
      <c r="B134" s="682"/>
      <c r="C134" s="682"/>
      <c r="D134" s="682"/>
      <c r="E134" s="682"/>
      <c r="F134" s="682"/>
      <c r="G134" s="682"/>
      <c r="H134" s="683"/>
      <c r="I134" s="131">
        <f>SUM(I118:I133)</f>
        <v>0</v>
      </c>
      <c r="J134" s="684">
        <f>SUM(J118:J133)</f>
        <v>0</v>
      </c>
      <c r="K134" s="685"/>
      <c r="L134" s="131">
        <f>SUM(L118:L133)</f>
        <v>0</v>
      </c>
      <c r="M134" s="131">
        <f>SUM(M118:M133)</f>
        <v>0</v>
      </c>
      <c r="N134" s="676">
        <f>SUM(N118:N133)</f>
        <v>0</v>
      </c>
      <c r="O134" s="676"/>
    </row>
    <row r="135" spans="1:17">
      <c r="M135" s="76"/>
      <c r="N135" s="76"/>
      <c r="O135" s="76"/>
      <c r="P135" s="76"/>
      <c r="Q135" s="76"/>
    </row>
    <row r="136" spans="1:17" s="76" customFormat="1" ht="17.100000000000001" customHeight="1">
      <c r="A136" s="414" t="s">
        <v>284</v>
      </c>
      <c r="B136" s="414"/>
      <c r="C136" s="414"/>
      <c r="D136" s="414"/>
      <c r="E136" s="414"/>
      <c r="F136" s="414"/>
      <c r="G136" s="414"/>
      <c r="H136" s="414"/>
      <c r="I136" s="414"/>
      <c r="J136" s="414"/>
      <c r="K136" s="414"/>
      <c r="L136" s="414"/>
      <c r="M136" s="414"/>
      <c r="N136" s="414"/>
      <c r="O136" s="414"/>
    </row>
    <row r="137" spans="1:17" s="76" customFormat="1" ht="26.25" customHeight="1">
      <c r="A137" s="679" t="s">
        <v>59</v>
      </c>
      <c r="B137" s="679"/>
      <c r="C137" s="679"/>
      <c r="D137" s="679"/>
      <c r="E137" s="679"/>
      <c r="F137" s="679"/>
      <c r="G137" s="679"/>
      <c r="H137" s="679"/>
      <c r="I137" s="659" t="s">
        <v>282</v>
      </c>
      <c r="J137" s="659"/>
      <c r="K137" s="659"/>
      <c r="L137" s="659" t="s">
        <v>404</v>
      </c>
      <c r="M137" s="664" t="s">
        <v>49</v>
      </c>
      <c r="N137" s="664" t="s">
        <v>27</v>
      </c>
      <c r="O137" s="664"/>
    </row>
    <row r="138" spans="1:17" s="76" customFormat="1" ht="19.5" customHeight="1">
      <c r="A138" s="679"/>
      <c r="B138" s="679"/>
      <c r="C138" s="679"/>
      <c r="D138" s="679"/>
      <c r="E138" s="679"/>
      <c r="F138" s="679"/>
      <c r="G138" s="679"/>
      <c r="H138" s="679"/>
      <c r="I138" s="115" t="s">
        <v>107</v>
      </c>
      <c r="J138" s="659" t="s">
        <v>50</v>
      </c>
      <c r="K138" s="659"/>
      <c r="L138" s="659"/>
      <c r="M138" s="664"/>
      <c r="N138" s="664"/>
      <c r="O138" s="664"/>
    </row>
    <row r="139" spans="1:17" s="76" customFormat="1" ht="15" customHeight="1">
      <c r="A139" s="338"/>
      <c r="B139" s="338"/>
      <c r="C139" s="338"/>
      <c r="D139" s="338"/>
      <c r="E139" s="338"/>
      <c r="F139" s="338"/>
      <c r="G139" s="338"/>
      <c r="H139" s="338"/>
      <c r="I139" s="133"/>
      <c r="J139" s="653"/>
      <c r="K139" s="653"/>
      <c r="L139" s="133"/>
      <c r="M139" s="132">
        <f t="shared" ref="M139:M154" si="7">N139-(I139+J139+L139)</f>
        <v>0</v>
      </c>
      <c r="N139" s="653"/>
      <c r="O139" s="653"/>
    </row>
    <row r="140" spans="1:17" s="76" customFormat="1" ht="15" customHeight="1">
      <c r="A140" s="338"/>
      <c r="B140" s="338"/>
      <c r="C140" s="338"/>
      <c r="D140" s="338"/>
      <c r="E140" s="338"/>
      <c r="F140" s="338"/>
      <c r="G140" s="338"/>
      <c r="H140" s="338"/>
      <c r="I140" s="133"/>
      <c r="J140" s="653"/>
      <c r="K140" s="653"/>
      <c r="L140" s="133"/>
      <c r="M140" s="132">
        <f t="shared" si="7"/>
        <v>0</v>
      </c>
      <c r="N140" s="653"/>
      <c r="O140" s="653"/>
    </row>
    <row r="141" spans="1:17" s="76" customFormat="1" ht="15" customHeight="1">
      <c r="A141" s="338"/>
      <c r="B141" s="338"/>
      <c r="C141" s="338"/>
      <c r="D141" s="338"/>
      <c r="E141" s="338"/>
      <c r="F141" s="338"/>
      <c r="G141" s="338"/>
      <c r="H141" s="338"/>
      <c r="I141" s="133"/>
      <c r="J141" s="653"/>
      <c r="K141" s="653"/>
      <c r="L141" s="133"/>
      <c r="M141" s="132">
        <f t="shared" si="7"/>
        <v>0</v>
      </c>
      <c r="N141" s="653"/>
      <c r="O141" s="653"/>
    </row>
    <row r="142" spans="1:17" s="76" customFormat="1" ht="15" customHeight="1">
      <c r="A142" s="338"/>
      <c r="B142" s="338"/>
      <c r="C142" s="338"/>
      <c r="D142" s="338"/>
      <c r="E142" s="338"/>
      <c r="F142" s="338"/>
      <c r="G142" s="338"/>
      <c r="H142" s="338"/>
      <c r="I142" s="133"/>
      <c r="J142" s="653"/>
      <c r="K142" s="653"/>
      <c r="L142" s="133"/>
      <c r="M142" s="132">
        <f t="shared" si="7"/>
        <v>0</v>
      </c>
      <c r="N142" s="653"/>
      <c r="O142" s="653"/>
    </row>
    <row r="143" spans="1:17" s="76" customFormat="1" ht="15" customHeight="1">
      <c r="A143" s="338"/>
      <c r="B143" s="338"/>
      <c r="C143" s="338"/>
      <c r="D143" s="338"/>
      <c r="E143" s="338"/>
      <c r="F143" s="338"/>
      <c r="G143" s="338"/>
      <c r="H143" s="338"/>
      <c r="I143" s="133"/>
      <c r="J143" s="653"/>
      <c r="K143" s="653"/>
      <c r="L143" s="133"/>
      <c r="M143" s="132">
        <f t="shared" si="7"/>
        <v>0</v>
      </c>
      <c r="N143" s="653"/>
      <c r="O143" s="653"/>
    </row>
    <row r="144" spans="1:17" s="76" customFormat="1" ht="15" customHeight="1">
      <c r="A144" s="338"/>
      <c r="B144" s="338"/>
      <c r="C144" s="338"/>
      <c r="D144" s="338"/>
      <c r="E144" s="338"/>
      <c r="F144" s="338"/>
      <c r="G144" s="338"/>
      <c r="H144" s="338"/>
      <c r="I144" s="133"/>
      <c r="J144" s="653"/>
      <c r="K144" s="653"/>
      <c r="L144" s="133"/>
      <c r="M144" s="132">
        <f t="shared" si="7"/>
        <v>0</v>
      </c>
      <c r="N144" s="653"/>
      <c r="O144" s="653"/>
    </row>
    <row r="145" spans="1:16382" s="76" customFormat="1" ht="15" customHeight="1">
      <c r="A145" s="338"/>
      <c r="B145" s="338"/>
      <c r="C145" s="338"/>
      <c r="D145" s="338"/>
      <c r="E145" s="338"/>
      <c r="F145" s="338"/>
      <c r="G145" s="338"/>
      <c r="H145" s="338"/>
      <c r="I145" s="133"/>
      <c r="J145" s="653"/>
      <c r="K145" s="653"/>
      <c r="L145" s="133"/>
      <c r="M145" s="132">
        <f t="shared" si="7"/>
        <v>0</v>
      </c>
      <c r="N145" s="653"/>
      <c r="O145" s="653"/>
    </row>
    <row r="146" spans="1:16382" s="76" customFormat="1" ht="15" customHeight="1">
      <c r="A146" s="338"/>
      <c r="B146" s="338"/>
      <c r="C146" s="338"/>
      <c r="D146" s="338"/>
      <c r="E146" s="338"/>
      <c r="F146" s="338"/>
      <c r="G146" s="338"/>
      <c r="H146" s="338"/>
      <c r="I146" s="133"/>
      <c r="J146" s="653"/>
      <c r="K146" s="653"/>
      <c r="L146" s="133"/>
      <c r="M146" s="132">
        <f t="shared" si="7"/>
        <v>0</v>
      </c>
      <c r="N146" s="653"/>
      <c r="O146" s="653"/>
    </row>
    <row r="147" spans="1:16382" s="76" customFormat="1" ht="15" customHeight="1">
      <c r="A147" s="338"/>
      <c r="B147" s="338"/>
      <c r="C147" s="338"/>
      <c r="D147" s="338"/>
      <c r="E147" s="338"/>
      <c r="F147" s="338"/>
      <c r="G147" s="338"/>
      <c r="H147" s="338"/>
      <c r="I147" s="133"/>
      <c r="J147" s="653"/>
      <c r="K147" s="653"/>
      <c r="L147" s="133"/>
      <c r="M147" s="132">
        <f t="shared" si="7"/>
        <v>0</v>
      </c>
      <c r="N147" s="653"/>
      <c r="O147" s="653"/>
    </row>
    <row r="148" spans="1:16382" s="76" customFormat="1" ht="15" customHeight="1">
      <c r="A148" s="338"/>
      <c r="B148" s="338"/>
      <c r="C148" s="338"/>
      <c r="D148" s="338"/>
      <c r="E148" s="338"/>
      <c r="F148" s="338"/>
      <c r="G148" s="338"/>
      <c r="H148" s="338"/>
      <c r="I148" s="133"/>
      <c r="J148" s="653"/>
      <c r="K148" s="653"/>
      <c r="L148" s="133"/>
      <c r="M148" s="132">
        <f t="shared" si="7"/>
        <v>0</v>
      </c>
      <c r="N148" s="653"/>
      <c r="O148" s="653"/>
    </row>
    <row r="149" spans="1:16382" s="76" customFormat="1" ht="15" customHeight="1">
      <c r="A149" s="338"/>
      <c r="B149" s="338"/>
      <c r="C149" s="338"/>
      <c r="D149" s="338"/>
      <c r="E149" s="338"/>
      <c r="F149" s="338"/>
      <c r="G149" s="338"/>
      <c r="H149" s="338"/>
      <c r="I149" s="133"/>
      <c r="J149" s="653"/>
      <c r="K149" s="653"/>
      <c r="L149" s="133"/>
      <c r="M149" s="132">
        <f t="shared" si="7"/>
        <v>0</v>
      </c>
      <c r="N149" s="653"/>
      <c r="O149" s="653"/>
    </row>
    <row r="150" spans="1:16382" s="76" customFormat="1" ht="15" customHeight="1">
      <c r="A150" s="338"/>
      <c r="B150" s="338"/>
      <c r="C150" s="338"/>
      <c r="D150" s="338"/>
      <c r="E150" s="338"/>
      <c r="F150" s="338"/>
      <c r="G150" s="338"/>
      <c r="H150" s="338"/>
      <c r="I150" s="133"/>
      <c r="J150" s="653"/>
      <c r="K150" s="653"/>
      <c r="L150" s="133"/>
      <c r="M150" s="132">
        <f t="shared" si="7"/>
        <v>0</v>
      </c>
      <c r="N150" s="653"/>
      <c r="O150" s="653"/>
    </row>
    <row r="151" spans="1:16382" s="76" customFormat="1" ht="15" customHeight="1">
      <c r="A151" s="338"/>
      <c r="B151" s="338"/>
      <c r="C151" s="338"/>
      <c r="D151" s="338"/>
      <c r="E151" s="338"/>
      <c r="F151" s="338"/>
      <c r="G151" s="338"/>
      <c r="H151" s="338"/>
      <c r="I151" s="133"/>
      <c r="J151" s="677"/>
      <c r="K151" s="678"/>
      <c r="L151" s="133"/>
      <c r="M151" s="132">
        <f t="shared" si="7"/>
        <v>0</v>
      </c>
      <c r="N151" s="653"/>
      <c r="O151" s="653"/>
    </row>
    <row r="152" spans="1:16382" s="76" customFormat="1" ht="15" customHeight="1">
      <c r="A152" s="338"/>
      <c r="B152" s="338"/>
      <c r="C152" s="338"/>
      <c r="D152" s="338"/>
      <c r="E152" s="338"/>
      <c r="F152" s="338"/>
      <c r="G152" s="338"/>
      <c r="H152" s="338"/>
      <c r="I152" s="133"/>
      <c r="J152" s="653"/>
      <c r="K152" s="653"/>
      <c r="L152" s="133"/>
      <c r="M152" s="132">
        <f t="shared" si="7"/>
        <v>0</v>
      </c>
      <c r="N152" s="653"/>
      <c r="O152" s="653"/>
    </row>
    <row r="153" spans="1:16382" s="76" customFormat="1" ht="15" customHeight="1">
      <c r="A153" s="338"/>
      <c r="B153" s="338"/>
      <c r="C153" s="338"/>
      <c r="D153" s="338"/>
      <c r="E153" s="338"/>
      <c r="F153" s="338"/>
      <c r="G153" s="338"/>
      <c r="H153" s="338"/>
      <c r="I153" s="133"/>
      <c r="J153" s="653"/>
      <c r="K153" s="653"/>
      <c r="L153" s="133"/>
      <c r="M153" s="132">
        <f t="shared" si="7"/>
        <v>0</v>
      </c>
      <c r="N153" s="653"/>
      <c r="O153" s="653"/>
    </row>
    <row r="154" spans="1:16382" s="76" customFormat="1" ht="15" customHeight="1">
      <c r="A154" s="338"/>
      <c r="B154" s="338"/>
      <c r="C154" s="338"/>
      <c r="D154" s="338"/>
      <c r="E154" s="338"/>
      <c r="F154" s="338"/>
      <c r="G154" s="338"/>
      <c r="H154" s="338"/>
      <c r="I154" s="133"/>
      <c r="J154" s="653"/>
      <c r="K154" s="653"/>
      <c r="L154" s="133"/>
      <c r="M154" s="132">
        <f t="shared" si="7"/>
        <v>0</v>
      </c>
      <c r="N154" s="653"/>
      <c r="O154" s="653"/>
    </row>
    <row r="155" spans="1:16382" s="76" customFormat="1" ht="15" customHeight="1">
      <c r="A155" s="681" t="s">
        <v>52</v>
      </c>
      <c r="B155" s="682"/>
      <c r="C155" s="682"/>
      <c r="D155" s="682"/>
      <c r="E155" s="682"/>
      <c r="F155" s="682"/>
      <c r="G155" s="682"/>
      <c r="H155" s="683"/>
      <c r="I155" s="131">
        <f>SUM(I139:I154)</f>
        <v>0</v>
      </c>
      <c r="J155" s="684">
        <f>SUM(J139:J154)</f>
        <v>0</v>
      </c>
      <c r="K155" s="685"/>
      <c r="L155" s="131">
        <f>SUM(L139:L154)</f>
        <v>0</v>
      </c>
      <c r="M155" s="131">
        <f>SUM(M139:M154)</f>
        <v>0</v>
      </c>
      <c r="N155" s="676">
        <f>SUM(N139:N154)</f>
        <v>0</v>
      </c>
      <c r="O155" s="676"/>
    </row>
    <row r="156" spans="1:16382" ht="15" customHeight="1">
      <c r="M156" s="76"/>
      <c r="N156" s="76"/>
      <c r="O156" s="76"/>
      <c r="P156" s="680" t="s">
        <v>475</v>
      </c>
      <c r="Q156" s="680"/>
    </row>
    <row r="157" spans="1:16382" s="76" customFormat="1" ht="16.5" customHeight="1">
      <c r="A157" s="681" t="s">
        <v>41</v>
      </c>
      <c r="B157" s="682"/>
      <c r="C157" s="682"/>
      <c r="D157" s="682"/>
      <c r="E157" s="682"/>
      <c r="F157" s="682"/>
      <c r="G157" s="682"/>
      <c r="H157" s="683"/>
      <c r="I157" s="131">
        <f>ROUND(I78+I92+I113+I134+I155,0)</f>
        <v>0</v>
      </c>
      <c r="J157" s="684">
        <f>ROUND(J78+J92+J113+J134+J155,0)</f>
        <v>0</v>
      </c>
      <c r="K157" s="685"/>
      <c r="L157" s="131">
        <f>L78+L92+L113+L134+L155</f>
        <v>0</v>
      </c>
      <c r="M157" s="131">
        <f>ROUND(M78+M92+M113+M134+M155,0)</f>
        <v>0</v>
      </c>
      <c r="N157" s="676">
        <f>ROUND(N78+N92+N113+N134+N155,0)</f>
        <v>0</v>
      </c>
      <c r="O157" s="676"/>
      <c r="P157" s="680"/>
      <c r="Q157" s="680"/>
    </row>
    <row r="158" spans="1:16382" s="76" customFormat="1" ht="16.5" customHeight="1">
      <c r="A158" s="656"/>
      <c r="B158" s="657"/>
      <c r="C158" s="657"/>
      <c r="D158" s="657"/>
      <c r="E158" s="657"/>
      <c r="F158" s="657"/>
      <c r="G158" s="657"/>
      <c r="H158" s="658"/>
      <c r="I158" s="134">
        <f>IFERROR(I157/N157,0)</f>
        <v>0</v>
      </c>
      <c r="J158" s="654">
        <f>IFERROR(J157/N157,0)</f>
        <v>0</v>
      </c>
      <c r="K158" s="655"/>
      <c r="L158" s="134">
        <f>IFERROR(L157/N157,0)</f>
        <v>0</v>
      </c>
      <c r="M158" s="134">
        <f>IFERROR(M157/N157,0)</f>
        <v>0</v>
      </c>
      <c r="N158" s="673">
        <f>IFERROR(N157/N157,0)</f>
        <v>0</v>
      </c>
      <c r="O158" s="673"/>
      <c r="P158" s="680"/>
      <c r="Q158" s="680"/>
    </row>
    <row r="159" spans="1:16382" s="91" customFormat="1" ht="15" customHeight="1">
      <c r="I159" s="674">
        <f>IF(I5=0,0,IF(I158+J158&lt;1-I5,"Contribution du demandeur ou des partenaires insuffisante",0))</f>
        <v>0</v>
      </c>
      <c r="J159" s="674"/>
      <c r="K159" s="674"/>
      <c r="L159" s="661" t="s">
        <v>60</v>
      </c>
      <c r="M159" s="661"/>
      <c r="N159" s="661"/>
      <c r="O159" s="661"/>
      <c r="P159" s="16"/>
      <c r="Q159" s="16"/>
      <c r="R159" s="16"/>
      <c r="S159" s="16"/>
      <c r="T159" s="16"/>
      <c r="U159" s="16"/>
      <c r="V159" s="16"/>
      <c r="W159" s="16"/>
      <c r="X159" s="16"/>
      <c r="Y159" s="342"/>
      <c r="Z159" s="342"/>
      <c r="AA159" s="342"/>
      <c r="AB159" s="342"/>
      <c r="AC159" s="342"/>
      <c r="AD159" s="342"/>
      <c r="AE159" s="342"/>
      <c r="AF159" s="342"/>
      <c r="AG159" s="342"/>
      <c r="AH159" s="342"/>
      <c r="AI159" s="342"/>
      <c r="AJ159" s="342"/>
      <c r="AK159" s="342"/>
      <c r="AL159" s="342"/>
      <c r="AM159" s="342"/>
      <c r="AN159" s="342"/>
      <c r="AO159" s="342"/>
      <c r="AP159" s="342"/>
      <c r="AQ159" s="342"/>
      <c r="AR159" s="342"/>
      <c r="AS159" s="342"/>
      <c r="AT159" s="342"/>
      <c r="AU159" s="342"/>
      <c r="AV159" s="342"/>
      <c r="AW159" s="342"/>
      <c r="AX159" s="342"/>
      <c r="AY159" s="342"/>
      <c r="AZ159" s="342"/>
      <c r="BA159" s="342"/>
      <c r="BB159" s="342"/>
      <c r="BC159" s="342"/>
      <c r="BD159" s="342"/>
      <c r="BE159" s="342"/>
      <c r="BF159" s="342"/>
      <c r="BG159" s="342"/>
      <c r="BH159" s="342"/>
      <c r="BI159" s="342"/>
      <c r="BJ159" s="342"/>
      <c r="BK159" s="342"/>
      <c r="BL159" s="342"/>
      <c r="BM159" s="342"/>
      <c r="BN159" s="342"/>
      <c r="BO159" s="342"/>
      <c r="BP159" s="342"/>
      <c r="BQ159" s="342"/>
      <c r="BR159" s="342"/>
      <c r="BS159" s="342"/>
      <c r="BT159" s="342"/>
      <c r="BU159" s="342"/>
      <c r="BV159" s="342"/>
      <c r="BW159" s="342"/>
      <c r="BX159" s="342"/>
      <c r="BY159" s="342"/>
      <c r="BZ159" s="342"/>
      <c r="CA159" s="342"/>
      <c r="CB159" s="342"/>
      <c r="CC159" s="342"/>
      <c r="CD159" s="342"/>
      <c r="CE159" s="342"/>
      <c r="CF159" s="342"/>
      <c r="CG159" s="342"/>
      <c r="CH159" s="342"/>
      <c r="CI159" s="342"/>
      <c r="CJ159" s="342"/>
      <c r="CK159" s="342"/>
      <c r="CL159" s="342"/>
      <c r="CM159" s="342"/>
      <c r="CN159" s="342"/>
      <c r="CO159" s="342"/>
      <c r="CP159" s="342"/>
      <c r="CQ159" s="342"/>
      <c r="CR159" s="342"/>
      <c r="CS159" s="342"/>
      <c r="CT159" s="342"/>
      <c r="CU159" s="342"/>
      <c r="CV159" s="342"/>
      <c r="CW159" s="342"/>
      <c r="CX159" s="342"/>
      <c r="CY159" s="342"/>
      <c r="CZ159" s="342"/>
      <c r="DA159" s="342"/>
      <c r="DB159" s="342"/>
      <c r="DC159" s="342"/>
      <c r="DD159" s="342"/>
      <c r="DE159" s="342"/>
      <c r="DF159" s="342"/>
      <c r="DG159" s="342"/>
      <c r="DH159" s="342"/>
      <c r="DI159" s="342"/>
      <c r="DJ159" s="342"/>
      <c r="DK159" s="342"/>
      <c r="DL159" s="342"/>
      <c r="DM159" s="342"/>
      <c r="DN159" s="342"/>
      <c r="DO159" s="342"/>
      <c r="DP159" s="342"/>
      <c r="DQ159" s="342"/>
      <c r="DR159" s="342"/>
      <c r="DS159" s="342"/>
      <c r="DT159" s="342"/>
      <c r="DU159" s="342"/>
      <c r="DV159" s="342"/>
      <c r="DW159" s="342"/>
      <c r="DX159" s="342"/>
      <c r="DY159" s="342"/>
      <c r="DZ159" s="342"/>
      <c r="EA159" s="342"/>
      <c r="EB159" s="342"/>
      <c r="EC159" s="342"/>
      <c r="ED159" s="342"/>
      <c r="EE159" s="342"/>
      <c r="EF159" s="342"/>
      <c r="EG159" s="342"/>
      <c r="EH159" s="342"/>
      <c r="EI159" s="342"/>
      <c r="EJ159" s="342"/>
      <c r="EK159" s="342"/>
      <c r="EL159" s="342"/>
      <c r="EM159" s="342"/>
      <c r="EN159" s="342"/>
      <c r="EO159" s="342"/>
      <c r="EP159" s="342"/>
      <c r="EQ159" s="342"/>
      <c r="ER159" s="342"/>
      <c r="ES159" s="342"/>
      <c r="ET159" s="342"/>
      <c r="EU159" s="342"/>
      <c r="EV159" s="342"/>
      <c r="EW159" s="342"/>
      <c r="EX159" s="342"/>
      <c r="EY159" s="342"/>
      <c r="EZ159" s="342"/>
      <c r="FA159" s="342"/>
      <c r="FB159" s="342"/>
      <c r="FC159" s="342"/>
      <c r="FD159" s="342"/>
      <c r="FE159" s="342"/>
      <c r="FF159" s="342"/>
      <c r="FG159" s="342"/>
      <c r="FH159" s="342"/>
      <c r="FI159" s="342"/>
      <c r="FJ159" s="342"/>
      <c r="FK159" s="342"/>
      <c r="FL159" s="342"/>
      <c r="FM159" s="342"/>
      <c r="FN159" s="342"/>
      <c r="FO159" s="342"/>
      <c r="FP159" s="342"/>
      <c r="FQ159" s="342"/>
      <c r="FR159" s="342"/>
      <c r="FS159" s="342"/>
      <c r="FT159" s="342"/>
      <c r="FU159" s="342"/>
      <c r="FV159" s="342"/>
      <c r="FW159" s="342"/>
      <c r="FX159" s="342"/>
      <c r="FY159" s="342"/>
      <c r="FZ159" s="342"/>
      <c r="GA159" s="342"/>
      <c r="GB159" s="342"/>
      <c r="GC159" s="342"/>
      <c r="GD159" s="342"/>
      <c r="GE159" s="342"/>
      <c r="GF159" s="342"/>
      <c r="GG159" s="342"/>
      <c r="GH159" s="342"/>
      <c r="GI159" s="342"/>
      <c r="GJ159" s="342"/>
      <c r="GK159" s="342"/>
      <c r="GL159" s="342"/>
      <c r="GM159" s="342"/>
      <c r="GN159" s="342"/>
      <c r="GO159" s="342"/>
      <c r="GP159" s="342"/>
      <c r="GQ159" s="342"/>
      <c r="GR159" s="342"/>
      <c r="GS159" s="342"/>
      <c r="GT159" s="342"/>
      <c r="GU159" s="342"/>
      <c r="GV159" s="342"/>
      <c r="GW159" s="342"/>
      <c r="GX159" s="342"/>
      <c r="GY159" s="342"/>
      <c r="GZ159" s="342"/>
      <c r="HA159" s="342"/>
      <c r="HB159" s="342"/>
      <c r="HC159" s="342"/>
      <c r="HD159" s="342"/>
      <c r="HE159" s="342"/>
      <c r="HF159" s="342"/>
      <c r="HG159" s="342"/>
      <c r="HH159" s="342"/>
      <c r="HI159" s="342"/>
      <c r="HJ159" s="342"/>
      <c r="HK159" s="342"/>
      <c r="HL159" s="342"/>
      <c r="HM159" s="342"/>
      <c r="HN159" s="342"/>
      <c r="HO159" s="342"/>
      <c r="HP159" s="342"/>
      <c r="HQ159" s="342"/>
      <c r="HR159" s="342"/>
      <c r="HS159" s="342"/>
      <c r="HT159" s="342"/>
      <c r="HU159" s="342"/>
      <c r="HV159" s="342"/>
      <c r="HW159" s="342"/>
      <c r="HX159" s="342"/>
      <c r="HY159" s="342"/>
      <c r="HZ159" s="342"/>
      <c r="IA159" s="342"/>
      <c r="IB159" s="342"/>
      <c r="IC159" s="342"/>
      <c r="ID159" s="342"/>
      <c r="IE159" s="342"/>
      <c r="IF159" s="342"/>
      <c r="IG159" s="342"/>
      <c r="IH159" s="342"/>
      <c r="II159" s="342"/>
      <c r="IJ159" s="342"/>
      <c r="IK159" s="342"/>
      <c r="IL159" s="342"/>
      <c r="IM159" s="342"/>
      <c r="IN159" s="342"/>
      <c r="IO159" s="342"/>
      <c r="IP159" s="342"/>
      <c r="IQ159" s="342"/>
      <c r="IR159" s="342"/>
      <c r="IS159" s="342"/>
      <c r="IT159" s="342"/>
      <c r="IU159" s="342"/>
      <c r="IV159" s="342"/>
      <c r="IW159" s="342"/>
      <c r="IX159" s="342"/>
      <c r="IY159" s="342"/>
      <c r="IZ159" s="342"/>
      <c r="JA159" s="342"/>
      <c r="JB159" s="342"/>
      <c r="JC159" s="342"/>
      <c r="JD159" s="342"/>
      <c r="JE159" s="342"/>
      <c r="JF159" s="342"/>
      <c r="JG159" s="342"/>
      <c r="JH159" s="342"/>
      <c r="JI159" s="342"/>
      <c r="JJ159" s="342"/>
      <c r="JK159" s="342"/>
      <c r="JL159" s="342"/>
      <c r="JM159" s="342"/>
      <c r="JN159" s="342"/>
      <c r="JO159" s="342"/>
      <c r="JP159" s="342"/>
      <c r="JQ159" s="342"/>
      <c r="JR159" s="342"/>
      <c r="JS159" s="342"/>
      <c r="JT159" s="342"/>
      <c r="JU159" s="342"/>
      <c r="JV159" s="342"/>
      <c r="JW159" s="342"/>
      <c r="JX159" s="342"/>
      <c r="JY159" s="342"/>
      <c r="JZ159" s="342"/>
      <c r="KA159" s="342"/>
      <c r="KB159" s="342"/>
      <c r="KC159" s="342"/>
      <c r="KD159" s="342"/>
      <c r="KE159" s="342"/>
      <c r="KF159" s="342"/>
      <c r="KG159" s="342"/>
      <c r="KH159" s="342"/>
      <c r="KI159" s="342"/>
      <c r="KJ159" s="342"/>
      <c r="KK159" s="342"/>
      <c r="KL159" s="342"/>
      <c r="KM159" s="342"/>
      <c r="KN159" s="342"/>
      <c r="KO159" s="342"/>
      <c r="KP159" s="342"/>
      <c r="KQ159" s="342"/>
      <c r="KR159" s="342"/>
      <c r="KS159" s="342"/>
      <c r="KT159" s="342"/>
      <c r="KU159" s="342"/>
      <c r="KV159" s="342"/>
      <c r="KW159" s="342"/>
      <c r="KX159" s="342"/>
      <c r="KY159" s="342"/>
      <c r="KZ159" s="342"/>
      <c r="LA159" s="342"/>
      <c r="LB159" s="342"/>
      <c r="LC159" s="342"/>
      <c r="LD159" s="342"/>
      <c r="LE159" s="342"/>
      <c r="LF159" s="342"/>
      <c r="LG159" s="342"/>
      <c r="LH159" s="342"/>
      <c r="LI159" s="342"/>
      <c r="LJ159" s="342"/>
      <c r="LK159" s="342"/>
      <c r="LL159" s="342"/>
      <c r="LM159" s="342"/>
      <c r="LN159" s="342"/>
      <c r="LO159" s="342"/>
      <c r="LP159" s="342"/>
      <c r="LQ159" s="342"/>
      <c r="LR159" s="342"/>
      <c r="LS159" s="342"/>
      <c r="LT159" s="342"/>
      <c r="LU159" s="342"/>
      <c r="LV159" s="342"/>
      <c r="LW159" s="342"/>
      <c r="LX159" s="342"/>
      <c r="LY159" s="342"/>
      <c r="LZ159" s="342"/>
      <c r="MA159" s="342"/>
      <c r="MB159" s="342"/>
      <c r="MC159" s="342"/>
      <c r="MD159" s="342"/>
      <c r="ME159" s="342"/>
      <c r="MF159" s="342"/>
      <c r="MG159" s="342"/>
      <c r="MH159" s="342"/>
      <c r="MI159" s="342"/>
      <c r="MJ159" s="342"/>
      <c r="MK159" s="342"/>
      <c r="ML159" s="342"/>
      <c r="MM159" s="342"/>
      <c r="MN159" s="342"/>
      <c r="MO159" s="342"/>
      <c r="MP159" s="342"/>
      <c r="MQ159" s="342"/>
      <c r="MR159" s="342"/>
      <c r="MS159" s="342"/>
      <c r="MT159" s="342"/>
      <c r="MU159" s="342"/>
      <c r="MV159" s="342"/>
      <c r="MW159" s="342"/>
      <c r="MX159" s="342"/>
      <c r="MY159" s="342"/>
      <c r="MZ159" s="342"/>
      <c r="NA159" s="342"/>
      <c r="NB159" s="342"/>
      <c r="NC159" s="342"/>
      <c r="ND159" s="342"/>
      <c r="NE159" s="342"/>
      <c r="NF159" s="342"/>
      <c r="NG159" s="342"/>
      <c r="NH159" s="342"/>
      <c r="NI159" s="342"/>
      <c r="NJ159" s="342"/>
      <c r="NK159" s="342"/>
      <c r="NL159" s="342"/>
      <c r="NM159" s="342"/>
      <c r="NN159" s="342"/>
      <c r="NO159" s="342"/>
      <c r="NP159" s="342"/>
      <c r="NQ159" s="342"/>
      <c r="NR159" s="342"/>
      <c r="NS159" s="342"/>
      <c r="NT159" s="342"/>
      <c r="NU159" s="342"/>
      <c r="NV159" s="342"/>
      <c r="NW159" s="342"/>
      <c r="NX159" s="342"/>
      <c r="NY159" s="342"/>
      <c r="NZ159" s="342"/>
      <c r="OA159" s="342"/>
      <c r="OB159" s="342"/>
      <c r="OC159" s="342"/>
      <c r="OD159" s="342"/>
      <c r="OE159" s="342"/>
      <c r="OF159" s="342"/>
      <c r="OG159" s="342"/>
      <c r="OH159" s="342"/>
      <c r="OI159" s="342"/>
      <c r="OJ159" s="342"/>
      <c r="OK159" s="342"/>
      <c r="OL159" s="342"/>
      <c r="OM159" s="342"/>
      <c r="ON159" s="342"/>
      <c r="OO159" s="342"/>
      <c r="OP159" s="342"/>
      <c r="OQ159" s="342"/>
      <c r="OR159" s="342"/>
      <c r="OS159" s="342"/>
      <c r="OT159" s="342"/>
      <c r="OU159" s="342"/>
      <c r="OV159" s="342"/>
      <c r="OW159" s="342"/>
      <c r="OX159" s="342"/>
      <c r="OY159" s="342"/>
      <c r="OZ159" s="342"/>
      <c r="PA159" s="342"/>
      <c r="PB159" s="342"/>
      <c r="PC159" s="342"/>
      <c r="PD159" s="342"/>
      <c r="PE159" s="342"/>
      <c r="PF159" s="342"/>
      <c r="PG159" s="342"/>
      <c r="PH159" s="342"/>
      <c r="PI159" s="342"/>
      <c r="PJ159" s="342"/>
      <c r="PK159" s="342"/>
      <c r="PL159" s="342"/>
      <c r="PM159" s="342"/>
      <c r="PN159" s="342"/>
      <c r="PO159" s="342"/>
      <c r="PP159" s="342"/>
      <c r="PQ159" s="342"/>
      <c r="PR159" s="342"/>
      <c r="PS159" s="342"/>
      <c r="PT159" s="342"/>
      <c r="PU159" s="342"/>
      <c r="PV159" s="342"/>
      <c r="PW159" s="342"/>
      <c r="PX159" s="342"/>
      <c r="PY159" s="342"/>
      <c r="PZ159" s="342"/>
      <c r="QA159" s="342"/>
      <c r="QB159" s="342"/>
      <c r="QC159" s="342"/>
      <c r="QD159" s="342"/>
      <c r="QE159" s="342"/>
      <c r="QF159" s="342"/>
      <c r="QG159" s="342"/>
      <c r="QH159" s="342"/>
      <c r="QI159" s="342"/>
      <c r="QJ159" s="342"/>
      <c r="QK159" s="342"/>
      <c r="QL159" s="342"/>
      <c r="QM159" s="342"/>
      <c r="QN159" s="342"/>
      <c r="QO159" s="342"/>
      <c r="QP159" s="342"/>
      <c r="QQ159" s="342"/>
      <c r="QR159" s="342"/>
      <c r="QS159" s="342"/>
      <c r="QT159" s="342"/>
      <c r="QU159" s="342"/>
      <c r="QV159" s="342"/>
      <c r="QW159" s="342"/>
      <c r="QX159" s="342"/>
      <c r="QY159" s="342"/>
      <c r="QZ159" s="342"/>
      <c r="RA159" s="342"/>
      <c r="RB159" s="342"/>
      <c r="RC159" s="342"/>
      <c r="RD159" s="342"/>
      <c r="RE159" s="342"/>
      <c r="RF159" s="342"/>
      <c r="RG159" s="342"/>
      <c r="RH159" s="342"/>
      <c r="RI159" s="342"/>
      <c r="RJ159" s="342"/>
      <c r="RK159" s="342"/>
      <c r="RL159" s="342"/>
      <c r="RM159" s="342"/>
      <c r="RN159" s="342"/>
      <c r="RO159" s="342"/>
      <c r="RP159" s="342"/>
      <c r="RQ159" s="342"/>
      <c r="RR159" s="342"/>
      <c r="RS159" s="342"/>
      <c r="RT159" s="342"/>
      <c r="RU159" s="342"/>
      <c r="RV159" s="342"/>
      <c r="RW159" s="342"/>
      <c r="RX159" s="342"/>
      <c r="RY159" s="342"/>
      <c r="RZ159" s="342"/>
      <c r="SA159" s="342"/>
      <c r="SB159" s="342"/>
      <c r="SC159" s="342"/>
      <c r="SD159" s="342"/>
      <c r="SE159" s="342"/>
      <c r="SF159" s="342"/>
      <c r="SG159" s="342"/>
      <c r="SH159" s="342"/>
      <c r="SI159" s="342"/>
      <c r="SJ159" s="342"/>
      <c r="SK159" s="342"/>
      <c r="SL159" s="342"/>
      <c r="SM159" s="342"/>
      <c r="SN159" s="342"/>
      <c r="SO159" s="342"/>
      <c r="SP159" s="342"/>
      <c r="SQ159" s="342"/>
      <c r="SR159" s="342"/>
      <c r="SS159" s="342"/>
      <c r="ST159" s="342"/>
      <c r="SU159" s="342"/>
      <c r="SV159" s="342"/>
      <c r="SW159" s="342"/>
      <c r="SX159" s="342"/>
      <c r="SY159" s="342"/>
      <c r="SZ159" s="342"/>
      <c r="TA159" s="342"/>
      <c r="TB159" s="342"/>
      <c r="TC159" s="342"/>
      <c r="TD159" s="342"/>
      <c r="TE159" s="342"/>
      <c r="TF159" s="342"/>
      <c r="TG159" s="342"/>
      <c r="TH159" s="342"/>
      <c r="TI159" s="342"/>
      <c r="TJ159" s="342"/>
      <c r="TK159" s="342"/>
      <c r="TL159" s="342"/>
      <c r="TM159" s="342"/>
      <c r="TN159" s="342"/>
      <c r="TO159" s="342"/>
      <c r="TP159" s="342"/>
      <c r="TQ159" s="342"/>
      <c r="TR159" s="342"/>
      <c r="TS159" s="342"/>
      <c r="TT159" s="342"/>
      <c r="TU159" s="342"/>
      <c r="TV159" s="342"/>
      <c r="TW159" s="342"/>
      <c r="TX159" s="342"/>
      <c r="TY159" s="342"/>
      <c r="TZ159" s="342"/>
      <c r="UA159" s="342"/>
      <c r="UB159" s="342"/>
      <c r="UC159" s="342"/>
      <c r="UD159" s="342"/>
      <c r="UE159" s="342"/>
      <c r="UF159" s="342"/>
      <c r="UG159" s="342"/>
      <c r="UH159" s="342"/>
      <c r="UI159" s="342"/>
      <c r="UJ159" s="342"/>
      <c r="UK159" s="342"/>
      <c r="UL159" s="342"/>
      <c r="UM159" s="342"/>
      <c r="UN159" s="342"/>
      <c r="UO159" s="342"/>
      <c r="UP159" s="342"/>
      <c r="UQ159" s="342"/>
      <c r="UR159" s="342"/>
      <c r="US159" s="342"/>
      <c r="UT159" s="342"/>
      <c r="UU159" s="342"/>
      <c r="UV159" s="342"/>
      <c r="UW159" s="342"/>
      <c r="UX159" s="342"/>
      <c r="UY159" s="342"/>
      <c r="UZ159" s="342"/>
      <c r="VA159" s="342"/>
      <c r="VB159" s="342"/>
      <c r="VC159" s="342"/>
      <c r="VD159" s="342"/>
      <c r="VE159" s="342"/>
      <c r="VF159" s="342"/>
      <c r="VG159" s="342"/>
      <c r="VH159" s="342"/>
      <c r="VI159" s="342"/>
      <c r="VJ159" s="342"/>
      <c r="VK159" s="342"/>
      <c r="VL159" s="342"/>
      <c r="VM159" s="342"/>
      <c r="VN159" s="342"/>
      <c r="VO159" s="342"/>
      <c r="VP159" s="342"/>
      <c r="VQ159" s="342"/>
      <c r="VR159" s="342"/>
      <c r="VS159" s="342"/>
      <c r="VT159" s="342"/>
      <c r="VU159" s="342"/>
      <c r="VV159" s="342"/>
      <c r="VW159" s="342"/>
      <c r="VX159" s="342"/>
      <c r="VY159" s="342"/>
      <c r="VZ159" s="342"/>
      <c r="WA159" s="342"/>
      <c r="WB159" s="342"/>
      <c r="WC159" s="342"/>
      <c r="WD159" s="342"/>
      <c r="WE159" s="342"/>
      <c r="WF159" s="342"/>
      <c r="WG159" s="342"/>
      <c r="WH159" s="342"/>
      <c r="WI159" s="342"/>
      <c r="WJ159" s="342"/>
      <c r="WK159" s="342"/>
      <c r="WL159" s="342"/>
      <c r="WM159" s="342"/>
      <c r="WN159" s="342"/>
      <c r="WO159" s="342"/>
      <c r="WP159" s="342"/>
      <c r="WQ159" s="342"/>
      <c r="WR159" s="342"/>
      <c r="WS159" s="342"/>
      <c r="WT159" s="342"/>
      <c r="WU159" s="342"/>
      <c r="WV159" s="342"/>
      <c r="WW159" s="342"/>
      <c r="WX159" s="342"/>
      <c r="WY159" s="342"/>
      <c r="WZ159" s="342"/>
      <c r="XA159" s="342"/>
      <c r="XB159" s="342"/>
      <c r="XC159" s="342"/>
      <c r="XD159" s="342"/>
      <c r="XE159" s="342"/>
      <c r="XF159" s="342"/>
      <c r="XG159" s="342"/>
      <c r="XH159" s="342"/>
      <c r="XI159" s="342"/>
      <c r="XJ159" s="342"/>
      <c r="XK159" s="342"/>
      <c r="XL159" s="342"/>
      <c r="XM159" s="342"/>
      <c r="XN159" s="342"/>
      <c r="XO159" s="342"/>
      <c r="XP159" s="342"/>
      <c r="XQ159" s="342"/>
      <c r="XR159" s="342"/>
      <c r="XS159" s="342"/>
      <c r="XT159" s="342"/>
      <c r="XU159" s="342"/>
      <c r="XV159" s="342"/>
      <c r="XW159" s="342"/>
      <c r="XX159" s="342"/>
      <c r="XY159" s="342"/>
      <c r="XZ159" s="342"/>
      <c r="YA159" s="342"/>
      <c r="YB159" s="342"/>
      <c r="YC159" s="342"/>
      <c r="YD159" s="342"/>
      <c r="YE159" s="342"/>
      <c r="YF159" s="342"/>
      <c r="YG159" s="342"/>
      <c r="YH159" s="342"/>
      <c r="YI159" s="342"/>
      <c r="YJ159" s="342"/>
      <c r="YK159" s="342"/>
      <c r="YL159" s="342"/>
      <c r="YM159" s="342"/>
      <c r="YN159" s="342"/>
      <c r="YO159" s="342"/>
      <c r="YP159" s="342"/>
      <c r="YQ159" s="342"/>
      <c r="YR159" s="342"/>
      <c r="YS159" s="342"/>
      <c r="YT159" s="342"/>
      <c r="YU159" s="342"/>
      <c r="YV159" s="342"/>
      <c r="YW159" s="342"/>
      <c r="YX159" s="342"/>
      <c r="YY159" s="342"/>
      <c r="YZ159" s="342"/>
      <c r="ZA159" s="342"/>
      <c r="ZB159" s="342"/>
      <c r="ZC159" s="342"/>
      <c r="ZD159" s="342"/>
      <c r="ZE159" s="342"/>
      <c r="ZF159" s="342"/>
      <c r="ZG159" s="342"/>
      <c r="ZH159" s="342"/>
      <c r="ZI159" s="342"/>
      <c r="ZJ159" s="342"/>
      <c r="ZK159" s="342"/>
      <c r="ZL159" s="342"/>
      <c r="ZM159" s="342"/>
      <c r="ZN159" s="342"/>
      <c r="ZO159" s="342"/>
      <c r="ZP159" s="342"/>
      <c r="ZQ159" s="342"/>
      <c r="ZR159" s="342"/>
      <c r="ZS159" s="342"/>
      <c r="ZT159" s="342"/>
      <c r="ZU159" s="342"/>
      <c r="ZV159" s="342"/>
      <c r="ZW159" s="342"/>
      <c r="ZX159" s="342"/>
      <c r="ZY159" s="342"/>
      <c r="ZZ159" s="342"/>
      <c r="AAA159" s="342"/>
      <c r="AAB159" s="342"/>
      <c r="AAC159" s="342"/>
      <c r="AAD159" s="342"/>
      <c r="AAE159" s="342"/>
      <c r="AAF159" s="342"/>
      <c r="AAG159" s="342"/>
      <c r="AAH159" s="342"/>
      <c r="AAI159" s="342"/>
      <c r="AAJ159" s="342"/>
      <c r="AAK159" s="342"/>
      <c r="AAL159" s="342"/>
      <c r="AAM159" s="342"/>
      <c r="AAN159" s="342"/>
      <c r="AAO159" s="342"/>
      <c r="AAP159" s="342"/>
      <c r="AAQ159" s="342"/>
      <c r="AAR159" s="342"/>
      <c r="AAS159" s="342"/>
      <c r="AAT159" s="342"/>
      <c r="AAU159" s="342"/>
      <c r="AAV159" s="342"/>
      <c r="AAW159" s="342"/>
      <c r="AAX159" s="342"/>
      <c r="AAY159" s="342"/>
      <c r="AAZ159" s="342"/>
      <c r="ABA159" s="342"/>
      <c r="ABB159" s="342"/>
      <c r="ABC159" s="342"/>
      <c r="ABD159" s="342"/>
      <c r="ABE159" s="342"/>
      <c r="ABF159" s="342"/>
      <c r="ABG159" s="342"/>
      <c r="ABH159" s="342"/>
      <c r="ABI159" s="342"/>
      <c r="ABJ159" s="342"/>
      <c r="ABK159" s="342"/>
      <c r="ABL159" s="342"/>
      <c r="ABM159" s="342"/>
      <c r="ABN159" s="342"/>
      <c r="ABO159" s="342"/>
      <c r="ABP159" s="342"/>
      <c r="ABQ159" s="342"/>
      <c r="ABR159" s="342"/>
      <c r="ABS159" s="342"/>
      <c r="ABT159" s="342"/>
      <c r="ABU159" s="342"/>
      <c r="ABV159" s="342"/>
      <c r="ABW159" s="342"/>
      <c r="ABX159" s="342"/>
      <c r="ABY159" s="342"/>
      <c r="ABZ159" s="342"/>
      <c r="ACA159" s="342"/>
      <c r="ACB159" s="342"/>
      <c r="ACC159" s="342"/>
      <c r="ACD159" s="342"/>
      <c r="ACE159" s="342"/>
      <c r="ACF159" s="342"/>
      <c r="ACG159" s="342"/>
      <c r="ACH159" s="342"/>
      <c r="ACI159" s="342"/>
      <c r="ACJ159" s="342"/>
      <c r="ACK159" s="342"/>
      <c r="ACL159" s="342"/>
      <c r="ACM159" s="342"/>
      <c r="ACN159" s="342"/>
      <c r="ACO159" s="342"/>
      <c r="ACP159" s="342"/>
      <c r="ACQ159" s="342"/>
      <c r="ACR159" s="342"/>
      <c r="ACS159" s="342"/>
      <c r="ACT159" s="342"/>
      <c r="ACU159" s="342"/>
      <c r="ACV159" s="342"/>
      <c r="ACW159" s="342"/>
      <c r="ACX159" s="342"/>
      <c r="ACY159" s="342"/>
      <c r="ACZ159" s="342"/>
      <c r="ADA159" s="342"/>
      <c r="ADB159" s="342"/>
      <c r="ADC159" s="342"/>
      <c r="ADD159" s="342"/>
      <c r="ADE159" s="342"/>
      <c r="ADF159" s="342"/>
      <c r="ADG159" s="342"/>
      <c r="ADH159" s="342"/>
      <c r="ADI159" s="342"/>
      <c r="ADJ159" s="342"/>
      <c r="ADK159" s="342"/>
      <c r="ADL159" s="342"/>
      <c r="ADM159" s="342"/>
      <c r="ADN159" s="342"/>
      <c r="ADO159" s="342"/>
      <c r="ADP159" s="342"/>
      <c r="ADQ159" s="342"/>
      <c r="ADR159" s="342"/>
      <c r="ADS159" s="342"/>
      <c r="ADT159" s="342"/>
      <c r="ADU159" s="342"/>
      <c r="ADV159" s="342"/>
      <c r="ADW159" s="342"/>
      <c r="ADX159" s="342"/>
      <c r="ADY159" s="342"/>
      <c r="ADZ159" s="342"/>
      <c r="AEA159" s="342"/>
      <c r="AEB159" s="342"/>
      <c r="AEC159" s="342"/>
      <c r="AED159" s="342"/>
      <c r="AEE159" s="342"/>
      <c r="AEF159" s="342"/>
      <c r="AEG159" s="342"/>
      <c r="AEH159" s="342"/>
      <c r="AEI159" s="342"/>
      <c r="AEJ159" s="342"/>
      <c r="AEK159" s="342"/>
      <c r="AEL159" s="342"/>
      <c r="AEM159" s="342"/>
      <c r="AEN159" s="342"/>
      <c r="AEO159" s="342"/>
      <c r="AEP159" s="342"/>
      <c r="AEQ159" s="342"/>
      <c r="AER159" s="342"/>
      <c r="AES159" s="342"/>
      <c r="AET159" s="342"/>
      <c r="AEU159" s="342"/>
      <c r="AEV159" s="342"/>
      <c r="AEW159" s="342"/>
      <c r="AEX159" s="342"/>
      <c r="AEY159" s="342"/>
      <c r="AEZ159" s="342"/>
      <c r="AFA159" s="342"/>
      <c r="AFB159" s="342"/>
      <c r="AFC159" s="342"/>
      <c r="AFD159" s="342"/>
      <c r="AFE159" s="342"/>
      <c r="AFF159" s="342"/>
      <c r="AFG159" s="342"/>
      <c r="AFH159" s="342"/>
      <c r="AFI159" s="342"/>
      <c r="AFJ159" s="342"/>
      <c r="AFK159" s="342"/>
      <c r="AFL159" s="342"/>
      <c r="AFM159" s="342"/>
      <c r="AFN159" s="342"/>
      <c r="AFO159" s="342"/>
      <c r="AFP159" s="342"/>
      <c r="AFQ159" s="342"/>
      <c r="AFR159" s="342"/>
      <c r="AFS159" s="342"/>
      <c r="AFT159" s="342"/>
      <c r="AFU159" s="342"/>
      <c r="AFV159" s="342"/>
      <c r="AFW159" s="342"/>
      <c r="AFX159" s="342"/>
      <c r="AFY159" s="342"/>
      <c r="AFZ159" s="342"/>
      <c r="AGA159" s="342"/>
      <c r="AGB159" s="342"/>
      <c r="AGC159" s="342"/>
      <c r="AGD159" s="342"/>
      <c r="AGE159" s="342"/>
      <c r="AGF159" s="342"/>
      <c r="AGG159" s="342"/>
      <c r="AGH159" s="342"/>
      <c r="AGI159" s="342"/>
      <c r="AGJ159" s="342"/>
      <c r="AGK159" s="342"/>
      <c r="AGL159" s="342"/>
      <c r="AGM159" s="342"/>
      <c r="AGN159" s="342"/>
      <c r="AGO159" s="342"/>
      <c r="AGP159" s="342"/>
      <c r="AGQ159" s="342"/>
      <c r="AGR159" s="342"/>
      <c r="AGS159" s="342"/>
      <c r="AGT159" s="342"/>
      <c r="AGU159" s="342"/>
      <c r="AGV159" s="342"/>
      <c r="AGW159" s="342"/>
      <c r="AGX159" s="342"/>
      <c r="AGY159" s="342"/>
      <c r="AGZ159" s="342"/>
      <c r="AHA159" s="342"/>
      <c r="AHB159" s="342"/>
      <c r="AHC159" s="342"/>
      <c r="AHD159" s="342"/>
      <c r="AHE159" s="342"/>
      <c r="AHF159" s="342"/>
      <c r="AHG159" s="342"/>
      <c r="AHH159" s="342"/>
      <c r="AHI159" s="342"/>
      <c r="AHJ159" s="342"/>
      <c r="AHK159" s="342"/>
      <c r="AHL159" s="342"/>
      <c r="AHM159" s="342"/>
      <c r="AHN159" s="342"/>
      <c r="AHO159" s="342"/>
      <c r="AHP159" s="342"/>
      <c r="AHQ159" s="342"/>
      <c r="AHR159" s="342"/>
      <c r="AHS159" s="342"/>
      <c r="AHT159" s="342"/>
      <c r="AHU159" s="342"/>
      <c r="AHV159" s="342"/>
      <c r="AHW159" s="342"/>
      <c r="AHX159" s="342"/>
      <c r="AHY159" s="342"/>
      <c r="AHZ159" s="342"/>
      <c r="AIA159" s="342"/>
      <c r="AIB159" s="342"/>
      <c r="AIC159" s="342"/>
      <c r="AID159" s="342"/>
      <c r="AIE159" s="342"/>
      <c r="AIF159" s="342"/>
      <c r="AIG159" s="342"/>
      <c r="AIH159" s="342"/>
      <c r="AII159" s="342"/>
      <c r="AIJ159" s="342"/>
      <c r="AIK159" s="342"/>
      <c r="AIL159" s="342"/>
      <c r="AIM159" s="342"/>
      <c r="AIN159" s="342"/>
      <c r="AIO159" s="342"/>
      <c r="AIP159" s="342"/>
      <c r="AIQ159" s="342"/>
      <c r="AIR159" s="342"/>
      <c r="AIS159" s="342"/>
      <c r="AIT159" s="342"/>
      <c r="AIU159" s="342"/>
      <c r="AIV159" s="342"/>
      <c r="AIW159" s="342"/>
      <c r="AIX159" s="342"/>
      <c r="AIY159" s="342"/>
      <c r="AIZ159" s="342"/>
      <c r="AJA159" s="342"/>
      <c r="AJB159" s="342"/>
      <c r="AJC159" s="342"/>
      <c r="AJD159" s="342"/>
      <c r="AJE159" s="342"/>
      <c r="AJF159" s="342"/>
      <c r="AJG159" s="342"/>
      <c r="AJH159" s="342"/>
      <c r="AJI159" s="342"/>
      <c r="AJJ159" s="342"/>
      <c r="AJK159" s="342"/>
      <c r="AJL159" s="342"/>
      <c r="AJM159" s="342"/>
      <c r="AJN159" s="342"/>
      <c r="AJO159" s="342"/>
      <c r="AJP159" s="342"/>
      <c r="AJQ159" s="342"/>
      <c r="AJR159" s="342"/>
      <c r="AJS159" s="342"/>
      <c r="AJT159" s="342"/>
      <c r="AJU159" s="342"/>
      <c r="AJV159" s="342"/>
      <c r="AJW159" s="342"/>
      <c r="AJX159" s="342"/>
      <c r="AJY159" s="342"/>
      <c r="AJZ159" s="342"/>
      <c r="AKA159" s="342"/>
      <c r="AKB159" s="342"/>
      <c r="AKC159" s="342"/>
      <c r="AKD159" s="342"/>
      <c r="AKE159" s="342"/>
      <c r="AKF159" s="342"/>
      <c r="AKG159" s="342"/>
      <c r="AKH159" s="342"/>
      <c r="AKI159" s="342"/>
      <c r="AKJ159" s="342"/>
      <c r="AKK159" s="342"/>
      <c r="AKL159" s="342"/>
      <c r="AKM159" s="342"/>
      <c r="AKN159" s="342"/>
      <c r="AKO159" s="342"/>
      <c r="AKP159" s="342"/>
      <c r="AKQ159" s="342"/>
      <c r="AKR159" s="342"/>
      <c r="AKS159" s="342"/>
      <c r="AKT159" s="342"/>
      <c r="AKU159" s="342"/>
      <c r="AKV159" s="342"/>
      <c r="AKW159" s="342"/>
      <c r="AKX159" s="342"/>
      <c r="AKY159" s="342"/>
      <c r="AKZ159" s="342"/>
      <c r="ALA159" s="342"/>
      <c r="ALB159" s="342"/>
      <c r="ALC159" s="342"/>
      <c r="ALD159" s="342"/>
      <c r="ALE159" s="342"/>
      <c r="ALF159" s="342"/>
      <c r="ALG159" s="342"/>
      <c r="ALH159" s="342"/>
      <c r="ALI159" s="342"/>
      <c r="ALJ159" s="342"/>
      <c r="ALK159" s="342"/>
      <c r="ALL159" s="342"/>
      <c r="ALM159" s="342"/>
      <c r="ALN159" s="342"/>
      <c r="ALO159" s="342"/>
      <c r="ALP159" s="342"/>
      <c r="ALQ159" s="342"/>
      <c r="ALR159" s="342"/>
      <c r="ALS159" s="342"/>
      <c r="ALT159" s="342"/>
      <c r="ALU159" s="342"/>
      <c r="ALV159" s="342"/>
      <c r="ALW159" s="342"/>
      <c r="ALX159" s="342"/>
      <c r="ALY159" s="342"/>
      <c r="ALZ159" s="342"/>
      <c r="AMA159" s="342"/>
      <c r="AMB159" s="342"/>
      <c r="AMC159" s="342"/>
      <c r="AMD159" s="342"/>
      <c r="AME159" s="342"/>
      <c r="AMF159" s="342"/>
      <c r="AMG159" s="342"/>
      <c r="AMH159" s="342"/>
      <c r="AMI159" s="342"/>
      <c r="AMJ159" s="342"/>
      <c r="AMK159" s="342"/>
      <c r="AML159" s="342"/>
      <c r="AMM159" s="342"/>
      <c r="AMN159" s="342"/>
      <c r="AMO159" s="342"/>
      <c r="AMP159" s="342"/>
      <c r="AMQ159" s="342"/>
      <c r="AMR159" s="342"/>
      <c r="AMS159" s="342"/>
      <c r="AMT159" s="342"/>
      <c r="AMU159" s="342"/>
      <c r="AMV159" s="342"/>
      <c r="AMW159" s="342"/>
      <c r="AMX159" s="342"/>
      <c r="AMY159" s="342"/>
      <c r="AMZ159" s="342"/>
      <c r="ANA159" s="342"/>
      <c r="ANB159" s="342"/>
      <c r="ANC159" s="342"/>
      <c r="AND159" s="342"/>
      <c r="ANE159" s="342"/>
      <c r="ANF159" s="342"/>
      <c r="ANG159" s="342"/>
      <c r="ANH159" s="342"/>
      <c r="ANI159" s="342"/>
      <c r="ANJ159" s="342"/>
      <c r="ANK159" s="342"/>
      <c r="ANL159" s="342"/>
      <c r="ANM159" s="342"/>
      <c r="ANN159" s="342"/>
      <c r="ANO159" s="342"/>
      <c r="ANP159" s="342"/>
      <c r="ANQ159" s="342"/>
      <c r="ANR159" s="342"/>
      <c r="ANS159" s="342"/>
      <c r="ANT159" s="342"/>
      <c r="ANU159" s="342"/>
      <c r="ANV159" s="342"/>
      <c r="ANW159" s="342"/>
      <c r="ANX159" s="342"/>
      <c r="ANY159" s="342"/>
      <c r="ANZ159" s="342"/>
      <c r="AOA159" s="342"/>
      <c r="AOB159" s="342"/>
      <c r="AOC159" s="342"/>
      <c r="AOD159" s="342"/>
      <c r="AOE159" s="342"/>
      <c r="AOF159" s="342"/>
      <c r="AOG159" s="342"/>
      <c r="AOH159" s="342"/>
      <c r="AOI159" s="342"/>
      <c r="AOJ159" s="342"/>
      <c r="AOK159" s="342"/>
      <c r="AOL159" s="342"/>
      <c r="AOM159" s="342"/>
      <c r="AON159" s="342"/>
      <c r="AOO159" s="342"/>
      <c r="AOP159" s="342"/>
      <c r="AOQ159" s="342"/>
      <c r="AOR159" s="342"/>
      <c r="AOS159" s="342"/>
      <c r="AOT159" s="342"/>
      <c r="AOU159" s="342"/>
      <c r="AOV159" s="342"/>
      <c r="AOW159" s="342"/>
      <c r="AOX159" s="342"/>
      <c r="AOY159" s="342"/>
      <c r="AOZ159" s="342"/>
      <c r="APA159" s="342"/>
      <c r="APB159" s="342"/>
      <c r="APC159" s="342"/>
      <c r="APD159" s="342"/>
      <c r="APE159" s="342"/>
      <c r="APF159" s="342"/>
      <c r="APG159" s="342"/>
      <c r="APH159" s="342"/>
      <c r="API159" s="342"/>
      <c r="APJ159" s="342"/>
      <c r="APK159" s="342"/>
      <c r="APL159" s="342"/>
      <c r="APM159" s="342"/>
      <c r="APN159" s="342"/>
      <c r="APO159" s="342"/>
      <c r="APP159" s="342"/>
      <c r="APQ159" s="342"/>
      <c r="APR159" s="342"/>
      <c r="APS159" s="342"/>
      <c r="APT159" s="342"/>
      <c r="APU159" s="342"/>
      <c r="APV159" s="342"/>
      <c r="APW159" s="342"/>
      <c r="APX159" s="342"/>
      <c r="APY159" s="342"/>
      <c r="APZ159" s="342"/>
      <c r="AQA159" s="342"/>
      <c r="AQB159" s="342"/>
      <c r="AQC159" s="342"/>
      <c r="AQD159" s="342"/>
      <c r="AQE159" s="342"/>
      <c r="AQF159" s="342"/>
      <c r="AQG159" s="342"/>
      <c r="AQH159" s="342"/>
      <c r="AQI159" s="342"/>
      <c r="AQJ159" s="342"/>
      <c r="AQK159" s="342"/>
      <c r="AQL159" s="342"/>
      <c r="AQM159" s="342"/>
      <c r="AQN159" s="342"/>
      <c r="AQO159" s="342"/>
      <c r="AQP159" s="342"/>
      <c r="AQQ159" s="342"/>
      <c r="AQR159" s="342"/>
      <c r="AQS159" s="342"/>
      <c r="AQT159" s="342"/>
      <c r="AQU159" s="342"/>
      <c r="AQV159" s="342"/>
      <c r="AQW159" s="342"/>
      <c r="AQX159" s="342"/>
      <c r="AQY159" s="342"/>
      <c r="AQZ159" s="342"/>
      <c r="ARA159" s="342"/>
      <c r="ARB159" s="342"/>
      <c r="ARC159" s="342"/>
      <c r="ARD159" s="342"/>
      <c r="ARE159" s="342"/>
      <c r="ARF159" s="342"/>
      <c r="ARG159" s="342"/>
      <c r="ARH159" s="342"/>
      <c r="ARI159" s="342"/>
      <c r="ARJ159" s="342"/>
      <c r="ARK159" s="342"/>
      <c r="ARL159" s="342"/>
      <c r="ARM159" s="342"/>
      <c r="ARN159" s="342"/>
      <c r="ARO159" s="342"/>
      <c r="ARP159" s="342"/>
      <c r="ARQ159" s="342"/>
      <c r="ARR159" s="342"/>
      <c r="ARS159" s="342"/>
      <c r="ART159" s="342"/>
      <c r="ARU159" s="342"/>
      <c r="ARV159" s="342"/>
      <c r="ARW159" s="342"/>
      <c r="ARX159" s="342"/>
      <c r="ARY159" s="342"/>
      <c r="ARZ159" s="342"/>
      <c r="ASA159" s="342"/>
      <c r="ASB159" s="342"/>
      <c r="ASC159" s="342"/>
      <c r="ASD159" s="342"/>
      <c r="ASE159" s="342"/>
      <c r="ASF159" s="342"/>
      <c r="ASG159" s="342"/>
      <c r="ASH159" s="342"/>
      <c r="ASI159" s="342"/>
      <c r="ASJ159" s="342"/>
      <c r="ASK159" s="342"/>
      <c r="ASL159" s="342"/>
      <c r="ASM159" s="342"/>
      <c r="ASN159" s="342"/>
      <c r="ASO159" s="342"/>
      <c r="ASP159" s="342"/>
      <c r="ASQ159" s="342"/>
      <c r="ASR159" s="342"/>
      <c r="ASS159" s="342"/>
      <c r="AST159" s="342"/>
      <c r="ASU159" s="342"/>
      <c r="ASV159" s="342"/>
      <c r="ASW159" s="342"/>
      <c r="ASX159" s="342"/>
      <c r="ASY159" s="342"/>
      <c r="ASZ159" s="342"/>
      <c r="ATA159" s="342"/>
      <c r="ATB159" s="342"/>
      <c r="ATC159" s="342"/>
      <c r="ATD159" s="342"/>
      <c r="ATE159" s="342"/>
      <c r="ATF159" s="342"/>
      <c r="ATG159" s="342"/>
      <c r="ATH159" s="342"/>
      <c r="ATI159" s="342"/>
      <c r="ATJ159" s="342"/>
      <c r="ATK159" s="342"/>
      <c r="ATL159" s="342"/>
      <c r="ATM159" s="342"/>
      <c r="ATN159" s="342"/>
      <c r="ATO159" s="342"/>
      <c r="ATP159" s="342"/>
      <c r="ATQ159" s="342"/>
      <c r="ATR159" s="342"/>
      <c r="ATS159" s="342"/>
      <c r="ATT159" s="342"/>
      <c r="ATU159" s="342"/>
      <c r="ATV159" s="342"/>
      <c r="ATW159" s="342"/>
      <c r="ATX159" s="342"/>
      <c r="ATY159" s="342"/>
      <c r="ATZ159" s="342"/>
      <c r="AUA159" s="342"/>
      <c r="AUB159" s="342"/>
      <c r="AUC159" s="342"/>
      <c r="AUD159" s="342"/>
      <c r="AUE159" s="342"/>
      <c r="AUF159" s="342"/>
      <c r="AUG159" s="342"/>
      <c r="AUH159" s="342"/>
      <c r="AUI159" s="342"/>
      <c r="AUJ159" s="342"/>
      <c r="AUK159" s="342"/>
      <c r="AUL159" s="342"/>
      <c r="AUM159" s="342"/>
      <c r="AUN159" s="342"/>
      <c r="AUO159" s="342"/>
      <c r="AUP159" s="342"/>
      <c r="AUQ159" s="342"/>
      <c r="AUR159" s="342"/>
      <c r="AUS159" s="342"/>
      <c r="AUT159" s="342"/>
      <c r="AUU159" s="342"/>
      <c r="AUV159" s="342"/>
      <c r="AUW159" s="342"/>
      <c r="AUX159" s="342"/>
      <c r="AUY159" s="342"/>
      <c r="AUZ159" s="342"/>
      <c r="AVA159" s="342"/>
      <c r="AVB159" s="342"/>
      <c r="AVC159" s="342"/>
      <c r="AVD159" s="342"/>
      <c r="AVE159" s="342"/>
      <c r="AVF159" s="342"/>
      <c r="AVG159" s="342"/>
      <c r="AVH159" s="342"/>
      <c r="AVI159" s="342"/>
      <c r="AVJ159" s="342"/>
      <c r="AVK159" s="342"/>
      <c r="AVL159" s="342"/>
      <c r="AVM159" s="342"/>
      <c r="AVN159" s="342"/>
      <c r="AVO159" s="342"/>
      <c r="AVP159" s="342"/>
      <c r="AVQ159" s="342"/>
      <c r="AVR159" s="342"/>
      <c r="AVS159" s="342"/>
      <c r="AVT159" s="342"/>
      <c r="AVU159" s="342"/>
      <c r="AVV159" s="342"/>
      <c r="AVW159" s="342"/>
      <c r="AVX159" s="342"/>
      <c r="AVY159" s="342"/>
      <c r="AVZ159" s="342"/>
      <c r="AWA159" s="342"/>
      <c r="AWB159" s="342"/>
      <c r="AWC159" s="342"/>
      <c r="AWD159" s="342"/>
      <c r="AWE159" s="342"/>
      <c r="AWF159" s="342"/>
      <c r="AWG159" s="342"/>
      <c r="AWH159" s="342"/>
      <c r="AWI159" s="342"/>
      <c r="AWJ159" s="342"/>
      <c r="AWK159" s="342"/>
      <c r="AWL159" s="342"/>
      <c r="AWM159" s="342"/>
      <c r="AWN159" s="342"/>
      <c r="AWO159" s="342"/>
      <c r="AWP159" s="342"/>
      <c r="AWQ159" s="342"/>
      <c r="AWR159" s="342"/>
      <c r="AWS159" s="342"/>
      <c r="AWT159" s="342"/>
      <c r="AWU159" s="342"/>
      <c r="AWV159" s="342"/>
      <c r="AWW159" s="342"/>
      <c r="AWX159" s="342"/>
      <c r="AWY159" s="342"/>
      <c r="AWZ159" s="342"/>
      <c r="AXA159" s="342"/>
      <c r="AXB159" s="342"/>
      <c r="AXC159" s="342"/>
      <c r="AXD159" s="342"/>
      <c r="AXE159" s="342"/>
      <c r="AXF159" s="342"/>
      <c r="AXG159" s="342"/>
      <c r="AXH159" s="342"/>
      <c r="AXI159" s="342"/>
      <c r="AXJ159" s="342"/>
      <c r="AXK159" s="342"/>
      <c r="AXL159" s="342"/>
      <c r="AXM159" s="342"/>
      <c r="AXN159" s="342"/>
      <c r="AXO159" s="342"/>
      <c r="AXP159" s="342"/>
      <c r="AXQ159" s="342"/>
      <c r="AXR159" s="342"/>
      <c r="AXS159" s="342"/>
      <c r="AXT159" s="342"/>
      <c r="AXU159" s="342"/>
      <c r="AXV159" s="342"/>
      <c r="AXW159" s="342"/>
      <c r="AXX159" s="342"/>
      <c r="AXY159" s="342"/>
      <c r="AXZ159" s="342"/>
      <c r="AYA159" s="342"/>
      <c r="AYB159" s="342"/>
      <c r="AYC159" s="342"/>
      <c r="AYD159" s="342"/>
      <c r="AYE159" s="342"/>
      <c r="AYF159" s="342"/>
      <c r="AYG159" s="342"/>
      <c r="AYH159" s="342"/>
      <c r="AYI159" s="342"/>
      <c r="AYJ159" s="342"/>
      <c r="AYK159" s="342"/>
      <c r="AYL159" s="342"/>
      <c r="AYM159" s="342"/>
      <c r="AYN159" s="342"/>
      <c r="AYO159" s="342"/>
      <c r="AYP159" s="342"/>
      <c r="AYQ159" s="342"/>
      <c r="AYR159" s="342"/>
      <c r="AYS159" s="342"/>
      <c r="AYT159" s="342"/>
      <c r="AYU159" s="342"/>
      <c r="AYV159" s="342"/>
      <c r="AYW159" s="342"/>
      <c r="AYX159" s="342"/>
      <c r="AYY159" s="342"/>
      <c r="AYZ159" s="342"/>
      <c r="AZA159" s="342"/>
      <c r="AZB159" s="342"/>
      <c r="AZC159" s="342"/>
      <c r="AZD159" s="342"/>
      <c r="AZE159" s="342"/>
      <c r="AZF159" s="342"/>
      <c r="AZG159" s="342"/>
      <c r="AZH159" s="342"/>
      <c r="AZI159" s="342"/>
      <c r="AZJ159" s="342"/>
      <c r="AZK159" s="342"/>
      <c r="AZL159" s="342"/>
      <c r="AZM159" s="342"/>
      <c r="AZN159" s="342"/>
      <c r="AZO159" s="342"/>
      <c r="AZP159" s="342"/>
      <c r="AZQ159" s="342"/>
      <c r="AZR159" s="342"/>
      <c r="AZS159" s="342"/>
      <c r="AZT159" s="342"/>
      <c r="AZU159" s="342"/>
      <c r="AZV159" s="342"/>
      <c r="AZW159" s="342"/>
      <c r="AZX159" s="342"/>
      <c r="AZY159" s="342"/>
      <c r="AZZ159" s="342"/>
      <c r="BAA159" s="342"/>
      <c r="BAB159" s="342"/>
      <c r="BAC159" s="342"/>
      <c r="BAD159" s="342"/>
      <c r="BAE159" s="342"/>
      <c r="BAF159" s="342"/>
      <c r="BAG159" s="342"/>
      <c r="BAH159" s="342"/>
      <c r="BAI159" s="342"/>
      <c r="BAJ159" s="342"/>
      <c r="BAK159" s="342"/>
      <c r="BAL159" s="342"/>
      <c r="BAM159" s="342"/>
      <c r="BAN159" s="342"/>
      <c r="BAO159" s="342"/>
      <c r="BAP159" s="342"/>
      <c r="BAQ159" s="342"/>
      <c r="BAR159" s="342"/>
      <c r="BAS159" s="342"/>
      <c r="BAT159" s="342"/>
      <c r="BAU159" s="342"/>
      <c r="BAV159" s="342"/>
      <c r="BAW159" s="342"/>
      <c r="BAX159" s="342"/>
      <c r="BAY159" s="342"/>
      <c r="BAZ159" s="342"/>
      <c r="BBA159" s="342"/>
      <c r="BBB159" s="342"/>
      <c r="BBC159" s="342"/>
      <c r="BBD159" s="342"/>
      <c r="BBE159" s="342"/>
      <c r="BBF159" s="342"/>
      <c r="BBG159" s="342"/>
      <c r="BBH159" s="342"/>
      <c r="BBI159" s="342"/>
      <c r="BBJ159" s="342"/>
      <c r="BBK159" s="342"/>
      <c r="BBL159" s="342"/>
      <c r="BBM159" s="342"/>
      <c r="BBN159" s="342"/>
      <c r="BBO159" s="342"/>
      <c r="BBP159" s="342"/>
      <c r="BBQ159" s="342"/>
      <c r="BBR159" s="342"/>
      <c r="BBS159" s="342"/>
      <c r="BBT159" s="342"/>
      <c r="BBU159" s="342"/>
      <c r="BBV159" s="342"/>
      <c r="BBW159" s="342"/>
      <c r="BBX159" s="342"/>
      <c r="BBY159" s="342"/>
      <c r="BBZ159" s="342"/>
      <c r="BCA159" s="342"/>
      <c r="BCB159" s="342"/>
      <c r="BCC159" s="342"/>
      <c r="BCD159" s="342"/>
      <c r="BCE159" s="342"/>
      <c r="BCF159" s="342"/>
      <c r="BCG159" s="342"/>
      <c r="BCH159" s="342"/>
      <c r="BCI159" s="342"/>
      <c r="BCJ159" s="342"/>
      <c r="BCK159" s="342"/>
      <c r="BCL159" s="342"/>
      <c r="BCM159" s="342"/>
      <c r="BCN159" s="342"/>
      <c r="BCO159" s="342"/>
      <c r="BCP159" s="342"/>
      <c r="BCQ159" s="342"/>
      <c r="BCR159" s="342"/>
      <c r="BCS159" s="342"/>
      <c r="BCT159" s="342"/>
      <c r="BCU159" s="342"/>
      <c r="BCV159" s="342"/>
      <c r="BCW159" s="342"/>
      <c r="BCX159" s="342"/>
      <c r="BCY159" s="342"/>
      <c r="BCZ159" s="342"/>
      <c r="BDA159" s="342"/>
      <c r="BDB159" s="342"/>
      <c r="BDC159" s="342"/>
      <c r="BDD159" s="342"/>
      <c r="BDE159" s="342"/>
      <c r="BDF159" s="342"/>
      <c r="BDG159" s="342"/>
      <c r="BDH159" s="342"/>
      <c r="BDI159" s="342"/>
      <c r="BDJ159" s="342"/>
      <c r="BDK159" s="342"/>
      <c r="BDL159" s="342"/>
      <c r="BDM159" s="342"/>
      <c r="BDN159" s="342"/>
      <c r="BDO159" s="342"/>
      <c r="BDP159" s="342"/>
      <c r="BDQ159" s="342"/>
      <c r="BDR159" s="342"/>
      <c r="BDS159" s="342"/>
      <c r="BDT159" s="342"/>
      <c r="BDU159" s="342"/>
      <c r="BDV159" s="342"/>
      <c r="BDW159" s="342"/>
      <c r="BDX159" s="342"/>
      <c r="BDY159" s="342"/>
      <c r="BDZ159" s="342"/>
      <c r="BEA159" s="342"/>
      <c r="BEB159" s="342"/>
      <c r="BEC159" s="342"/>
      <c r="BED159" s="342"/>
      <c r="BEE159" s="342"/>
      <c r="BEF159" s="342"/>
      <c r="BEG159" s="342"/>
      <c r="BEH159" s="342"/>
      <c r="BEI159" s="342"/>
      <c r="BEJ159" s="342"/>
      <c r="BEK159" s="342"/>
      <c r="BEL159" s="342"/>
      <c r="BEM159" s="342"/>
      <c r="BEN159" s="342"/>
      <c r="BEO159" s="342"/>
      <c r="BEP159" s="342"/>
      <c r="BEQ159" s="342"/>
      <c r="BER159" s="342"/>
      <c r="BES159" s="342"/>
      <c r="BET159" s="342"/>
      <c r="BEU159" s="342"/>
      <c r="BEV159" s="342"/>
      <c r="BEW159" s="342"/>
      <c r="BEX159" s="342"/>
      <c r="BEY159" s="342"/>
      <c r="BEZ159" s="342"/>
      <c r="BFA159" s="342"/>
      <c r="BFB159" s="342"/>
      <c r="BFC159" s="342"/>
      <c r="BFD159" s="342"/>
      <c r="BFE159" s="342"/>
      <c r="BFF159" s="342"/>
      <c r="BFG159" s="342"/>
      <c r="BFH159" s="342"/>
      <c r="BFI159" s="342"/>
      <c r="BFJ159" s="342"/>
      <c r="BFK159" s="342"/>
      <c r="BFL159" s="342"/>
      <c r="BFM159" s="342"/>
      <c r="BFN159" s="342"/>
      <c r="BFO159" s="342"/>
      <c r="BFP159" s="342"/>
      <c r="BFQ159" s="342"/>
      <c r="BFR159" s="342"/>
      <c r="BFS159" s="342"/>
      <c r="BFT159" s="342"/>
      <c r="BFU159" s="342"/>
      <c r="BFV159" s="342"/>
      <c r="BFW159" s="342"/>
      <c r="BFX159" s="342"/>
      <c r="BFY159" s="342"/>
      <c r="BFZ159" s="342"/>
      <c r="BGA159" s="342"/>
      <c r="BGB159" s="342"/>
      <c r="BGC159" s="342"/>
      <c r="BGD159" s="342"/>
      <c r="BGE159" s="342"/>
      <c r="BGF159" s="342"/>
      <c r="BGG159" s="342"/>
      <c r="BGH159" s="342"/>
      <c r="BGI159" s="342"/>
      <c r="BGJ159" s="342"/>
      <c r="BGK159" s="342"/>
      <c r="BGL159" s="342"/>
      <c r="BGM159" s="342"/>
      <c r="BGN159" s="342"/>
      <c r="BGO159" s="342"/>
      <c r="BGP159" s="342"/>
      <c r="BGQ159" s="342"/>
      <c r="BGR159" s="342"/>
      <c r="BGS159" s="342"/>
      <c r="BGT159" s="342"/>
      <c r="BGU159" s="342"/>
      <c r="BGV159" s="342"/>
      <c r="BGW159" s="342"/>
      <c r="BGX159" s="342"/>
      <c r="BGY159" s="342"/>
      <c r="BGZ159" s="342"/>
      <c r="BHA159" s="342"/>
      <c r="BHB159" s="342"/>
      <c r="BHC159" s="342"/>
      <c r="BHD159" s="342"/>
      <c r="BHE159" s="342"/>
      <c r="BHF159" s="342"/>
      <c r="BHG159" s="342"/>
      <c r="BHH159" s="342"/>
      <c r="BHI159" s="342"/>
      <c r="BHJ159" s="342"/>
      <c r="BHK159" s="342"/>
      <c r="BHL159" s="342"/>
      <c r="BHM159" s="342"/>
      <c r="BHN159" s="342"/>
      <c r="BHO159" s="342"/>
      <c r="BHP159" s="342"/>
      <c r="BHQ159" s="342"/>
      <c r="BHR159" s="342"/>
      <c r="BHS159" s="342"/>
      <c r="BHT159" s="342"/>
      <c r="BHU159" s="342"/>
      <c r="BHV159" s="342"/>
      <c r="BHW159" s="342"/>
      <c r="BHX159" s="342"/>
      <c r="BHY159" s="342"/>
      <c r="BHZ159" s="342"/>
      <c r="BIA159" s="342"/>
      <c r="BIB159" s="342"/>
      <c r="BIC159" s="342"/>
      <c r="BID159" s="342"/>
      <c r="BIE159" s="342"/>
      <c r="BIF159" s="342"/>
      <c r="BIG159" s="342"/>
      <c r="BIH159" s="342"/>
      <c r="BII159" s="342"/>
      <c r="BIJ159" s="342"/>
      <c r="BIK159" s="342"/>
      <c r="BIL159" s="342"/>
      <c r="BIM159" s="342"/>
      <c r="BIN159" s="342"/>
      <c r="BIO159" s="342"/>
      <c r="BIP159" s="342"/>
      <c r="BIQ159" s="342"/>
      <c r="BIR159" s="342"/>
      <c r="BIS159" s="342"/>
      <c r="BIT159" s="342"/>
      <c r="BIU159" s="342"/>
      <c r="BIV159" s="342"/>
      <c r="BIW159" s="342"/>
      <c r="BIX159" s="342"/>
      <c r="BIY159" s="342"/>
      <c r="BIZ159" s="342"/>
      <c r="BJA159" s="342"/>
      <c r="BJB159" s="342"/>
      <c r="BJC159" s="342"/>
      <c r="BJD159" s="342"/>
      <c r="BJE159" s="342"/>
      <c r="BJF159" s="342"/>
      <c r="BJG159" s="342"/>
      <c r="BJH159" s="342"/>
      <c r="BJI159" s="342"/>
      <c r="BJJ159" s="342"/>
      <c r="BJK159" s="342"/>
      <c r="BJL159" s="342"/>
      <c r="BJM159" s="342"/>
      <c r="BJN159" s="342"/>
      <c r="BJO159" s="342"/>
      <c r="BJP159" s="342"/>
      <c r="BJQ159" s="342"/>
      <c r="BJR159" s="342"/>
      <c r="BJS159" s="342"/>
      <c r="BJT159" s="342"/>
      <c r="BJU159" s="342"/>
      <c r="BJV159" s="342"/>
      <c r="BJW159" s="342"/>
      <c r="BJX159" s="342"/>
      <c r="BJY159" s="342"/>
      <c r="BJZ159" s="342"/>
      <c r="BKA159" s="342"/>
      <c r="BKB159" s="342"/>
      <c r="BKC159" s="342"/>
      <c r="BKD159" s="342"/>
      <c r="BKE159" s="342"/>
      <c r="BKF159" s="342"/>
      <c r="BKG159" s="342"/>
      <c r="BKH159" s="342"/>
      <c r="BKI159" s="342"/>
      <c r="BKJ159" s="342"/>
      <c r="BKK159" s="342"/>
      <c r="BKL159" s="342"/>
      <c r="BKM159" s="342"/>
      <c r="BKN159" s="342"/>
      <c r="BKO159" s="342"/>
      <c r="BKP159" s="342"/>
      <c r="BKQ159" s="342"/>
      <c r="BKR159" s="342"/>
      <c r="BKS159" s="342"/>
      <c r="BKT159" s="342"/>
      <c r="BKU159" s="342"/>
      <c r="BKV159" s="342"/>
      <c r="BKW159" s="342"/>
      <c r="BKX159" s="342"/>
      <c r="BKY159" s="342"/>
      <c r="BKZ159" s="342"/>
      <c r="BLA159" s="342"/>
      <c r="BLB159" s="342"/>
      <c r="BLC159" s="342"/>
      <c r="BLD159" s="342"/>
      <c r="BLE159" s="342"/>
      <c r="BLF159" s="342"/>
      <c r="BLG159" s="342"/>
      <c r="BLH159" s="342"/>
      <c r="BLI159" s="342"/>
      <c r="BLJ159" s="342"/>
      <c r="BLK159" s="342"/>
      <c r="BLL159" s="342"/>
      <c r="BLM159" s="342"/>
      <c r="BLN159" s="342"/>
      <c r="BLO159" s="342"/>
      <c r="BLP159" s="342"/>
      <c r="BLQ159" s="342"/>
      <c r="BLR159" s="342"/>
      <c r="BLS159" s="342"/>
      <c r="BLT159" s="342"/>
      <c r="BLU159" s="342"/>
      <c r="BLV159" s="342"/>
      <c r="BLW159" s="342"/>
      <c r="BLX159" s="342"/>
      <c r="BLY159" s="342"/>
      <c r="BLZ159" s="342"/>
      <c r="BMA159" s="342"/>
      <c r="BMB159" s="342"/>
      <c r="BMC159" s="342"/>
      <c r="BMD159" s="342"/>
      <c r="BME159" s="342"/>
      <c r="BMF159" s="342"/>
      <c r="BMG159" s="342"/>
      <c r="BMH159" s="342"/>
      <c r="BMI159" s="342"/>
      <c r="BMJ159" s="342"/>
      <c r="BMK159" s="342"/>
      <c r="BML159" s="342"/>
      <c r="BMM159" s="342"/>
      <c r="BMN159" s="342"/>
      <c r="BMO159" s="342"/>
      <c r="BMP159" s="342"/>
      <c r="BMQ159" s="342"/>
      <c r="BMR159" s="342"/>
      <c r="BMS159" s="342"/>
      <c r="BMT159" s="342"/>
      <c r="BMU159" s="342"/>
      <c r="BMV159" s="342"/>
      <c r="BMW159" s="342"/>
      <c r="BMX159" s="342"/>
      <c r="BMY159" s="342"/>
      <c r="BMZ159" s="342"/>
      <c r="BNA159" s="342"/>
      <c r="BNB159" s="342"/>
      <c r="BNC159" s="342"/>
      <c r="BND159" s="342"/>
      <c r="BNE159" s="342"/>
      <c r="BNF159" s="342"/>
      <c r="BNG159" s="342"/>
      <c r="BNH159" s="342"/>
      <c r="BNI159" s="342"/>
      <c r="BNJ159" s="342"/>
      <c r="BNK159" s="342"/>
      <c r="BNL159" s="342"/>
      <c r="BNM159" s="342"/>
      <c r="BNN159" s="342"/>
      <c r="BNO159" s="342"/>
      <c r="BNP159" s="342"/>
      <c r="BNQ159" s="342"/>
      <c r="BNR159" s="342"/>
      <c r="BNS159" s="342"/>
      <c r="BNT159" s="342"/>
      <c r="BNU159" s="342"/>
      <c r="BNV159" s="342"/>
      <c r="BNW159" s="342"/>
      <c r="BNX159" s="342"/>
      <c r="BNY159" s="342"/>
      <c r="BNZ159" s="342"/>
      <c r="BOA159" s="342"/>
      <c r="BOB159" s="342"/>
      <c r="BOC159" s="342"/>
      <c r="BOD159" s="342"/>
      <c r="BOE159" s="342"/>
      <c r="BOF159" s="342"/>
      <c r="BOG159" s="342"/>
      <c r="BOH159" s="342"/>
      <c r="BOI159" s="342"/>
      <c r="BOJ159" s="342"/>
      <c r="BOK159" s="342"/>
      <c r="BOL159" s="342"/>
      <c r="BOM159" s="342"/>
      <c r="BON159" s="342"/>
      <c r="BOO159" s="342"/>
      <c r="BOP159" s="342"/>
      <c r="BOQ159" s="342"/>
      <c r="BOR159" s="342"/>
      <c r="BOS159" s="342"/>
      <c r="BOT159" s="342"/>
      <c r="BOU159" s="342"/>
      <c r="BOV159" s="342"/>
      <c r="BOW159" s="342"/>
      <c r="BOX159" s="342"/>
      <c r="BOY159" s="342"/>
      <c r="BOZ159" s="342"/>
      <c r="BPA159" s="342"/>
      <c r="BPB159" s="342"/>
      <c r="BPC159" s="342"/>
      <c r="BPD159" s="342"/>
      <c r="BPE159" s="342"/>
      <c r="BPF159" s="342"/>
      <c r="BPG159" s="342"/>
      <c r="BPH159" s="342"/>
      <c r="BPI159" s="342"/>
      <c r="BPJ159" s="342"/>
      <c r="BPK159" s="342"/>
      <c r="BPL159" s="342"/>
      <c r="BPM159" s="342"/>
      <c r="BPN159" s="342"/>
      <c r="BPO159" s="342"/>
      <c r="BPP159" s="342"/>
      <c r="BPQ159" s="342"/>
      <c r="BPR159" s="342"/>
      <c r="BPS159" s="342"/>
      <c r="BPT159" s="342"/>
      <c r="BPU159" s="342"/>
      <c r="BPV159" s="342"/>
      <c r="BPW159" s="342"/>
      <c r="BPX159" s="342"/>
      <c r="BPY159" s="342"/>
      <c r="BPZ159" s="342"/>
      <c r="BQA159" s="342"/>
      <c r="BQB159" s="342"/>
      <c r="BQC159" s="342"/>
      <c r="BQD159" s="342"/>
      <c r="BQE159" s="342"/>
      <c r="BQF159" s="342"/>
      <c r="BQG159" s="342"/>
      <c r="BQH159" s="342"/>
      <c r="BQI159" s="342"/>
      <c r="BQJ159" s="342"/>
      <c r="BQK159" s="342"/>
      <c r="BQL159" s="342"/>
      <c r="BQM159" s="342"/>
      <c r="BQN159" s="342"/>
      <c r="BQO159" s="342"/>
      <c r="BQP159" s="342"/>
      <c r="BQQ159" s="342"/>
      <c r="BQR159" s="342"/>
      <c r="BQS159" s="342"/>
      <c r="BQT159" s="342"/>
      <c r="BQU159" s="342"/>
      <c r="BQV159" s="342"/>
      <c r="BQW159" s="342"/>
      <c r="BQX159" s="342"/>
      <c r="BQY159" s="342"/>
      <c r="BQZ159" s="342"/>
      <c r="BRA159" s="342"/>
      <c r="BRB159" s="342"/>
      <c r="BRC159" s="342"/>
      <c r="BRD159" s="342"/>
      <c r="BRE159" s="342"/>
      <c r="BRF159" s="342"/>
      <c r="BRG159" s="342"/>
      <c r="BRH159" s="342"/>
      <c r="BRI159" s="342"/>
      <c r="BRJ159" s="342"/>
      <c r="BRK159" s="342"/>
      <c r="BRL159" s="342"/>
      <c r="BRM159" s="342"/>
      <c r="BRN159" s="342"/>
      <c r="BRO159" s="342"/>
      <c r="BRP159" s="342"/>
      <c r="BRQ159" s="342"/>
      <c r="BRR159" s="342"/>
      <c r="BRS159" s="342"/>
      <c r="BRT159" s="342"/>
      <c r="BRU159" s="342"/>
      <c r="BRV159" s="342"/>
      <c r="BRW159" s="342"/>
      <c r="BRX159" s="342"/>
      <c r="BRY159" s="342"/>
      <c r="BRZ159" s="342"/>
      <c r="BSA159" s="342"/>
      <c r="BSB159" s="342"/>
      <c r="BSC159" s="342"/>
      <c r="BSD159" s="342"/>
      <c r="BSE159" s="342"/>
      <c r="BSF159" s="342"/>
      <c r="BSG159" s="342"/>
      <c r="BSH159" s="342"/>
      <c r="BSI159" s="342"/>
      <c r="BSJ159" s="342"/>
      <c r="BSK159" s="342"/>
      <c r="BSL159" s="342"/>
      <c r="BSM159" s="342"/>
      <c r="BSN159" s="342"/>
      <c r="BSO159" s="342"/>
      <c r="BSP159" s="342"/>
      <c r="BSQ159" s="342"/>
      <c r="BSR159" s="342"/>
      <c r="BSS159" s="342"/>
      <c r="BST159" s="342"/>
      <c r="BSU159" s="342"/>
      <c r="BSV159" s="342"/>
      <c r="BSW159" s="342"/>
      <c r="BSX159" s="342"/>
      <c r="BSY159" s="342"/>
      <c r="BSZ159" s="342"/>
      <c r="BTA159" s="342"/>
      <c r="BTB159" s="342"/>
      <c r="BTC159" s="342"/>
      <c r="BTD159" s="342"/>
      <c r="BTE159" s="342"/>
      <c r="BTF159" s="342"/>
      <c r="BTG159" s="342"/>
      <c r="BTH159" s="342"/>
      <c r="BTI159" s="342"/>
      <c r="BTJ159" s="342"/>
      <c r="BTK159" s="342"/>
      <c r="BTL159" s="342"/>
      <c r="BTM159" s="342"/>
      <c r="BTN159" s="342"/>
      <c r="BTO159" s="342"/>
      <c r="BTP159" s="342"/>
      <c r="BTQ159" s="342"/>
      <c r="BTR159" s="342"/>
      <c r="BTS159" s="342"/>
      <c r="BTT159" s="342"/>
      <c r="BTU159" s="342"/>
      <c r="BTV159" s="342"/>
      <c r="BTW159" s="342"/>
      <c r="BTX159" s="342"/>
      <c r="BTY159" s="342"/>
      <c r="BTZ159" s="342"/>
      <c r="BUA159" s="342"/>
      <c r="BUB159" s="342"/>
      <c r="BUC159" s="342"/>
      <c r="BUD159" s="342"/>
      <c r="BUE159" s="342"/>
      <c r="BUF159" s="342"/>
      <c r="BUG159" s="342"/>
      <c r="BUH159" s="342"/>
      <c r="BUI159" s="342"/>
      <c r="BUJ159" s="342"/>
      <c r="BUK159" s="342"/>
      <c r="BUL159" s="342"/>
      <c r="BUM159" s="342"/>
      <c r="BUN159" s="342"/>
      <c r="BUO159" s="342"/>
      <c r="BUP159" s="342"/>
      <c r="BUQ159" s="342"/>
      <c r="BUR159" s="342"/>
      <c r="BUS159" s="342"/>
      <c r="BUT159" s="342"/>
      <c r="BUU159" s="342"/>
      <c r="BUV159" s="342"/>
      <c r="BUW159" s="342"/>
      <c r="BUX159" s="342"/>
      <c r="BUY159" s="342"/>
      <c r="BUZ159" s="342"/>
      <c r="BVA159" s="342"/>
      <c r="BVB159" s="342"/>
      <c r="BVC159" s="342"/>
      <c r="BVD159" s="342"/>
      <c r="BVE159" s="342"/>
      <c r="BVF159" s="342"/>
      <c r="BVG159" s="342"/>
      <c r="BVH159" s="342"/>
      <c r="BVI159" s="342"/>
      <c r="BVJ159" s="342"/>
      <c r="BVK159" s="342"/>
      <c r="BVL159" s="342"/>
      <c r="BVM159" s="342"/>
      <c r="BVN159" s="342"/>
      <c r="BVO159" s="342"/>
      <c r="BVP159" s="342"/>
      <c r="BVQ159" s="342"/>
      <c r="BVR159" s="342"/>
      <c r="BVS159" s="342"/>
      <c r="BVT159" s="342"/>
      <c r="BVU159" s="342"/>
      <c r="BVV159" s="342"/>
      <c r="BVW159" s="342"/>
      <c r="BVX159" s="342"/>
      <c r="BVY159" s="342"/>
      <c r="BVZ159" s="342"/>
      <c r="BWA159" s="342"/>
      <c r="BWB159" s="342"/>
      <c r="BWC159" s="342"/>
      <c r="BWD159" s="342"/>
      <c r="BWE159" s="342"/>
      <c r="BWF159" s="342"/>
      <c r="BWG159" s="342"/>
      <c r="BWH159" s="342"/>
      <c r="BWI159" s="342"/>
      <c r="BWJ159" s="342"/>
      <c r="BWK159" s="342"/>
      <c r="BWL159" s="342"/>
      <c r="BWM159" s="342"/>
      <c r="BWN159" s="342"/>
      <c r="BWO159" s="342"/>
      <c r="BWP159" s="342"/>
      <c r="BWQ159" s="342"/>
      <c r="BWR159" s="342"/>
      <c r="BWS159" s="342"/>
      <c r="BWT159" s="342"/>
      <c r="BWU159" s="342"/>
      <c r="BWV159" s="342"/>
      <c r="BWW159" s="342"/>
      <c r="BWX159" s="342"/>
      <c r="BWY159" s="342"/>
      <c r="BWZ159" s="342"/>
      <c r="BXA159" s="342"/>
      <c r="BXB159" s="342"/>
      <c r="BXC159" s="342"/>
      <c r="BXD159" s="342"/>
      <c r="BXE159" s="342"/>
      <c r="BXF159" s="342"/>
      <c r="BXG159" s="342"/>
      <c r="BXH159" s="342"/>
      <c r="BXI159" s="342"/>
      <c r="BXJ159" s="342"/>
      <c r="BXK159" s="342"/>
      <c r="BXL159" s="342"/>
      <c r="BXM159" s="342"/>
      <c r="BXN159" s="342"/>
      <c r="BXO159" s="342"/>
      <c r="BXP159" s="342"/>
      <c r="BXQ159" s="342"/>
      <c r="BXR159" s="342"/>
      <c r="BXS159" s="342"/>
      <c r="BXT159" s="342"/>
      <c r="BXU159" s="342"/>
      <c r="BXV159" s="342"/>
      <c r="BXW159" s="342"/>
      <c r="BXX159" s="342"/>
      <c r="BXY159" s="342"/>
      <c r="BXZ159" s="342"/>
      <c r="BYA159" s="342"/>
      <c r="BYB159" s="342"/>
      <c r="BYC159" s="342"/>
      <c r="BYD159" s="342"/>
      <c r="BYE159" s="342"/>
      <c r="BYF159" s="342"/>
      <c r="BYG159" s="342"/>
      <c r="BYH159" s="342"/>
      <c r="BYI159" s="342"/>
      <c r="BYJ159" s="342"/>
      <c r="BYK159" s="342"/>
      <c r="BYL159" s="342"/>
      <c r="BYM159" s="342"/>
      <c r="BYN159" s="342"/>
      <c r="BYO159" s="342"/>
      <c r="BYP159" s="342"/>
      <c r="BYQ159" s="342"/>
      <c r="BYR159" s="342"/>
      <c r="BYS159" s="342"/>
      <c r="BYT159" s="342"/>
      <c r="BYU159" s="342"/>
      <c r="BYV159" s="342"/>
      <c r="BYW159" s="342"/>
      <c r="BYX159" s="342"/>
      <c r="BYY159" s="342"/>
      <c r="BYZ159" s="342"/>
      <c r="BZA159" s="342"/>
      <c r="BZB159" s="342"/>
      <c r="BZC159" s="342"/>
      <c r="BZD159" s="342"/>
      <c r="BZE159" s="342"/>
      <c r="BZF159" s="342"/>
      <c r="BZG159" s="342"/>
      <c r="BZH159" s="342"/>
      <c r="BZI159" s="342"/>
      <c r="BZJ159" s="342"/>
      <c r="BZK159" s="342"/>
      <c r="BZL159" s="342"/>
      <c r="BZM159" s="342"/>
      <c r="BZN159" s="342"/>
      <c r="BZO159" s="342"/>
      <c r="BZP159" s="342"/>
      <c r="BZQ159" s="342"/>
      <c r="BZR159" s="342"/>
      <c r="BZS159" s="342"/>
      <c r="BZT159" s="342"/>
      <c r="BZU159" s="342"/>
      <c r="BZV159" s="342"/>
      <c r="BZW159" s="342"/>
      <c r="BZX159" s="342"/>
      <c r="BZY159" s="342"/>
      <c r="BZZ159" s="342"/>
      <c r="CAA159" s="342"/>
      <c r="CAB159" s="342"/>
      <c r="CAC159" s="342"/>
      <c r="CAD159" s="342"/>
      <c r="CAE159" s="342"/>
      <c r="CAF159" s="342"/>
      <c r="CAG159" s="342"/>
      <c r="CAH159" s="342"/>
      <c r="CAI159" s="342"/>
      <c r="CAJ159" s="342"/>
      <c r="CAK159" s="342"/>
      <c r="CAL159" s="342"/>
      <c r="CAM159" s="342"/>
      <c r="CAN159" s="342"/>
      <c r="CAO159" s="342"/>
      <c r="CAP159" s="342"/>
      <c r="CAQ159" s="342"/>
      <c r="CAR159" s="342"/>
      <c r="CAS159" s="342"/>
      <c r="CAT159" s="342"/>
      <c r="CAU159" s="342"/>
      <c r="CAV159" s="342"/>
      <c r="CAW159" s="342"/>
      <c r="CAX159" s="342"/>
      <c r="CAY159" s="342"/>
      <c r="CAZ159" s="342"/>
      <c r="CBA159" s="342"/>
      <c r="CBB159" s="342"/>
      <c r="CBC159" s="342"/>
      <c r="CBD159" s="342"/>
      <c r="CBE159" s="342"/>
      <c r="CBF159" s="342"/>
      <c r="CBG159" s="342"/>
      <c r="CBH159" s="342"/>
      <c r="CBI159" s="342"/>
      <c r="CBJ159" s="342"/>
      <c r="CBK159" s="342"/>
      <c r="CBL159" s="342"/>
      <c r="CBM159" s="342"/>
      <c r="CBN159" s="342"/>
      <c r="CBO159" s="342"/>
      <c r="CBP159" s="342"/>
      <c r="CBQ159" s="342"/>
      <c r="CBR159" s="342"/>
      <c r="CBS159" s="342"/>
      <c r="CBT159" s="342"/>
      <c r="CBU159" s="342"/>
      <c r="CBV159" s="342"/>
      <c r="CBW159" s="342"/>
      <c r="CBX159" s="342"/>
      <c r="CBY159" s="342"/>
      <c r="CBZ159" s="342"/>
      <c r="CCA159" s="342"/>
      <c r="CCB159" s="342"/>
      <c r="CCC159" s="342"/>
      <c r="CCD159" s="342"/>
      <c r="CCE159" s="342"/>
      <c r="CCF159" s="342"/>
      <c r="CCG159" s="342"/>
      <c r="CCH159" s="342"/>
      <c r="CCI159" s="342"/>
      <c r="CCJ159" s="342"/>
      <c r="CCK159" s="342"/>
      <c r="CCL159" s="342"/>
      <c r="CCM159" s="342"/>
      <c r="CCN159" s="342"/>
      <c r="CCO159" s="342"/>
      <c r="CCP159" s="342"/>
      <c r="CCQ159" s="342"/>
      <c r="CCR159" s="342"/>
      <c r="CCS159" s="342"/>
      <c r="CCT159" s="342"/>
      <c r="CCU159" s="342"/>
      <c r="CCV159" s="342"/>
      <c r="CCW159" s="342"/>
      <c r="CCX159" s="342"/>
      <c r="CCY159" s="342"/>
      <c r="CCZ159" s="342"/>
      <c r="CDA159" s="342"/>
      <c r="CDB159" s="342"/>
      <c r="CDC159" s="342"/>
      <c r="CDD159" s="342"/>
      <c r="CDE159" s="342"/>
      <c r="CDF159" s="342"/>
      <c r="CDG159" s="342"/>
      <c r="CDH159" s="342"/>
      <c r="CDI159" s="342"/>
      <c r="CDJ159" s="342"/>
      <c r="CDK159" s="342"/>
      <c r="CDL159" s="342"/>
      <c r="CDM159" s="342"/>
      <c r="CDN159" s="342"/>
      <c r="CDO159" s="342"/>
      <c r="CDP159" s="342"/>
      <c r="CDQ159" s="342"/>
      <c r="CDR159" s="342"/>
      <c r="CDS159" s="342"/>
      <c r="CDT159" s="342"/>
      <c r="CDU159" s="342"/>
      <c r="CDV159" s="342"/>
      <c r="CDW159" s="342"/>
      <c r="CDX159" s="342"/>
      <c r="CDY159" s="342"/>
      <c r="CDZ159" s="342"/>
      <c r="CEA159" s="342"/>
      <c r="CEB159" s="342"/>
      <c r="CEC159" s="342"/>
      <c r="CED159" s="342"/>
      <c r="CEE159" s="342"/>
      <c r="CEF159" s="342"/>
      <c r="CEG159" s="342"/>
      <c r="CEH159" s="342"/>
      <c r="CEI159" s="342"/>
      <c r="CEJ159" s="342"/>
      <c r="CEK159" s="342"/>
      <c r="CEL159" s="342"/>
      <c r="CEM159" s="342"/>
      <c r="CEN159" s="342"/>
      <c r="CEO159" s="342"/>
      <c r="CEP159" s="342"/>
      <c r="CEQ159" s="342"/>
      <c r="CER159" s="342"/>
      <c r="CES159" s="342"/>
      <c r="CET159" s="342"/>
      <c r="CEU159" s="342"/>
      <c r="CEV159" s="342"/>
      <c r="CEW159" s="342"/>
      <c r="CEX159" s="342"/>
      <c r="CEY159" s="342"/>
      <c r="CEZ159" s="342"/>
      <c r="CFA159" s="342"/>
      <c r="CFB159" s="342"/>
      <c r="CFC159" s="342"/>
      <c r="CFD159" s="342"/>
      <c r="CFE159" s="342"/>
      <c r="CFF159" s="342"/>
      <c r="CFG159" s="342"/>
      <c r="CFH159" s="342"/>
      <c r="CFI159" s="342"/>
      <c r="CFJ159" s="342"/>
      <c r="CFK159" s="342"/>
      <c r="CFL159" s="342"/>
      <c r="CFM159" s="342"/>
      <c r="CFN159" s="342"/>
      <c r="CFO159" s="342"/>
      <c r="CFP159" s="342"/>
      <c r="CFQ159" s="342"/>
      <c r="CFR159" s="342"/>
      <c r="CFS159" s="342"/>
      <c r="CFT159" s="342"/>
      <c r="CFU159" s="342"/>
      <c r="CFV159" s="342"/>
      <c r="CFW159" s="342"/>
      <c r="CFX159" s="342"/>
      <c r="CFY159" s="342"/>
      <c r="CFZ159" s="342"/>
      <c r="CGA159" s="342"/>
      <c r="CGB159" s="342"/>
      <c r="CGC159" s="342"/>
      <c r="CGD159" s="342"/>
      <c r="CGE159" s="342"/>
      <c r="CGF159" s="342"/>
      <c r="CGG159" s="342"/>
      <c r="CGH159" s="342"/>
      <c r="CGI159" s="342"/>
      <c r="CGJ159" s="342"/>
      <c r="CGK159" s="342"/>
      <c r="CGL159" s="342"/>
      <c r="CGM159" s="342"/>
      <c r="CGN159" s="342"/>
      <c r="CGO159" s="342"/>
      <c r="CGP159" s="342"/>
      <c r="CGQ159" s="342"/>
      <c r="CGR159" s="342"/>
      <c r="CGS159" s="342"/>
      <c r="CGT159" s="342"/>
      <c r="CGU159" s="342"/>
      <c r="CGV159" s="342"/>
      <c r="CGW159" s="342"/>
      <c r="CGX159" s="342"/>
      <c r="CGY159" s="342"/>
      <c r="CGZ159" s="342"/>
      <c r="CHA159" s="342"/>
      <c r="CHB159" s="342"/>
      <c r="CHC159" s="342"/>
      <c r="CHD159" s="342"/>
      <c r="CHE159" s="342"/>
      <c r="CHF159" s="342"/>
      <c r="CHG159" s="342"/>
      <c r="CHH159" s="342"/>
      <c r="CHI159" s="342"/>
      <c r="CHJ159" s="342"/>
      <c r="CHK159" s="342"/>
      <c r="CHL159" s="342"/>
      <c r="CHM159" s="342"/>
      <c r="CHN159" s="342"/>
      <c r="CHO159" s="342"/>
      <c r="CHP159" s="342"/>
      <c r="CHQ159" s="342"/>
      <c r="CHR159" s="342"/>
      <c r="CHS159" s="342"/>
      <c r="CHT159" s="342"/>
      <c r="CHU159" s="342"/>
      <c r="CHV159" s="342"/>
      <c r="CHW159" s="342"/>
      <c r="CHX159" s="342"/>
      <c r="CHY159" s="342"/>
      <c r="CHZ159" s="342"/>
      <c r="CIA159" s="342"/>
      <c r="CIB159" s="342"/>
      <c r="CIC159" s="342"/>
      <c r="CID159" s="342"/>
      <c r="CIE159" s="342"/>
      <c r="CIF159" s="342"/>
      <c r="CIG159" s="342"/>
      <c r="CIH159" s="342"/>
      <c r="CII159" s="342"/>
      <c r="CIJ159" s="342"/>
      <c r="CIK159" s="342"/>
      <c r="CIL159" s="342"/>
      <c r="CIM159" s="342"/>
      <c r="CIN159" s="342"/>
      <c r="CIO159" s="342"/>
      <c r="CIP159" s="342"/>
      <c r="CIQ159" s="342"/>
      <c r="CIR159" s="342"/>
      <c r="CIS159" s="342"/>
      <c r="CIT159" s="342"/>
      <c r="CIU159" s="342"/>
      <c r="CIV159" s="342"/>
      <c r="CIW159" s="342"/>
      <c r="CIX159" s="342"/>
      <c r="CIY159" s="342"/>
      <c r="CIZ159" s="342"/>
      <c r="CJA159" s="342"/>
      <c r="CJB159" s="342"/>
      <c r="CJC159" s="342"/>
      <c r="CJD159" s="342"/>
      <c r="CJE159" s="342"/>
      <c r="CJF159" s="342"/>
      <c r="CJG159" s="342"/>
      <c r="CJH159" s="342"/>
      <c r="CJI159" s="342"/>
      <c r="CJJ159" s="342"/>
      <c r="CJK159" s="342"/>
      <c r="CJL159" s="342"/>
      <c r="CJM159" s="342"/>
      <c r="CJN159" s="342"/>
      <c r="CJO159" s="342"/>
      <c r="CJP159" s="342"/>
      <c r="CJQ159" s="342"/>
      <c r="CJR159" s="342"/>
      <c r="CJS159" s="342"/>
      <c r="CJT159" s="342"/>
      <c r="CJU159" s="342"/>
      <c r="CJV159" s="342"/>
      <c r="CJW159" s="342"/>
      <c r="CJX159" s="342"/>
      <c r="CJY159" s="342"/>
      <c r="CJZ159" s="342"/>
      <c r="CKA159" s="342"/>
      <c r="CKB159" s="342"/>
      <c r="CKC159" s="342"/>
      <c r="CKD159" s="342"/>
      <c r="CKE159" s="342"/>
      <c r="CKF159" s="342"/>
      <c r="CKG159" s="342"/>
      <c r="CKH159" s="342"/>
      <c r="CKI159" s="342"/>
      <c r="CKJ159" s="342"/>
      <c r="CKK159" s="342"/>
      <c r="CKL159" s="342"/>
      <c r="CKM159" s="342"/>
      <c r="CKN159" s="342"/>
      <c r="CKO159" s="342"/>
      <c r="CKP159" s="342"/>
      <c r="CKQ159" s="342"/>
      <c r="CKR159" s="342"/>
      <c r="CKS159" s="342"/>
      <c r="CKT159" s="342"/>
      <c r="CKU159" s="342"/>
      <c r="CKV159" s="342"/>
      <c r="CKW159" s="342"/>
      <c r="CKX159" s="342"/>
      <c r="CKY159" s="342"/>
      <c r="CKZ159" s="342"/>
      <c r="CLA159" s="342"/>
      <c r="CLB159" s="342"/>
      <c r="CLC159" s="342"/>
      <c r="CLD159" s="342"/>
      <c r="CLE159" s="342"/>
      <c r="CLF159" s="342"/>
      <c r="CLG159" s="342"/>
      <c r="CLH159" s="342"/>
      <c r="CLI159" s="342"/>
      <c r="CLJ159" s="342"/>
      <c r="CLK159" s="342"/>
      <c r="CLL159" s="342"/>
      <c r="CLM159" s="342"/>
      <c r="CLN159" s="342"/>
      <c r="CLO159" s="342"/>
      <c r="CLP159" s="342"/>
      <c r="CLQ159" s="342"/>
      <c r="CLR159" s="342"/>
      <c r="CLS159" s="342"/>
      <c r="CLT159" s="342"/>
      <c r="CLU159" s="342"/>
      <c r="CLV159" s="342"/>
      <c r="CLW159" s="342"/>
      <c r="CLX159" s="342"/>
      <c r="CLY159" s="342"/>
      <c r="CLZ159" s="342"/>
      <c r="CMA159" s="342"/>
      <c r="CMB159" s="342"/>
      <c r="CMC159" s="342"/>
      <c r="CMD159" s="342"/>
      <c r="CME159" s="342"/>
      <c r="CMF159" s="342"/>
      <c r="CMG159" s="342"/>
      <c r="CMH159" s="342"/>
      <c r="CMI159" s="342"/>
      <c r="CMJ159" s="342"/>
      <c r="CMK159" s="342"/>
      <c r="CML159" s="342"/>
      <c r="CMM159" s="342"/>
      <c r="CMN159" s="342"/>
      <c r="CMO159" s="342"/>
      <c r="CMP159" s="342"/>
      <c r="CMQ159" s="342"/>
      <c r="CMR159" s="342"/>
      <c r="CMS159" s="342"/>
      <c r="CMT159" s="342"/>
      <c r="CMU159" s="342"/>
      <c r="CMV159" s="342"/>
      <c r="CMW159" s="342"/>
      <c r="CMX159" s="342"/>
      <c r="CMY159" s="342"/>
      <c r="CMZ159" s="342"/>
      <c r="CNA159" s="342"/>
      <c r="CNB159" s="342"/>
      <c r="CNC159" s="342"/>
      <c r="CND159" s="342"/>
      <c r="CNE159" s="342"/>
      <c r="CNF159" s="342"/>
      <c r="CNG159" s="342"/>
      <c r="CNH159" s="342"/>
      <c r="CNI159" s="342"/>
      <c r="CNJ159" s="342"/>
      <c r="CNK159" s="342"/>
      <c r="CNL159" s="342"/>
      <c r="CNM159" s="342"/>
      <c r="CNN159" s="342"/>
      <c r="CNO159" s="342"/>
      <c r="CNP159" s="342"/>
      <c r="CNQ159" s="342"/>
      <c r="CNR159" s="342"/>
      <c r="CNS159" s="342"/>
      <c r="CNT159" s="342"/>
      <c r="CNU159" s="342"/>
      <c r="CNV159" s="342"/>
      <c r="CNW159" s="342"/>
      <c r="CNX159" s="342"/>
      <c r="CNY159" s="342"/>
      <c r="CNZ159" s="342"/>
      <c r="COA159" s="342"/>
      <c r="COB159" s="342"/>
      <c r="COC159" s="342"/>
      <c r="COD159" s="342"/>
      <c r="COE159" s="342"/>
      <c r="COF159" s="342"/>
      <c r="COG159" s="342"/>
      <c r="COH159" s="342"/>
      <c r="COI159" s="342"/>
      <c r="COJ159" s="342"/>
      <c r="COK159" s="342"/>
      <c r="COL159" s="342"/>
      <c r="COM159" s="342"/>
      <c r="CON159" s="342"/>
      <c r="COO159" s="342"/>
      <c r="COP159" s="342"/>
      <c r="COQ159" s="342"/>
      <c r="COR159" s="342"/>
      <c r="COS159" s="342"/>
      <c r="COT159" s="342"/>
      <c r="COU159" s="342"/>
      <c r="COV159" s="342"/>
      <c r="COW159" s="342"/>
      <c r="COX159" s="342"/>
      <c r="COY159" s="342"/>
      <c r="COZ159" s="342"/>
      <c r="CPA159" s="342"/>
      <c r="CPB159" s="342"/>
      <c r="CPC159" s="342"/>
      <c r="CPD159" s="342"/>
      <c r="CPE159" s="342"/>
      <c r="CPF159" s="342"/>
      <c r="CPG159" s="342"/>
      <c r="CPH159" s="342"/>
      <c r="CPI159" s="342"/>
      <c r="CPJ159" s="342"/>
      <c r="CPK159" s="342"/>
      <c r="CPL159" s="342"/>
      <c r="CPM159" s="342"/>
      <c r="CPN159" s="342"/>
      <c r="CPO159" s="342"/>
      <c r="CPP159" s="342"/>
      <c r="CPQ159" s="342"/>
      <c r="CPR159" s="342"/>
      <c r="CPS159" s="342"/>
      <c r="CPT159" s="342"/>
      <c r="CPU159" s="342"/>
      <c r="CPV159" s="342"/>
      <c r="CPW159" s="342"/>
      <c r="CPX159" s="342"/>
      <c r="CPY159" s="342"/>
      <c r="CPZ159" s="342"/>
      <c r="CQA159" s="342"/>
      <c r="CQB159" s="342"/>
      <c r="CQC159" s="342"/>
      <c r="CQD159" s="342"/>
      <c r="CQE159" s="342"/>
      <c r="CQF159" s="342"/>
      <c r="CQG159" s="342"/>
      <c r="CQH159" s="342"/>
      <c r="CQI159" s="342"/>
      <c r="CQJ159" s="342"/>
      <c r="CQK159" s="342"/>
      <c r="CQL159" s="342"/>
      <c r="CQM159" s="342"/>
      <c r="CQN159" s="342"/>
      <c r="CQO159" s="342"/>
      <c r="CQP159" s="342"/>
      <c r="CQQ159" s="342"/>
      <c r="CQR159" s="342"/>
      <c r="CQS159" s="342"/>
      <c r="CQT159" s="342"/>
      <c r="CQU159" s="342"/>
      <c r="CQV159" s="342"/>
      <c r="CQW159" s="342"/>
      <c r="CQX159" s="342"/>
      <c r="CQY159" s="342"/>
      <c r="CQZ159" s="342"/>
      <c r="CRA159" s="342"/>
      <c r="CRB159" s="342"/>
      <c r="CRC159" s="342"/>
      <c r="CRD159" s="342"/>
      <c r="CRE159" s="342"/>
      <c r="CRF159" s="342"/>
      <c r="CRG159" s="342"/>
      <c r="CRH159" s="342"/>
      <c r="CRI159" s="342"/>
      <c r="CRJ159" s="342"/>
      <c r="CRK159" s="342"/>
      <c r="CRL159" s="342"/>
      <c r="CRM159" s="342"/>
      <c r="CRN159" s="342"/>
      <c r="CRO159" s="342"/>
      <c r="CRP159" s="342"/>
      <c r="CRQ159" s="342"/>
      <c r="CRR159" s="342"/>
      <c r="CRS159" s="342"/>
      <c r="CRT159" s="342"/>
      <c r="CRU159" s="342"/>
      <c r="CRV159" s="342"/>
      <c r="CRW159" s="342"/>
      <c r="CRX159" s="342"/>
      <c r="CRY159" s="342"/>
      <c r="CRZ159" s="342"/>
      <c r="CSA159" s="342"/>
      <c r="CSB159" s="342"/>
      <c r="CSC159" s="342"/>
      <c r="CSD159" s="342"/>
      <c r="CSE159" s="342"/>
      <c r="CSF159" s="342"/>
      <c r="CSG159" s="342"/>
      <c r="CSH159" s="342"/>
      <c r="CSI159" s="342"/>
      <c r="CSJ159" s="342"/>
      <c r="CSK159" s="342"/>
      <c r="CSL159" s="342"/>
      <c r="CSM159" s="342"/>
      <c r="CSN159" s="342"/>
      <c r="CSO159" s="342"/>
      <c r="CSP159" s="342"/>
      <c r="CSQ159" s="342"/>
      <c r="CSR159" s="342"/>
      <c r="CSS159" s="342"/>
      <c r="CST159" s="342"/>
      <c r="CSU159" s="342"/>
      <c r="CSV159" s="342"/>
      <c r="CSW159" s="342"/>
      <c r="CSX159" s="342"/>
      <c r="CSY159" s="342"/>
      <c r="CSZ159" s="342"/>
      <c r="CTA159" s="342"/>
      <c r="CTB159" s="342"/>
      <c r="CTC159" s="342"/>
      <c r="CTD159" s="342"/>
      <c r="CTE159" s="342"/>
      <c r="CTF159" s="342"/>
      <c r="CTG159" s="342"/>
      <c r="CTH159" s="342"/>
      <c r="CTI159" s="342"/>
      <c r="CTJ159" s="342"/>
      <c r="CTK159" s="342"/>
      <c r="CTL159" s="342"/>
      <c r="CTM159" s="342"/>
      <c r="CTN159" s="342"/>
      <c r="CTO159" s="342"/>
      <c r="CTP159" s="342"/>
      <c r="CTQ159" s="342"/>
      <c r="CTR159" s="342"/>
      <c r="CTS159" s="342"/>
      <c r="CTT159" s="342"/>
      <c r="CTU159" s="342"/>
      <c r="CTV159" s="342"/>
      <c r="CTW159" s="342"/>
      <c r="CTX159" s="342"/>
      <c r="CTY159" s="342"/>
      <c r="CTZ159" s="342"/>
      <c r="CUA159" s="342"/>
      <c r="CUB159" s="342"/>
      <c r="CUC159" s="342"/>
      <c r="CUD159" s="342"/>
      <c r="CUE159" s="342"/>
      <c r="CUF159" s="342"/>
      <c r="CUG159" s="342"/>
      <c r="CUH159" s="342"/>
      <c r="CUI159" s="342"/>
      <c r="CUJ159" s="342"/>
      <c r="CUK159" s="342"/>
      <c r="CUL159" s="342"/>
      <c r="CUM159" s="342"/>
      <c r="CUN159" s="342"/>
      <c r="CUO159" s="342"/>
      <c r="CUP159" s="342"/>
      <c r="CUQ159" s="342"/>
      <c r="CUR159" s="342"/>
      <c r="CUS159" s="342"/>
      <c r="CUT159" s="342"/>
      <c r="CUU159" s="342"/>
      <c r="CUV159" s="342"/>
      <c r="CUW159" s="342"/>
      <c r="CUX159" s="342"/>
      <c r="CUY159" s="342"/>
      <c r="CUZ159" s="342"/>
      <c r="CVA159" s="342"/>
      <c r="CVB159" s="342"/>
      <c r="CVC159" s="342"/>
      <c r="CVD159" s="342"/>
      <c r="CVE159" s="342"/>
      <c r="CVF159" s="342"/>
      <c r="CVG159" s="342"/>
      <c r="CVH159" s="342"/>
      <c r="CVI159" s="342"/>
      <c r="CVJ159" s="342"/>
      <c r="CVK159" s="342"/>
      <c r="CVL159" s="342"/>
      <c r="CVM159" s="342"/>
      <c r="CVN159" s="342"/>
      <c r="CVO159" s="342"/>
      <c r="CVP159" s="342"/>
      <c r="CVQ159" s="342"/>
      <c r="CVR159" s="342"/>
      <c r="CVS159" s="342"/>
      <c r="CVT159" s="342"/>
      <c r="CVU159" s="342"/>
      <c r="CVV159" s="342"/>
      <c r="CVW159" s="342"/>
      <c r="CVX159" s="342"/>
      <c r="CVY159" s="342"/>
      <c r="CVZ159" s="342"/>
      <c r="CWA159" s="342"/>
      <c r="CWB159" s="342"/>
      <c r="CWC159" s="342"/>
      <c r="CWD159" s="342"/>
      <c r="CWE159" s="342"/>
      <c r="CWF159" s="342"/>
      <c r="CWG159" s="342"/>
      <c r="CWH159" s="342"/>
      <c r="CWI159" s="342"/>
      <c r="CWJ159" s="342"/>
      <c r="CWK159" s="342"/>
      <c r="CWL159" s="342"/>
      <c r="CWM159" s="342"/>
      <c r="CWN159" s="342"/>
      <c r="CWO159" s="342"/>
      <c r="CWP159" s="342"/>
      <c r="CWQ159" s="342"/>
      <c r="CWR159" s="342"/>
      <c r="CWS159" s="342"/>
      <c r="CWT159" s="342"/>
      <c r="CWU159" s="342"/>
      <c r="CWV159" s="342"/>
      <c r="CWW159" s="342"/>
      <c r="CWX159" s="342"/>
      <c r="CWY159" s="342"/>
      <c r="CWZ159" s="342"/>
      <c r="CXA159" s="342"/>
      <c r="CXB159" s="342"/>
      <c r="CXC159" s="342"/>
      <c r="CXD159" s="342"/>
      <c r="CXE159" s="342"/>
      <c r="CXF159" s="342"/>
      <c r="CXG159" s="342"/>
      <c r="CXH159" s="342"/>
      <c r="CXI159" s="342"/>
      <c r="CXJ159" s="342"/>
      <c r="CXK159" s="342"/>
      <c r="CXL159" s="342"/>
      <c r="CXM159" s="342"/>
      <c r="CXN159" s="342"/>
      <c r="CXO159" s="342"/>
      <c r="CXP159" s="342"/>
      <c r="CXQ159" s="342"/>
      <c r="CXR159" s="342"/>
      <c r="CXS159" s="342"/>
      <c r="CXT159" s="342"/>
      <c r="CXU159" s="342"/>
      <c r="CXV159" s="342"/>
      <c r="CXW159" s="342"/>
      <c r="CXX159" s="342"/>
      <c r="CXY159" s="342"/>
      <c r="CXZ159" s="342"/>
      <c r="CYA159" s="342"/>
      <c r="CYB159" s="342"/>
      <c r="CYC159" s="342"/>
      <c r="CYD159" s="342"/>
      <c r="CYE159" s="342"/>
      <c r="CYF159" s="342"/>
      <c r="CYG159" s="342"/>
      <c r="CYH159" s="342"/>
      <c r="CYI159" s="342"/>
      <c r="CYJ159" s="342"/>
      <c r="CYK159" s="342"/>
      <c r="CYL159" s="342"/>
      <c r="CYM159" s="342"/>
      <c r="CYN159" s="342"/>
      <c r="CYO159" s="342"/>
      <c r="CYP159" s="342"/>
      <c r="CYQ159" s="342"/>
      <c r="CYR159" s="342"/>
      <c r="CYS159" s="342"/>
      <c r="CYT159" s="342"/>
      <c r="CYU159" s="342"/>
      <c r="CYV159" s="342"/>
      <c r="CYW159" s="342"/>
      <c r="CYX159" s="342"/>
      <c r="CYY159" s="342"/>
      <c r="CYZ159" s="342"/>
      <c r="CZA159" s="342"/>
      <c r="CZB159" s="342"/>
      <c r="CZC159" s="342"/>
      <c r="CZD159" s="342"/>
      <c r="CZE159" s="342"/>
      <c r="CZF159" s="342"/>
      <c r="CZG159" s="342"/>
      <c r="CZH159" s="342"/>
      <c r="CZI159" s="342"/>
      <c r="CZJ159" s="342"/>
      <c r="CZK159" s="342"/>
      <c r="CZL159" s="342"/>
      <c r="CZM159" s="342"/>
      <c r="CZN159" s="342"/>
      <c r="CZO159" s="342"/>
      <c r="CZP159" s="342"/>
      <c r="CZQ159" s="342"/>
      <c r="CZR159" s="342"/>
      <c r="CZS159" s="342"/>
      <c r="CZT159" s="342"/>
      <c r="CZU159" s="342"/>
      <c r="CZV159" s="342"/>
      <c r="CZW159" s="342"/>
      <c r="CZX159" s="342"/>
      <c r="CZY159" s="342"/>
      <c r="CZZ159" s="342"/>
      <c r="DAA159" s="342"/>
      <c r="DAB159" s="342"/>
      <c r="DAC159" s="342"/>
      <c r="DAD159" s="342"/>
      <c r="DAE159" s="342"/>
      <c r="DAF159" s="342"/>
      <c r="DAG159" s="342"/>
      <c r="DAH159" s="342"/>
      <c r="DAI159" s="342"/>
      <c r="DAJ159" s="342"/>
      <c r="DAK159" s="342"/>
      <c r="DAL159" s="342"/>
      <c r="DAM159" s="342"/>
      <c r="DAN159" s="342"/>
      <c r="DAO159" s="342"/>
      <c r="DAP159" s="342"/>
      <c r="DAQ159" s="342"/>
      <c r="DAR159" s="342"/>
      <c r="DAS159" s="342"/>
      <c r="DAT159" s="342"/>
      <c r="DAU159" s="342"/>
      <c r="DAV159" s="342"/>
      <c r="DAW159" s="342"/>
      <c r="DAX159" s="342"/>
      <c r="DAY159" s="342"/>
      <c r="DAZ159" s="342"/>
      <c r="DBA159" s="342"/>
      <c r="DBB159" s="342"/>
      <c r="DBC159" s="342"/>
      <c r="DBD159" s="342"/>
      <c r="DBE159" s="342"/>
      <c r="DBF159" s="342"/>
      <c r="DBG159" s="342"/>
      <c r="DBH159" s="342"/>
      <c r="DBI159" s="342"/>
      <c r="DBJ159" s="342"/>
      <c r="DBK159" s="342"/>
      <c r="DBL159" s="342"/>
      <c r="DBM159" s="342"/>
      <c r="DBN159" s="342"/>
      <c r="DBO159" s="342"/>
      <c r="DBP159" s="342"/>
      <c r="DBQ159" s="342"/>
      <c r="DBR159" s="342"/>
      <c r="DBS159" s="342"/>
      <c r="DBT159" s="342"/>
      <c r="DBU159" s="342"/>
      <c r="DBV159" s="342"/>
      <c r="DBW159" s="342"/>
      <c r="DBX159" s="342"/>
      <c r="DBY159" s="342"/>
      <c r="DBZ159" s="342"/>
      <c r="DCA159" s="342"/>
      <c r="DCB159" s="342"/>
      <c r="DCC159" s="342"/>
      <c r="DCD159" s="342"/>
      <c r="DCE159" s="342"/>
      <c r="DCF159" s="342"/>
      <c r="DCG159" s="342"/>
      <c r="DCH159" s="342"/>
      <c r="DCI159" s="342"/>
      <c r="DCJ159" s="342"/>
      <c r="DCK159" s="342"/>
      <c r="DCL159" s="342"/>
      <c r="DCM159" s="342"/>
      <c r="DCN159" s="342"/>
      <c r="DCO159" s="342"/>
      <c r="DCP159" s="342"/>
      <c r="DCQ159" s="342"/>
      <c r="DCR159" s="342"/>
      <c r="DCS159" s="342"/>
      <c r="DCT159" s="342"/>
      <c r="DCU159" s="342"/>
      <c r="DCV159" s="342"/>
      <c r="DCW159" s="342"/>
      <c r="DCX159" s="342"/>
      <c r="DCY159" s="342"/>
      <c r="DCZ159" s="342"/>
      <c r="DDA159" s="342"/>
      <c r="DDB159" s="342"/>
      <c r="DDC159" s="342"/>
      <c r="DDD159" s="342"/>
      <c r="DDE159" s="342"/>
      <c r="DDF159" s="342"/>
      <c r="DDG159" s="342"/>
      <c r="DDH159" s="342"/>
      <c r="DDI159" s="342"/>
      <c r="DDJ159" s="342"/>
      <c r="DDK159" s="342"/>
      <c r="DDL159" s="342"/>
      <c r="DDM159" s="342"/>
      <c r="DDN159" s="342"/>
      <c r="DDO159" s="342"/>
      <c r="DDP159" s="342"/>
      <c r="DDQ159" s="342"/>
      <c r="DDR159" s="342"/>
      <c r="DDS159" s="342"/>
      <c r="DDT159" s="342"/>
      <c r="DDU159" s="342"/>
      <c r="DDV159" s="342"/>
      <c r="DDW159" s="342"/>
      <c r="DDX159" s="342"/>
      <c r="DDY159" s="342"/>
      <c r="DDZ159" s="342"/>
      <c r="DEA159" s="342"/>
      <c r="DEB159" s="342"/>
      <c r="DEC159" s="342"/>
      <c r="DED159" s="342"/>
      <c r="DEE159" s="342"/>
      <c r="DEF159" s="342"/>
      <c r="DEG159" s="342"/>
      <c r="DEH159" s="342"/>
      <c r="DEI159" s="342"/>
      <c r="DEJ159" s="342"/>
      <c r="DEK159" s="342"/>
      <c r="DEL159" s="342"/>
      <c r="DEM159" s="342"/>
      <c r="DEN159" s="342"/>
      <c r="DEO159" s="342"/>
      <c r="DEP159" s="342"/>
      <c r="DEQ159" s="342"/>
      <c r="DER159" s="342"/>
      <c r="DES159" s="342"/>
      <c r="DET159" s="342"/>
      <c r="DEU159" s="342"/>
      <c r="DEV159" s="342"/>
      <c r="DEW159" s="342"/>
      <c r="DEX159" s="342"/>
      <c r="DEY159" s="342"/>
      <c r="DEZ159" s="342"/>
      <c r="DFA159" s="342"/>
      <c r="DFB159" s="342"/>
      <c r="DFC159" s="342"/>
      <c r="DFD159" s="342"/>
      <c r="DFE159" s="342"/>
      <c r="DFF159" s="342"/>
      <c r="DFG159" s="342"/>
      <c r="DFH159" s="342"/>
      <c r="DFI159" s="342"/>
      <c r="DFJ159" s="342"/>
      <c r="DFK159" s="342"/>
      <c r="DFL159" s="342"/>
      <c r="DFM159" s="342"/>
      <c r="DFN159" s="342"/>
      <c r="DFO159" s="342"/>
      <c r="DFP159" s="342"/>
      <c r="DFQ159" s="342"/>
      <c r="DFR159" s="342"/>
      <c r="DFS159" s="342"/>
      <c r="DFT159" s="342"/>
      <c r="DFU159" s="342"/>
      <c r="DFV159" s="342"/>
      <c r="DFW159" s="342"/>
      <c r="DFX159" s="342"/>
      <c r="DFY159" s="342"/>
      <c r="DFZ159" s="342"/>
      <c r="DGA159" s="342"/>
      <c r="DGB159" s="342"/>
      <c r="DGC159" s="342"/>
      <c r="DGD159" s="342"/>
      <c r="DGE159" s="342"/>
      <c r="DGF159" s="342"/>
      <c r="DGG159" s="342"/>
      <c r="DGH159" s="342"/>
      <c r="DGI159" s="342"/>
      <c r="DGJ159" s="342"/>
      <c r="DGK159" s="342"/>
      <c r="DGL159" s="342"/>
      <c r="DGM159" s="342"/>
      <c r="DGN159" s="342"/>
      <c r="DGO159" s="342"/>
      <c r="DGP159" s="342"/>
      <c r="DGQ159" s="342"/>
      <c r="DGR159" s="342"/>
      <c r="DGS159" s="342"/>
      <c r="DGT159" s="342"/>
      <c r="DGU159" s="342"/>
      <c r="DGV159" s="342"/>
      <c r="DGW159" s="342"/>
      <c r="DGX159" s="342"/>
      <c r="DGY159" s="342"/>
      <c r="DGZ159" s="342"/>
      <c r="DHA159" s="342"/>
      <c r="DHB159" s="342"/>
      <c r="DHC159" s="342"/>
      <c r="DHD159" s="342"/>
      <c r="DHE159" s="342"/>
      <c r="DHF159" s="342"/>
      <c r="DHG159" s="342"/>
      <c r="DHH159" s="342"/>
      <c r="DHI159" s="342"/>
      <c r="DHJ159" s="342"/>
      <c r="DHK159" s="342"/>
      <c r="DHL159" s="342"/>
      <c r="DHM159" s="342"/>
      <c r="DHN159" s="342"/>
      <c r="DHO159" s="342"/>
      <c r="DHP159" s="342"/>
      <c r="DHQ159" s="342"/>
      <c r="DHR159" s="342"/>
      <c r="DHS159" s="342"/>
      <c r="DHT159" s="342"/>
      <c r="DHU159" s="342"/>
      <c r="DHV159" s="342"/>
      <c r="DHW159" s="342"/>
      <c r="DHX159" s="342"/>
      <c r="DHY159" s="342"/>
      <c r="DHZ159" s="342"/>
      <c r="DIA159" s="342"/>
      <c r="DIB159" s="342"/>
      <c r="DIC159" s="342"/>
      <c r="DID159" s="342"/>
      <c r="DIE159" s="342"/>
      <c r="DIF159" s="342"/>
      <c r="DIG159" s="342"/>
      <c r="DIH159" s="342"/>
      <c r="DII159" s="342"/>
      <c r="DIJ159" s="342"/>
      <c r="DIK159" s="342"/>
      <c r="DIL159" s="342"/>
      <c r="DIM159" s="342"/>
      <c r="DIN159" s="342"/>
      <c r="DIO159" s="342"/>
      <c r="DIP159" s="342"/>
      <c r="DIQ159" s="342"/>
      <c r="DIR159" s="342"/>
      <c r="DIS159" s="342"/>
      <c r="DIT159" s="342"/>
      <c r="DIU159" s="342"/>
      <c r="DIV159" s="342"/>
      <c r="DIW159" s="342"/>
      <c r="DIX159" s="342"/>
      <c r="DIY159" s="342"/>
      <c r="DIZ159" s="342"/>
      <c r="DJA159" s="342"/>
      <c r="DJB159" s="342"/>
      <c r="DJC159" s="342"/>
      <c r="DJD159" s="342"/>
      <c r="DJE159" s="342"/>
      <c r="DJF159" s="342"/>
      <c r="DJG159" s="342"/>
      <c r="DJH159" s="342"/>
      <c r="DJI159" s="342"/>
      <c r="DJJ159" s="342"/>
      <c r="DJK159" s="342"/>
      <c r="DJL159" s="342"/>
      <c r="DJM159" s="342"/>
      <c r="DJN159" s="342"/>
      <c r="DJO159" s="342"/>
      <c r="DJP159" s="342"/>
      <c r="DJQ159" s="342"/>
      <c r="DJR159" s="342"/>
      <c r="DJS159" s="342"/>
      <c r="DJT159" s="342"/>
      <c r="DJU159" s="342"/>
      <c r="DJV159" s="342"/>
      <c r="DJW159" s="342"/>
      <c r="DJX159" s="342"/>
      <c r="DJY159" s="342"/>
      <c r="DJZ159" s="342"/>
      <c r="DKA159" s="342"/>
      <c r="DKB159" s="342"/>
      <c r="DKC159" s="342"/>
      <c r="DKD159" s="342"/>
      <c r="DKE159" s="342"/>
      <c r="DKF159" s="342"/>
      <c r="DKG159" s="342"/>
      <c r="DKH159" s="342"/>
      <c r="DKI159" s="342"/>
      <c r="DKJ159" s="342"/>
      <c r="DKK159" s="342"/>
      <c r="DKL159" s="342"/>
      <c r="DKM159" s="342"/>
      <c r="DKN159" s="342"/>
      <c r="DKO159" s="342"/>
      <c r="DKP159" s="342"/>
      <c r="DKQ159" s="342"/>
      <c r="DKR159" s="342"/>
      <c r="DKS159" s="342"/>
      <c r="DKT159" s="342"/>
      <c r="DKU159" s="342"/>
      <c r="DKV159" s="342"/>
      <c r="DKW159" s="342"/>
      <c r="DKX159" s="342"/>
      <c r="DKY159" s="342"/>
      <c r="DKZ159" s="342"/>
      <c r="DLA159" s="342"/>
      <c r="DLB159" s="342"/>
      <c r="DLC159" s="342"/>
      <c r="DLD159" s="342"/>
      <c r="DLE159" s="342"/>
      <c r="DLF159" s="342"/>
      <c r="DLG159" s="342"/>
      <c r="DLH159" s="342"/>
      <c r="DLI159" s="342"/>
      <c r="DLJ159" s="342"/>
      <c r="DLK159" s="342"/>
      <c r="DLL159" s="342"/>
      <c r="DLM159" s="342"/>
      <c r="DLN159" s="342"/>
      <c r="DLO159" s="342"/>
      <c r="DLP159" s="342"/>
      <c r="DLQ159" s="342"/>
      <c r="DLR159" s="342"/>
      <c r="DLS159" s="342"/>
      <c r="DLT159" s="342"/>
      <c r="DLU159" s="342"/>
      <c r="DLV159" s="342"/>
      <c r="DLW159" s="342"/>
      <c r="DLX159" s="342"/>
      <c r="DLY159" s="342"/>
      <c r="DLZ159" s="342"/>
      <c r="DMA159" s="342"/>
      <c r="DMB159" s="342"/>
      <c r="DMC159" s="342"/>
      <c r="DMD159" s="342"/>
      <c r="DME159" s="342"/>
      <c r="DMF159" s="342"/>
      <c r="DMG159" s="342"/>
      <c r="DMH159" s="342"/>
      <c r="DMI159" s="342"/>
      <c r="DMJ159" s="342"/>
      <c r="DMK159" s="342"/>
      <c r="DML159" s="342"/>
      <c r="DMM159" s="342"/>
      <c r="DMN159" s="342"/>
      <c r="DMO159" s="342"/>
      <c r="DMP159" s="342"/>
      <c r="DMQ159" s="342"/>
      <c r="DMR159" s="342"/>
      <c r="DMS159" s="342"/>
      <c r="DMT159" s="342"/>
      <c r="DMU159" s="342"/>
      <c r="DMV159" s="342"/>
      <c r="DMW159" s="342"/>
      <c r="DMX159" s="342"/>
      <c r="DMY159" s="342"/>
      <c r="DMZ159" s="342"/>
      <c r="DNA159" s="342"/>
      <c r="DNB159" s="342"/>
      <c r="DNC159" s="342"/>
      <c r="DND159" s="342"/>
      <c r="DNE159" s="342"/>
      <c r="DNF159" s="342"/>
      <c r="DNG159" s="342"/>
      <c r="DNH159" s="342"/>
      <c r="DNI159" s="342"/>
      <c r="DNJ159" s="342"/>
      <c r="DNK159" s="342"/>
      <c r="DNL159" s="342"/>
      <c r="DNM159" s="342"/>
      <c r="DNN159" s="342"/>
      <c r="DNO159" s="342"/>
      <c r="DNP159" s="342"/>
      <c r="DNQ159" s="342"/>
      <c r="DNR159" s="342"/>
      <c r="DNS159" s="342"/>
      <c r="DNT159" s="342"/>
      <c r="DNU159" s="342"/>
      <c r="DNV159" s="342"/>
      <c r="DNW159" s="342"/>
      <c r="DNX159" s="342"/>
      <c r="DNY159" s="342"/>
      <c r="DNZ159" s="342"/>
      <c r="DOA159" s="342"/>
      <c r="DOB159" s="342"/>
      <c r="DOC159" s="342"/>
      <c r="DOD159" s="342"/>
      <c r="DOE159" s="342"/>
      <c r="DOF159" s="342"/>
      <c r="DOG159" s="342"/>
      <c r="DOH159" s="342"/>
      <c r="DOI159" s="342"/>
      <c r="DOJ159" s="342"/>
      <c r="DOK159" s="342"/>
      <c r="DOL159" s="342"/>
      <c r="DOM159" s="342"/>
      <c r="DON159" s="342"/>
      <c r="DOO159" s="342"/>
      <c r="DOP159" s="342"/>
      <c r="DOQ159" s="342"/>
      <c r="DOR159" s="342"/>
      <c r="DOS159" s="342"/>
      <c r="DOT159" s="342"/>
      <c r="DOU159" s="342"/>
      <c r="DOV159" s="342"/>
      <c r="DOW159" s="342"/>
      <c r="DOX159" s="342"/>
      <c r="DOY159" s="342"/>
      <c r="DOZ159" s="342"/>
      <c r="DPA159" s="342"/>
      <c r="DPB159" s="342"/>
      <c r="DPC159" s="342"/>
      <c r="DPD159" s="342"/>
      <c r="DPE159" s="342"/>
      <c r="DPF159" s="342"/>
      <c r="DPG159" s="342"/>
      <c r="DPH159" s="342"/>
      <c r="DPI159" s="342"/>
      <c r="DPJ159" s="342"/>
      <c r="DPK159" s="342"/>
      <c r="DPL159" s="342"/>
      <c r="DPM159" s="342"/>
      <c r="DPN159" s="342"/>
      <c r="DPO159" s="342"/>
      <c r="DPP159" s="342"/>
      <c r="DPQ159" s="342"/>
      <c r="DPR159" s="342"/>
      <c r="DPS159" s="342"/>
      <c r="DPT159" s="342"/>
      <c r="DPU159" s="342"/>
      <c r="DPV159" s="342"/>
      <c r="DPW159" s="342"/>
      <c r="DPX159" s="342"/>
      <c r="DPY159" s="342"/>
      <c r="DPZ159" s="342"/>
      <c r="DQA159" s="342"/>
      <c r="DQB159" s="342"/>
      <c r="DQC159" s="342"/>
      <c r="DQD159" s="342"/>
      <c r="DQE159" s="342"/>
      <c r="DQF159" s="342"/>
      <c r="DQG159" s="342"/>
      <c r="DQH159" s="342"/>
      <c r="DQI159" s="342"/>
      <c r="DQJ159" s="342"/>
      <c r="DQK159" s="342"/>
      <c r="DQL159" s="342"/>
      <c r="DQM159" s="342"/>
      <c r="DQN159" s="342"/>
      <c r="DQO159" s="342"/>
      <c r="DQP159" s="342"/>
      <c r="DQQ159" s="342"/>
      <c r="DQR159" s="342"/>
      <c r="DQS159" s="342"/>
      <c r="DQT159" s="342"/>
      <c r="DQU159" s="342"/>
      <c r="DQV159" s="342"/>
      <c r="DQW159" s="342"/>
      <c r="DQX159" s="342"/>
      <c r="DQY159" s="342"/>
      <c r="DQZ159" s="342"/>
      <c r="DRA159" s="342"/>
      <c r="DRB159" s="342"/>
      <c r="DRC159" s="342"/>
      <c r="DRD159" s="342"/>
      <c r="DRE159" s="342"/>
      <c r="DRF159" s="342"/>
      <c r="DRG159" s="342"/>
      <c r="DRH159" s="342"/>
      <c r="DRI159" s="342"/>
      <c r="DRJ159" s="342"/>
      <c r="DRK159" s="342"/>
      <c r="DRL159" s="342"/>
      <c r="DRM159" s="342"/>
      <c r="DRN159" s="342"/>
      <c r="DRO159" s="342"/>
      <c r="DRP159" s="342"/>
      <c r="DRQ159" s="342"/>
      <c r="DRR159" s="342"/>
      <c r="DRS159" s="342"/>
      <c r="DRT159" s="342"/>
      <c r="DRU159" s="342"/>
      <c r="DRV159" s="342"/>
      <c r="DRW159" s="342"/>
      <c r="DRX159" s="342"/>
      <c r="DRY159" s="342"/>
      <c r="DRZ159" s="342"/>
      <c r="DSA159" s="342"/>
      <c r="DSB159" s="342"/>
      <c r="DSC159" s="342"/>
      <c r="DSD159" s="342"/>
      <c r="DSE159" s="342"/>
      <c r="DSF159" s="342"/>
      <c r="DSG159" s="342"/>
      <c r="DSH159" s="342"/>
      <c r="DSI159" s="342"/>
      <c r="DSJ159" s="342"/>
      <c r="DSK159" s="342"/>
      <c r="DSL159" s="342"/>
      <c r="DSM159" s="342"/>
      <c r="DSN159" s="342"/>
      <c r="DSO159" s="342"/>
      <c r="DSP159" s="342"/>
      <c r="DSQ159" s="342"/>
      <c r="DSR159" s="342"/>
      <c r="DSS159" s="342"/>
      <c r="DST159" s="342"/>
      <c r="DSU159" s="342"/>
      <c r="DSV159" s="342"/>
      <c r="DSW159" s="342"/>
      <c r="DSX159" s="342"/>
      <c r="DSY159" s="342"/>
      <c r="DSZ159" s="342"/>
      <c r="DTA159" s="342"/>
      <c r="DTB159" s="342"/>
      <c r="DTC159" s="342"/>
      <c r="DTD159" s="342"/>
      <c r="DTE159" s="342"/>
      <c r="DTF159" s="342"/>
      <c r="DTG159" s="342"/>
      <c r="DTH159" s="342"/>
      <c r="DTI159" s="342"/>
      <c r="DTJ159" s="342"/>
      <c r="DTK159" s="342"/>
      <c r="DTL159" s="342"/>
      <c r="DTM159" s="342"/>
      <c r="DTN159" s="342"/>
      <c r="DTO159" s="342"/>
      <c r="DTP159" s="342"/>
      <c r="DTQ159" s="342"/>
      <c r="DTR159" s="342"/>
      <c r="DTS159" s="342"/>
      <c r="DTT159" s="342"/>
      <c r="DTU159" s="342"/>
      <c r="DTV159" s="342"/>
      <c r="DTW159" s="342"/>
      <c r="DTX159" s="342"/>
      <c r="DTY159" s="342"/>
      <c r="DTZ159" s="342"/>
      <c r="DUA159" s="342"/>
      <c r="DUB159" s="342"/>
      <c r="DUC159" s="342"/>
      <c r="DUD159" s="342"/>
      <c r="DUE159" s="342"/>
      <c r="DUF159" s="342"/>
      <c r="DUG159" s="342"/>
      <c r="DUH159" s="342"/>
      <c r="DUI159" s="342"/>
      <c r="DUJ159" s="342"/>
      <c r="DUK159" s="342"/>
      <c r="DUL159" s="342"/>
      <c r="DUM159" s="342"/>
      <c r="DUN159" s="342"/>
      <c r="DUO159" s="342"/>
      <c r="DUP159" s="342"/>
      <c r="DUQ159" s="342"/>
      <c r="DUR159" s="342"/>
      <c r="DUS159" s="342"/>
      <c r="DUT159" s="342"/>
      <c r="DUU159" s="342"/>
      <c r="DUV159" s="342"/>
      <c r="DUW159" s="342"/>
      <c r="DUX159" s="342"/>
      <c r="DUY159" s="342"/>
      <c r="DUZ159" s="342"/>
      <c r="DVA159" s="342"/>
      <c r="DVB159" s="342"/>
      <c r="DVC159" s="342"/>
      <c r="DVD159" s="342"/>
      <c r="DVE159" s="342"/>
      <c r="DVF159" s="342"/>
      <c r="DVG159" s="342"/>
      <c r="DVH159" s="342"/>
      <c r="DVI159" s="342"/>
      <c r="DVJ159" s="342"/>
      <c r="DVK159" s="342"/>
      <c r="DVL159" s="342"/>
      <c r="DVM159" s="342"/>
      <c r="DVN159" s="342"/>
      <c r="DVO159" s="342"/>
      <c r="DVP159" s="342"/>
      <c r="DVQ159" s="342"/>
      <c r="DVR159" s="342"/>
      <c r="DVS159" s="342"/>
      <c r="DVT159" s="342"/>
      <c r="DVU159" s="342"/>
      <c r="DVV159" s="342"/>
      <c r="DVW159" s="342"/>
      <c r="DVX159" s="342"/>
      <c r="DVY159" s="342"/>
      <c r="DVZ159" s="342"/>
      <c r="DWA159" s="342"/>
      <c r="DWB159" s="342"/>
      <c r="DWC159" s="342"/>
      <c r="DWD159" s="342"/>
      <c r="DWE159" s="342"/>
      <c r="DWF159" s="342"/>
      <c r="DWG159" s="342"/>
      <c r="DWH159" s="342"/>
      <c r="DWI159" s="342"/>
      <c r="DWJ159" s="342"/>
      <c r="DWK159" s="342"/>
      <c r="DWL159" s="342"/>
      <c r="DWM159" s="342"/>
      <c r="DWN159" s="342"/>
      <c r="DWO159" s="342"/>
      <c r="DWP159" s="342"/>
      <c r="DWQ159" s="342"/>
      <c r="DWR159" s="342"/>
      <c r="DWS159" s="342"/>
      <c r="DWT159" s="342"/>
      <c r="DWU159" s="342"/>
      <c r="DWV159" s="342"/>
      <c r="DWW159" s="342"/>
      <c r="DWX159" s="342"/>
      <c r="DWY159" s="342"/>
      <c r="DWZ159" s="342"/>
      <c r="DXA159" s="342"/>
      <c r="DXB159" s="342"/>
      <c r="DXC159" s="342"/>
      <c r="DXD159" s="342"/>
      <c r="DXE159" s="342"/>
      <c r="DXF159" s="342"/>
      <c r="DXG159" s="342"/>
      <c r="DXH159" s="342"/>
      <c r="DXI159" s="342"/>
      <c r="DXJ159" s="342"/>
      <c r="DXK159" s="342"/>
      <c r="DXL159" s="342"/>
      <c r="DXM159" s="342"/>
      <c r="DXN159" s="342"/>
      <c r="DXO159" s="342"/>
      <c r="DXP159" s="342"/>
      <c r="DXQ159" s="342"/>
      <c r="DXR159" s="342"/>
      <c r="DXS159" s="342"/>
      <c r="DXT159" s="342"/>
      <c r="DXU159" s="342"/>
      <c r="DXV159" s="342"/>
      <c r="DXW159" s="342"/>
      <c r="DXX159" s="342"/>
      <c r="DXY159" s="342"/>
      <c r="DXZ159" s="342"/>
      <c r="DYA159" s="342"/>
      <c r="DYB159" s="342"/>
      <c r="DYC159" s="342"/>
      <c r="DYD159" s="342"/>
      <c r="DYE159" s="342"/>
      <c r="DYF159" s="342"/>
      <c r="DYG159" s="342"/>
      <c r="DYH159" s="342"/>
      <c r="DYI159" s="342"/>
      <c r="DYJ159" s="342"/>
      <c r="DYK159" s="342"/>
      <c r="DYL159" s="342"/>
      <c r="DYM159" s="342"/>
      <c r="DYN159" s="342"/>
      <c r="DYO159" s="342"/>
      <c r="DYP159" s="342"/>
      <c r="DYQ159" s="342"/>
      <c r="DYR159" s="342"/>
      <c r="DYS159" s="342"/>
      <c r="DYT159" s="342"/>
      <c r="DYU159" s="342"/>
      <c r="DYV159" s="342"/>
      <c r="DYW159" s="342"/>
      <c r="DYX159" s="342"/>
      <c r="DYY159" s="342"/>
      <c r="DYZ159" s="342"/>
      <c r="DZA159" s="342"/>
      <c r="DZB159" s="342"/>
      <c r="DZC159" s="342"/>
      <c r="DZD159" s="342"/>
      <c r="DZE159" s="342"/>
      <c r="DZF159" s="342"/>
      <c r="DZG159" s="342"/>
      <c r="DZH159" s="342"/>
      <c r="DZI159" s="342"/>
      <c r="DZJ159" s="342"/>
      <c r="DZK159" s="342"/>
      <c r="DZL159" s="342"/>
      <c r="DZM159" s="342"/>
      <c r="DZN159" s="342"/>
      <c r="DZO159" s="342"/>
      <c r="DZP159" s="342"/>
      <c r="DZQ159" s="342"/>
      <c r="DZR159" s="342"/>
      <c r="DZS159" s="342"/>
      <c r="DZT159" s="342"/>
      <c r="DZU159" s="342"/>
      <c r="DZV159" s="342"/>
      <c r="DZW159" s="342"/>
      <c r="DZX159" s="342"/>
      <c r="DZY159" s="342"/>
      <c r="DZZ159" s="342"/>
      <c r="EAA159" s="342"/>
      <c r="EAB159" s="342"/>
      <c r="EAC159" s="342"/>
      <c r="EAD159" s="342"/>
      <c r="EAE159" s="342"/>
      <c r="EAF159" s="342"/>
      <c r="EAG159" s="342"/>
      <c r="EAH159" s="342"/>
      <c r="EAI159" s="342"/>
      <c r="EAJ159" s="342"/>
      <c r="EAK159" s="342"/>
      <c r="EAL159" s="342"/>
      <c r="EAM159" s="342"/>
      <c r="EAN159" s="342"/>
      <c r="EAO159" s="342"/>
      <c r="EAP159" s="342"/>
      <c r="EAQ159" s="342"/>
      <c r="EAR159" s="342"/>
      <c r="EAS159" s="342"/>
      <c r="EAT159" s="342"/>
      <c r="EAU159" s="342"/>
      <c r="EAV159" s="342"/>
      <c r="EAW159" s="342"/>
      <c r="EAX159" s="342"/>
      <c r="EAY159" s="342"/>
      <c r="EAZ159" s="342"/>
      <c r="EBA159" s="342"/>
      <c r="EBB159" s="342"/>
      <c r="EBC159" s="342"/>
      <c r="EBD159" s="342"/>
      <c r="EBE159" s="342"/>
      <c r="EBF159" s="342"/>
      <c r="EBG159" s="342"/>
      <c r="EBH159" s="342"/>
      <c r="EBI159" s="342"/>
      <c r="EBJ159" s="342"/>
      <c r="EBK159" s="342"/>
      <c r="EBL159" s="342"/>
      <c r="EBM159" s="342"/>
      <c r="EBN159" s="342"/>
      <c r="EBO159" s="342"/>
      <c r="EBP159" s="342"/>
      <c r="EBQ159" s="342"/>
      <c r="EBR159" s="342"/>
      <c r="EBS159" s="342"/>
      <c r="EBT159" s="342"/>
      <c r="EBU159" s="342"/>
      <c r="EBV159" s="342"/>
      <c r="EBW159" s="342"/>
      <c r="EBX159" s="342"/>
      <c r="EBY159" s="342"/>
      <c r="EBZ159" s="342"/>
      <c r="ECA159" s="342"/>
      <c r="ECB159" s="342"/>
      <c r="ECC159" s="342"/>
      <c r="ECD159" s="342"/>
      <c r="ECE159" s="342"/>
      <c r="ECF159" s="342"/>
      <c r="ECG159" s="342"/>
      <c r="ECH159" s="342"/>
      <c r="ECI159" s="342"/>
      <c r="ECJ159" s="342"/>
      <c r="ECK159" s="342"/>
      <c r="ECL159" s="342"/>
      <c r="ECM159" s="342"/>
      <c r="ECN159" s="342"/>
      <c r="ECO159" s="342"/>
      <c r="ECP159" s="342"/>
      <c r="ECQ159" s="342"/>
      <c r="ECR159" s="342"/>
      <c r="ECS159" s="342"/>
      <c r="ECT159" s="342"/>
      <c r="ECU159" s="342"/>
      <c r="ECV159" s="342"/>
      <c r="ECW159" s="342"/>
      <c r="ECX159" s="342"/>
      <c r="ECY159" s="342"/>
      <c r="ECZ159" s="342"/>
      <c r="EDA159" s="342"/>
      <c r="EDB159" s="342"/>
      <c r="EDC159" s="342"/>
      <c r="EDD159" s="342"/>
      <c r="EDE159" s="342"/>
      <c r="EDF159" s="342"/>
      <c r="EDG159" s="342"/>
      <c r="EDH159" s="342"/>
      <c r="EDI159" s="342"/>
      <c r="EDJ159" s="342"/>
      <c r="EDK159" s="342"/>
      <c r="EDL159" s="342"/>
      <c r="EDM159" s="342"/>
      <c r="EDN159" s="342"/>
      <c r="EDO159" s="342"/>
      <c r="EDP159" s="342"/>
      <c r="EDQ159" s="342"/>
      <c r="EDR159" s="342"/>
      <c r="EDS159" s="342"/>
      <c r="EDT159" s="342"/>
      <c r="EDU159" s="342"/>
      <c r="EDV159" s="342"/>
      <c r="EDW159" s="342"/>
      <c r="EDX159" s="342"/>
      <c r="EDY159" s="342"/>
      <c r="EDZ159" s="342"/>
      <c r="EEA159" s="342"/>
      <c r="EEB159" s="342"/>
      <c r="EEC159" s="342"/>
      <c r="EED159" s="342"/>
      <c r="EEE159" s="342"/>
      <c r="EEF159" s="342"/>
      <c r="EEG159" s="342"/>
      <c r="EEH159" s="342"/>
      <c r="EEI159" s="342"/>
      <c r="EEJ159" s="342"/>
      <c r="EEK159" s="342"/>
      <c r="EEL159" s="342"/>
      <c r="EEM159" s="342"/>
      <c r="EEN159" s="342"/>
      <c r="EEO159" s="342"/>
      <c r="EEP159" s="342"/>
      <c r="EEQ159" s="342"/>
      <c r="EER159" s="342"/>
      <c r="EES159" s="342"/>
      <c r="EET159" s="342"/>
      <c r="EEU159" s="342"/>
      <c r="EEV159" s="342"/>
      <c r="EEW159" s="342"/>
      <c r="EEX159" s="342"/>
      <c r="EEY159" s="342"/>
      <c r="EEZ159" s="342"/>
      <c r="EFA159" s="342"/>
      <c r="EFB159" s="342"/>
      <c r="EFC159" s="342"/>
      <c r="EFD159" s="342"/>
      <c r="EFE159" s="342"/>
      <c r="EFF159" s="342"/>
      <c r="EFG159" s="342"/>
      <c r="EFH159" s="342"/>
      <c r="EFI159" s="342"/>
      <c r="EFJ159" s="342"/>
      <c r="EFK159" s="342"/>
      <c r="EFL159" s="342"/>
      <c r="EFM159" s="342"/>
      <c r="EFN159" s="342"/>
      <c r="EFO159" s="342"/>
      <c r="EFP159" s="342"/>
      <c r="EFQ159" s="342"/>
      <c r="EFR159" s="342"/>
      <c r="EFS159" s="342"/>
      <c r="EFT159" s="342"/>
      <c r="EFU159" s="342"/>
      <c r="EFV159" s="342"/>
      <c r="EFW159" s="342"/>
      <c r="EFX159" s="342"/>
      <c r="EFY159" s="342"/>
      <c r="EFZ159" s="342"/>
      <c r="EGA159" s="342"/>
      <c r="EGB159" s="342"/>
      <c r="EGC159" s="342"/>
      <c r="EGD159" s="342"/>
      <c r="EGE159" s="342"/>
      <c r="EGF159" s="342"/>
      <c r="EGG159" s="342"/>
      <c r="EGH159" s="342"/>
      <c r="EGI159" s="342"/>
      <c r="EGJ159" s="342"/>
      <c r="EGK159" s="342"/>
      <c r="EGL159" s="342"/>
      <c r="EGM159" s="342"/>
      <c r="EGN159" s="342"/>
      <c r="EGO159" s="342"/>
      <c r="EGP159" s="342"/>
      <c r="EGQ159" s="342"/>
      <c r="EGR159" s="342"/>
      <c r="EGS159" s="342"/>
      <c r="EGT159" s="342"/>
      <c r="EGU159" s="342"/>
      <c r="EGV159" s="342"/>
      <c r="EGW159" s="342"/>
      <c r="EGX159" s="342"/>
      <c r="EGY159" s="342"/>
      <c r="EGZ159" s="342"/>
      <c r="EHA159" s="342"/>
      <c r="EHB159" s="342"/>
      <c r="EHC159" s="342"/>
      <c r="EHD159" s="342"/>
      <c r="EHE159" s="342"/>
      <c r="EHF159" s="342"/>
      <c r="EHG159" s="342"/>
      <c r="EHH159" s="342"/>
      <c r="EHI159" s="342"/>
      <c r="EHJ159" s="342"/>
      <c r="EHK159" s="342"/>
      <c r="EHL159" s="342"/>
      <c r="EHM159" s="342"/>
      <c r="EHN159" s="342"/>
      <c r="EHO159" s="342"/>
      <c r="EHP159" s="342"/>
      <c r="EHQ159" s="342"/>
      <c r="EHR159" s="342"/>
      <c r="EHS159" s="342"/>
      <c r="EHT159" s="342"/>
      <c r="EHU159" s="342"/>
      <c r="EHV159" s="342"/>
      <c r="EHW159" s="342"/>
      <c r="EHX159" s="342"/>
      <c r="EHY159" s="342"/>
      <c r="EHZ159" s="342"/>
      <c r="EIA159" s="342"/>
      <c r="EIB159" s="342"/>
      <c r="EIC159" s="342"/>
      <c r="EID159" s="342"/>
      <c r="EIE159" s="342"/>
      <c r="EIF159" s="342"/>
      <c r="EIG159" s="342"/>
      <c r="EIH159" s="342"/>
      <c r="EII159" s="342"/>
      <c r="EIJ159" s="342"/>
      <c r="EIK159" s="342"/>
      <c r="EIL159" s="342"/>
      <c r="EIM159" s="342"/>
      <c r="EIN159" s="342"/>
      <c r="EIO159" s="342"/>
      <c r="EIP159" s="342"/>
      <c r="EIQ159" s="342"/>
      <c r="EIR159" s="342"/>
      <c r="EIS159" s="342"/>
      <c r="EIT159" s="342"/>
      <c r="EIU159" s="342"/>
      <c r="EIV159" s="342"/>
      <c r="EIW159" s="342"/>
      <c r="EIX159" s="342"/>
      <c r="EIY159" s="342"/>
      <c r="EIZ159" s="342"/>
      <c r="EJA159" s="342"/>
      <c r="EJB159" s="342"/>
      <c r="EJC159" s="342"/>
      <c r="EJD159" s="342"/>
      <c r="EJE159" s="342"/>
      <c r="EJF159" s="342"/>
      <c r="EJG159" s="342"/>
      <c r="EJH159" s="342"/>
      <c r="EJI159" s="342"/>
      <c r="EJJ159" s="342"/>
      <c r="EJK159" s="342"/>
      <c r="EJL159" s="342"/>
      <c r="EJM159" s="342"/>
      <c r="EJN159" s="342"/>
      <c r="EJO159" s="342"/>
      <c r="EJP159" s="342"/>
      <c r="EJQ159" s="342"/>
      <c r="EJR159" s="342"/>
      <c r="EJS159" s="342"/>
      <c r="EJT159" s="342"/>
      <c r="EJU159" s="342"/>
      <c r="EJV159" s="342"/>
      <c r="EJW159" s="342"/>
      <c r="EJX159" s="342"/>
      <c r="EJY159" s="342"/>
      <c r="EJZ159" s="342"/>
      <c r="EKA159" s="342"/>
      <c r="EKB159" s="342"/>
      <c r="EKC159" s="342"/>
      <c r="EKD159" s="342"/>
      <c r="EKE159" s="342"/>
      <c r="EKF159" s="342"/>
      <c r="EKG159" s="342"/>
      <c r="EKH159" s="342"/>
      <c r="EKI159" s="342"/>
      <c r="EKJ159" s="342"/>
      <c r="EKK159" s="342"/>
      <c r="EKL159" s="342"/>
      <c r="EKM159" s="342"/>
      <c r="EKN159" s="342"/>
      <c r="EKO159" s="342"/>
      <c r="EKP159" s="342"/>
      <c r="EKQ159" s="342"/>
      <c r="EKR159" s="342"/>
      <c r="EKS159" s="342"/>
      <c r="EKT159" s="342"/>
      <c r="EKU159" s="342"/>
      <c r="EKV159" s="342"/>
      <c r="EKW159" s="342"/>
      <c r="EKX159" s="342"/>
      <c r="EKY159" s="342"/>
      <c r="EKZ159" s="342"/>
      <c r="ELA159" s="342"/>
      <c r="ELB159" s="342"/>
      <c r="ELC159" s="342"/>
      <c r="ELD159" s="342"/>
      <c r="ELE159" s="342"/>
      <c r="ELF159" s="342"/>
      <c r="ELG159" s="342"/>
      <c r="ELH159" s="342"/>
      <c r="ELI159" s="342"/>
      <c r="ELJ159" s="342"/>
      <c r="ELK159" s="342"/>
      <c r="ELL159" s="342"/>
      <c r="ELM159" s="342"/>
      <c r="ELN159" s="342"/>
      <c r="ELO159" s="342"/>
      <c r="ELP159" s="342"/>
      <c r="ELQ159" s="342"/>
      <c r="ELR159" s="342"/>
      <c r="ELS159" s="342"/>
      <c r="ELT159" s="342"/>
      <c r="ELU159" s="342"/>
      <c r="ELV159" s="342"/>
      <c r="ELW159" s="342"/>
      <c r="ELX159" s="342"/>
      <c r="ELY159" s="342"/>
      <c r="ELZ159" s="342"/>
      <c r="EMA159" s="342"/>
      <c r="EMB159" s="342"/>
      <c r="EMC159" s="342"/>
      <c r="EMD159" s="342"/>
      <c r="EME159" s="342"/>
      <c r="EMF159" s="342"/>
      <c r="EMG159" s="342"/>
      <c r="EMH159" s="342"/>
      <c r="EMI159" s="342"/>
      <c r="EMJ159" s="342"/>
      <c r="EMK159" s="342"/>
      <c r="EML159" s="342"/>
      <c r="EMM159" s="342"/>
      <c r="EMN159" s="342"/>
      <c r="EMO159" s="342"/>
      <c r="EMP159" s="342"/>
      <c r="EMQ159" s="342"/>
      <c r="EMR159" s="342"/>
      <c r="EMS159" s="342"/>
      <c r="EMT159" s="342"/>
      <c r="EMU159" s="342"/>
      <c r="EMV159" s="342"/>
      <c r="EMW159" s="342"/>
      <c r="EMX159" s="342"/>
      <c r="EMY159" s="342"/>
      <c r="EMZ159" s="342"/>
      <c r="ENA159" s="342"/>
      <c r="ENB159" s="342"/>
      <c r="ENC159" s="342"/>
      <c r="END159" s="342"/>
      <c r="ENE159" s="342"/>
      <c r="ENF159" s="342"/>
      <c r="ENG159" s="342"/>
      <c r="ENH159" s="342"/>
      <c r="ENI159" s="342"/>
      <c r="ENJ159" s="342"/>
      <c r="ENK159" s="342"/>
      <c r="ENL159" s="342"/>
      <c r="ENM159" s="342"/>
      <c r="ENN159" s="342"/>
      <c r="ENO159" s="342"/>
      <c r="ENP159" s="342"/>
      <c r="ENQ159" s="342"/>
      <c r="ENR159" s="342"/>
      <c r="ENS159" s="342"/>
      <c r="ENT159" s="342"/>
      <c r="ENU159" s="342"/>
      <c r="ENV159" s="342"/>
      <c r="ENW159" s="342"/>
      <c r="ENX159" s="342"/>
      <c r="ENY159" s="342"/>
      <c r="ENZ159" s="342"/>
      <c r="EOA159" s="342"/>
      <c r="EOB159" s="342"/>
      <c r="EOC159" s="342"/>
      <c r="EOD159" s="342"/>
      <c r="EOE159" s="342"/>
      <c r="EOF159" s="342"/>
      <c r="EOG159" s="342"/>
      <c r="EOH159" s="342"/>
      <c r="EOI159" s="342"/>
      <c r="EOJ159" s="342"/>
      <c r="EOK159" s="342"/>
      <c r="EOL159" s="342"/>
      <c r="EOM159" s="342"/>
      <c r="EON159" s="342"/>
      <c r="EOO159" s="342"/>
      <c r="EOP159" s="342"/>
      <c r="EOQ159" s="342"/>
      <c r="EOR159" s="342"/>
      <c r="EOS159" s="342"/>
      <c r="EOT159" s="342"/>
      <c r="EOU159" s="342"/>
      <c r="EOV159" s="342"/>
      <c r="EOW159" s="342"/>
      <c r="EOX159" s="342"/>
      <c r="EOY159" s="342"/>
      <c r="EOZ159" s="342"/>
      <c r="EPA159" s="342"/>
      <c r="EPB159" s="342"/>
      <c r="EPC159" s="342"/>
      <c r="EPD159" s="342"/>
      <c r="EPE159" s="342"/>
      <c r="EPF159" s="342"/>
      <c r="EPG159" s="342"/>
      <c r="EPH159" s="342"/>
      <c r="EPI159" s="342"/>
      <c r="EPJ159" s="342"/>
      <c r="EPK159" s="342"/>
      <c r="EPL159" s="342"/>
      <c r="EPM159" s="342"/>
      <c r="EPN159" s="342"/>
      <c r="EPO159" s="342"/>
      <c r="EPP159" s="342"/>
      <c r="EPQ159" s="342"/>
      <c r="EPR159" s="342"/>
      <c r="EPS159" s="342"/>
      <c r="EPT159" s="342"/>
      <c r="EPU159" s="342"/>
      <c r="EPV159" s="342"/>
      <c r="EPW159" s="342"/>
      <c r="EPX159" s="342"/>
      <c r="EPY159" s="342"/>
      <c r="EPZ159" s="342"/>
      <c r="EQA159" s="342"/>
      <c r="EQB159" s="342"/>
      <c r="EQC159" s="342"/>
      <c r="EQD159" s="342"/>
      <c r="EQE159" s="342"/>
      <c r="EQF159" s="342"/>
      <c r="EQG159" s="342"/>
      <c r="EQH159" s="342"/>
      <c r="EQI159" s="342"/>
      <c r="EQJ159" s="342"/>
      <c r="EQK159" s="342"/>
      <c r="EQL159" s="342"/>
      <c r="EQM159" s="342"/>
      <c r="EQN159" s="342"/>
      <c r="EQO159" s="342"/>
      <c r="EQP159" s="342"/>
      <c r="EQQ159" s="342"/>
      <c r="EQR159" s="342"/>
      <c r="EQS159" s="342"/>
      <c r="EQT159" s="342"/>
      <c r="EQU159" s="342"/>
      <c r="EQV159" s="342"/>
      <c r="EQW159" s="342"/>
      <c r="EQX159" s="342"/>
      <c r="EQY159" s="342"/>
      <c r="EQZ159" s="342"/>
      <c r="ERA159" s="342"/>
      <c r="ERB159" s="342"/>
      <c r="ERC159" s="342"/>
      <c r="ERD159" s="342"/>
      <c r="ERE159" s="342"/>
      <c r="ERF159" s="342"/>
      <c r="ERG159" s="342"/>
      <c r="ERH159" s="342"/>
      <c r="ERI159" s="342"/>
      <c r="ERJ159" s="342"/>
      <c r="ERK159" s="342"/>
      <c r="ERL159" s="342"/>
      <c r="ERM159" s="342"/>
      <c r="ERN159" s="342"/>
      <c r="ERO159" s="342"/>
      <c r="ERP159" s="342"/>
      <c r="ERQ159" s="342"/>
      <c r="ERR159" s="342"/>
      <c r="ERS159" s="342"/>
      <c r="ERT159" s="342"/>
      <c r="ERU159" s="342"/>
      <c r="ERV159" s="342"/>
      <c r="ERW159" s="342"/>
      <c r="ERX159" s="342"/>
      <c r="ERY159" s="342"/>
      <c r="ERZ159" s="342"/>
      <c r="ESA159" s="342"/>
      <c r="ESB159" s="342"/>
      <c r="ESC159" s="342"/>
      <c r="ESD159" s="342"/>
      <c r="ESE159" s="342"/>
      <c r="ESF159" s="342"/>
      <c r="ESG159" s="342"/>
      <c r="ESH159" s="342"/>
      <c r="ESI159" s="342"/>
      <c r="ESJ159" s="342"/>
      <c r="ESK159" s="342"/>
      <c r="ESL159" s="342"/>
      <c r="ESM159" s="342"/>
      <c r="ESN159" s="342"/>
      <c r="ESO159" s="342"/>
      <c r="ESP159" s="342"/>
      <c r="ESQ159" s="342"/>
      <c r="ESR159" s="342"/>
      <c r="ESS159" s="342"/>
      <c r="EST159" s="342"/>
      <c r="ESU159" s="342"/>
      <c r="ESV159" s="342"/>
      <c r="ESW159" s="342"/>
      <c r="ESX159" s="342"/>
      <c r="ESY159" s="342"/>
      <c r="ESZ159" s="342"/>
      <c r="ETA159" s="342"/>
      <c r="ETB159" s="342"/>
      <c r="ETC159" s="342"/>
      <c r="ETD159" s="342"/>
      <c r="ETE159" s="342"/>
      <c r="ETF159" s="342"/>
      <c r="ETG159" s="342"/>
      <c r="ETH159" s="342"/>
      <c r="ETI159" s="342"/>
      <c r="ETJ159" s="342"/>
      <c r="ETK159" s="342"/>
      <c r="ETL159" s="342"/>
      <c r="ETM159" s="342"/>
      <c r="ETN159" s="342"/>
      <c r="ETO159" s="342"/>
      <c r="ETP159" s="342"/>
      <c r="ETQ159" s="342"/>
      <c r="ETR159" s="342"/>
      <c r="ETS159" s="342"/>
      <c r="ETT159" s="342"/>
      <c r="ETU159" s="342"/>
      <c r="ETV159" s="342"/>
      <c r="ETW159" s="342"/>
      <c r="ETX159" s="342"/>
      <c r="ETY159" s="342"/>
      <c r="ETZ159" s="342"/>
      <c r="EUA159" s="342"/>
      <c r="EUB159" s="342"/>
      <c r="EUC159" s="342"/>
      <c r="EUD159" s="342"/>
      <c r="EUE159" s="342"/>
      <c r="EUF159" s="342"/>
      <c r="EUG159" s="342"/>
      <c r="EUH159" s="342"/>
      <c r="EUI159" s="342"/>
      <c r="EUJ159" s="342"/>
      <c r="EUK159" s="342"/>
      <c r="EUL159" s="342"/>
      <c r="EUM159" s="342"/>
      <c r="EUN159" s="342"/>
      <c r="EUO159" s="342"/>
      <c r="EUP159" s="342"/>
      <c r="EUQ159" s="342"/>
      <c r="EUR159" s="342"/>
      <c r="EUS159" s="342"/>
      <c r="EUT159" s="342"/>
      <c r="EUU159" s="342"/>
      <c r="EUV159" s="342"/>
      <c r="EUW159" s="342"/>
      <c r="EUX159" s="342"/>
      <c r="EUY159" s="342"/>
      <c r="EUZ159" s="342"/>
      <c r="EVA159" s="342"/>
      <c r="EVB159" s="342"/>
      <c r="EVC159" s="342"/>
      <c r="EVD159" s="342"/>
      <c r="EVE159" s="342"/>
      <c r="EVF159" s="342"/>
      <c r="EVG159" s="342"/>
      <c r="EVH159" s="342"/>
      <c r="EVI159" s="342"/>
      <c r="EVJ159" s="342"/>
      <c r="EVK159" s="342"/>
      <c r="EVL159" s="342"/>
      <c r="EVM159" s="342"/>
      <c r="EVN159" s="342"/>
      <c r="EVO159" s="342"/>
      <c r="EVP159" s="342"/>
      <c r="EVQ159" s="342"/>
      <c r="EVR159" s="342"/>
      <c r="EVS159" s="342"/>
      <c r="EVT159" s="342"/>
      <c r="EVU159" s="342"/>
      <c r="EVV159" s="342"/>
      <c r="EVW159" s="342"/>
      <c r="EVX159" s="342"/>
      <c r="EVY159" s="342"/>
      <c r="EVZ159" s="342"/>
      <c r="EWA159" s="342"/>
      <c r="EWB159" s="342"/>
      <c r="EWC159" s="342"/>
      <c r="EWD159" s="342"/>
      <c r="EWE159" s="342"/>
      <c r="EWF159" s="342"/>
      <c r="EWG159" s="342"/>
      <c r="EWH159" s="342"/>
      <c r="EWI159" s="342"/>
      <c r="EWJ159" s="342"/>
      <c r="EWK159" s="342"/>
      <c r="EWL159" s="342"/>
      <c r="EWM159" s="342"/>
      <c r="EWN159" s="342"/>
      <c r="EWO159" s="342"/>
      <c r="EWP159" s="342"/>
      <c r="EWQ159" s="342"/>
      <c r="EWR159" s="342"/>
      <c r="EWS159" s="342"/>
      <c r="EWT159" s="342"/>
      <c r="EWU159" s="342"/>
      <c r="EWV159" s="342"/>
      <c r="EWW159" s="342"/>
      <c r="EWX159" s="342"/>
      <c r="EWY159" s="342"/>
      <c r="EWZ159" s="342"/>
      <c r="EXA159" s="342"/>
      <c r="EXB159" s="342"/>
      <c r="EXC159" s="342"/>
      <c r="EXD159" s="342"/>
      <c r="EXE159" s="342"/>
      <c r="EXF159" s="342"/>
      <c r="EXG159" s="342"/>
      <c r="EXH159" s="342"/>
      <c r="EXI159" s="342"/>
      <c r="EXJ159" s="342"/>
      <c r="EXK159" s="342"/>
      <c r="EXL159" s="342"/>
      <c r="EXM159" s="342"/>
      <c r="EXN159" s="342"/>
      <c r="EXO159" s="342"/>
      <c r="EXP159" s="342"/>
      <c r="EXQ159" s="342"/>
      <c r="EXR159" s="342"/>
      <c r="EXS159" s="342"/>
      <c r="EXT159" s="342"/>
      <c r="EXU159" s="342"/>
      <c r="EXV159" s="342"/>
      <c r="EXW159" s="342"/>
      <c r="EXX159" s="342"/>
      <c r="EXY159" s="342"/>
      <c r="EXZ159" s="342"/>
      <c r="EYA159" s="342"/>
      <c r="EYB159" s="342"/>
      <c r="EYC159" s="342"/>
      <c r="EYD159" s="342"/>
      <c r="EYE159" s="342"/>
      <c r="EYF159" s="342"/>
      <c r="EYG159" s="342"/>
      <c r="EYH159" s="342"/>
      <c r="EYI159" s="342"/>
      <c r="EYJ159" s="342"/>
      <c r="EYK159" s="342"/>
      <c r="EYL159" s="342"/>
      <c r="EYM159" s="342"/>
      <c r="EYN159" s="342"/>
      <c r="EYO159" s="342"/>
      <c r="EYP159" s="342"/>
      <c r="EYQ159" s="342"/>
      <c r="EYR159" s="342"/>
      <c r="EYS159" s="342"/>
      <c r="EYT159" s="342"/>
      <c r="EYU159" s="342"/>
      <c r="EYV159" s="342"/>
      <c r="EYW159" s="342"/>
      <c r="EYX159" s="342"/>
      <c r="EYY159" s="342"/>
      <c r="EYZ159" s="342"/>
      <c r="EZA159" s="342"/>
      <c r="EZB159" s="342"/>
      <c r="EZC159" s="342"/>
      <c r="EZD159" s="342"/>
      <c r="EZE159" s="342"/>
      <c r="EZF159" s="342"/>
      <c r="EZG159" s="342"/>
      <c r="EZH159" s="342"/>
      <c r="EZI159" s="342"/>
      <c r="EZJ159" s="342"/>
      <c r="EZK159" s="342"/>
      <c r="EZL159" s="342"/>
      <c r="EZM159" s="342"/>
      <c r="EZN159" s="342"/>
      <c r="EZO159" s="342"/>
      <c r="EZP159" s="342"/>
      <c r="EZQ159" s="342"/>
      <c r="EZR159" s="342"/>
      <c r="EZS159" s="342"/>
      <c r="EZT159" s="342"/>
      <c r="EZU159" s="342"/>
      <c r="EZV159" s="342"/>
      <c r="EZW159" s="342"/>
      <c r="EZX159" s="342"/>
      <c r="EZY159" s="342"/>
      <c r="EZZ159" s="342"/>
      <c r="FAA159" s="342"/>
      <c r="FAB159" s="342"/>
      <c r="FAC159" s="342"/>
      <c r="FAD159" s="342"/>
      <c r="FAE159" s="342"/>
      <c r="FAF159" s="342"/>
      <c r="FAG159" s="342"/>
      <c r="FAH159" s="342"/>
      <c r="FAI159" s="342"/>
      <c r="FAJ159" s="342"/>
      <c r="FAK159" s="342"/>
      <c r="FAL159" s="342"/>
      <c r="FAM159" s="342"/>
      <c r="FAN159" s="342"/>
      <c r="FAO159" s="342"/>
      <c r="FAP159" s="342"/>
      <c r="FAQ159" s="342"/>
      <c r="FAR159" s="342"/>
      <c r="FAS159" s="342"/>
      <c r="FAT159" s="342"/>
      <c r="FAU159" s="342"/>
      <c r="FAV159" s="342"/>
      <c r="FAW159" s="342"/>
      <c r="FAX159" s="342"/>
      <c r="FAY159" s="342"/>
      <c r="FAZ159" s="342"/>
      <c r="FBA159" s="342"/>
      <c r="FBB159" s="342"/>
      <c r="FBC159" s="342"/>
      <c r="FBD159" s="342"/>
      <c r="FBE159" s="342"/>
      <c r="FBF159" s="342"/>
      <c r="FBG159" s="342"/>
      <c r="FBH159" s="342"/>
      <c r="FBI159" s="342"/>
      <c r="FBJ159" s="342"/>
      <c r="FBK159" s="342"/>
      <c r="FBL159" s="342"/>
      <c r="FBM159" s="342"/>
      <c r="FBN159" s="342"/>
      <c r="FBO159" s="342"/>
      <c r="FBP159" s="342"/>
      <c r="FBQ159" s="342"/>
      <c r="FBR159" s="342"/>
      <c r="FBS159" s="342"/>
      <c r="FBT159" s="342"/>
      <c r="FBU159" s="342"/>
      <c r="FBV159" s="342"/>
      <c r="FBW159" s="342"/>
      <c r="FBX159" s="342"/>
      <c r="FBY159" s="342"/>
      <c r="FBZ159" s="342"/>
      <c r="FCA159" s="342"/>
      <c r="FCB159" s="342"/>
      <c r="FCC159" s="342"/>
      <c r="FCD159" s="342"/>
      <c r="FCE159" s="342"/>
      <c r="FCF159" s="342"/>
      <c r="FCG159" s="342"/>
      <c r="FCH159" s="342"/>
      <c r="FCI159" s="342"/>
      <c r="FCJ159" s="342"/>
      <c r="FCK159" s="342"/>
      <c r="FCL159" s="342"/>
      <c r="FCM159" s="342"/>
      <c r="FCN159" s="342"/>
      <c r="FCO159" s="342"/>
      <c r="FCP159" s="342"/>
      <c r="FCQ159" s="342"/>
      <c r="FCR159" s="342"/>
      <c r="FCS159" s="342"/>
      <c r="FCT159" s="342"/>
      <c r="FCU159" s="342"/>
      <c r="FCV159" s="342"/>
      <c r="FCW159" s="342"/>
      <c r="FCX159" s="342"/>
      <c r="FCY159" s="342"/>
      <c r="FCZ159" s="342"/>
      <c r="FDA159" s="342"/>
      <c r="FDB159" s="342"/>
      <c r="FDC159" s="342"/>
      <c r="FDD159" s="342"/>
      <c r="FDE159" s="342"/>
      <c r="FDF159" s="342"/>
      <c r="FDG159" s="342"/>
      <c r="FDH159" s="342"/>
      <c r="FDI159" s="342"/>
      <c r="FDJ159" s="342"/>
      <c r="FDK159" s="342"/>
      <c r="FDL159" s="342"/>
      <c r="FDM159" s="342"/>
      <c r="FDN159" s="342"/>
      <c r="FDO159" s="342"/>
      <c r="FDP159" s="342"/>
      <c r="FDQ159" s="342"/>
      <c r="FDR159" s="342"/>
      <c r="FDS159" s="342"/>
      <c r="FDT159" s="342"/>
      <c r="FDU159" s="342"/>
      <c r="FDV159" s="342"/>
      <c r="FDW159" s="342"/>
      <c r="FDX159" s="342"/>
      <c r="FDY159" s="342"/>
      <c r="FDZ159" s="342"/>
      <c r="FEA159" s="342"/>
      <c r="FEB159" s="342"/>
      <c r="FEC159" s="342"/>
      <c r="FED159" s="342"/>
      <c r="FEE159" s="342"/>
      <c r="FEF159" s="342"/>
      <c r="FEG159" s="342"/>
      <c r="FEH159" s="342"/>
      <c r="FEI159" s="342"/>
      <c r="FEJ159" s="342"/>
      <c r="FEK159" s="342"/>
      <c r="FEL159" s="342"/>
      <c r="FEM159" s="342"/>
      <c r="FEN159" s="342"/>
      <c r="FEO159" s="342"/>
      <c r="FEP159" s="342"/>
      <c r="FEQ159" s="342"/>
      <c r="FER159" s="342"/>
      <c r="FES159" s="342"/>
      <c r="FET159" s="342"/>
      <c r="FEU159" s="342"/>
      <c r="FEV159" s="342"/>
      <c r="FEW159" s="342"/>
      <c r="FEX159" s="342"/>
      <c r="FEY159" s="342"/>
      <c r="FEZ159" s="342"/>
      <c r="FFA159" s="342"/>
      <c r="FFB159" s="342"/>
      <c r="FFC159" s="342"/>
      <c r="FFD159" s="342"/>
      <c r="FFE159" s="342"/>
      <c r="FFF159" s="342"/>
      <c r="FFG159" s="342"/>
      <c r="FFH159" s="342"/>
      <c r="FFI159" s="342"/>
      <c r="FFJ159" s="342"/>
      <c r="FFK159" s="342"/>
      <c r="FFL159" s="342"/>
      <c r="FFM159" s="342"/>
      <c r="FFN159" s="342"/>
      <c r="FFO159" s="342"/>
      <c r="FFP159" s="342"/>
      <c r="FFQ159" s="342"/>
      <c r="FFR159" s="342"/>
      <c r="FFS159" s="342"/>
      <c r="FFT159" s="342"/>
      <c r="FFU159" s="342"/>
      <c r="FFV159" s="342"/>
      <c r="FFW159" s="342"/>
      <c r="FFX159" s="342"/>
      <c r="FFY159" s="342"/>
      <c r="FFZ159" s="342"/>
      <c r="FGA159" s="342"/>
      <c r="FGB159" s="342"/>
      <c r="FGC159" s="342"/>
      <c r="FGD159" s="342"/>
      <c r="FGE159" s="342"/>
      <c r="FGF159" s="342"/>
      <c r="FGG159" s="342"/>
      <c r="FGH159" s="342"/>
      <c r="FGI159" s="342"/>
      <c r="FGJ159" s="342"/>
      <c r="FGK159" s="342"/>
      <c r="FGL159" s="342"/>
      <c r="FGM159" s="342"/>
      <c r="FGN159" s="342"/>
      <c r="FGO159" s="342"/>
      <c r="FGP159" s="342"/>
      <c r="FGQ159" s="342"/>
      <c r="FGR159" s="342"/>
      <c r="FGS159" s="342"/>
      <c r="FGT159" s="342"/>
      <c r="FGU159" s="342"/>
      <c r="FGV159" s="342"/>
      <c r="FGW159" s="342"/>
      <c r="FGX159" s="342"/>
      <c r="FGY159" s="342"/>
      <c r="FGZ159" s="342"/>
      <c r="FHA159" s="342"/>
      <c r="FHB159" s="342"/>
      <c r="FHC159" s="342"/>
      <c r="FHD159" s="342"/>
      <c r="FHE159" s="342"/>
      <c r="FHF159" s="342"/>
      <c r="FHG159" s="342"/>
      <c r="FHH159" s="342"/>
      <c r="FHI159" s="342"/>
      <c r="FHJ159" s="342"/>
      <c r="FHK159" s="342"/>
      <c r="FHL159" s="342"/>
      <c r="FHM159" s="342"/>
      <c r="FHN159" s="342"/>
      <c r="FHO159" s="342"/>
      <c r="FHP159" s="342"/>
      <c r="FHQ159" s="342"/>
      <c r="FHR159" s="342"/>
      <c r="FHS159" s="342"/>
      <c r="FHT159" s="342"/>
      <c r="FHU159" s="342"/>
      <c r="FHV159" s="342"/>
      <c r="FHW159" s="342"/>
      <c r="FHX159" s="342"/>
      <c r="FHY159" s="342"/>
      <c r="FHZ159" s="342"/>
      <c r="FIA159" s="342"/>
      <c r="FIB159" s="342"/>
      <c r="FIC159" s="342"/>
      <c r="FID159" s="342"/>
      <c r="FIE159" s="342"/>
      <c r="FIF159" s="342"/>
      <c r="FIG159" s="342"/>
      <c r="FIH159" s="342"/>
      <c r="FII159" s="342"/>
      <c r="FIJ159" s="342"/>
      <c r="FIK159" s="342"/>
      <c r="FIL159" s="342"/>
      <c r="FIM159" s="342"/>
      <c r="FIN159" s="342"/>
      <c r="FIO159" s="342"/>
      <c r="FIP159" s="342"/>
      <c r="FIQ159" s="342"/>
      <c r="FIR159" s="342"/>
      <c r="FIS159" s="342"/>
      <c r="FIT159" s="342"/>
      <c r="FIU159" s="342"/>
      <c r="FIV159" s="342"/>
      <c r="FIW159" s="342"/>
      <c r="FIX159" s="342"/>
      <c r="FIY159" s="342"/>
      <c r="FIZ159" s="342"/>
      <c r="FJA159" s="342"/>
      <c r="FJB159" s="342"/>
      <c r="FJC159" s="342"/>
      <c r="FJD159" s="342"/>
      <c r="FJE159" s="342"/>
      <c r="FJF159" s="342"/>
      <c r="FJG159" s="342"/>
      <c r="FJH159" s="342"/>
      <c r="FJI159" s="342"/>
      <c r="FJJ159" s="342"/>
      <c r="FJK159" s="342"/>
      <c r="FJL159" s="342"/>
      <c r="FJM159" s="342"/>
      <c r="FJN159" s="342"/>
      <c r="FJO159" s="342"/>
      <c r="FJP159" s="342"/>
      <c r="FJQ159" s="342"/>
      <c r="FJR159" s="342"/>
      <c r="FJS159" s="342"/>
      <c r="FJT159" s="342"/>
      <c r="FJU159" s="342"/>
      <c r="FJV159" s="342"/>
      <c r="FJW159" s="342"/>
      <c r="FJX159" s="342"/>
      <c r="FJY159" s="342"/>
      <c r="FJZ159" s="342"/>
      <c r="FKA159" s="342"/>
      <c r="FKB159" s="342"/>
      <c r="FKC159" s="342"/>
      <c r="FKD159" s="342"/>
      <c r="FKE159" s="342"/>
      <c r="FKF159" s="342"/>
      <c r="FKG159" s="342"/>
      <c r="FKH159" s="342"/>
      <c r="FKI159" s="342"/>
      <c r="FKJ159" s="342"/>
      <c r="FKK159" s="342"/>
      <c r="FKL159" s="342"/>
      <c r="FKM159" s="342"/>
      <c r="FKN159" s="342"/>
      <c r="FKO159" s="342"/>
      <c r="FKP159" s="342"/>
      <c r="FKQ159" s="342"/>
      <c r="FKR159" s="342"/>
      <c r="FKS159" s="342"/>
      <c r="FKT159" s="342"/>
      <c r="FKU159" s="342"/>
      <c r="FKV159" s="342"/>
      <c r="FKW159" s="342"/>
      <c r="FKX159" s="342"/>
      <c r="FKY159" s="342"/>
      <c r="FKZ159" s="342"/>
      <c r="FLA159" s="342"/>
      <c r="FLB159" s="342"/>
      <c r="FLC159" s="342"/>
      <c r="FLD159" s="342"/>
      <c r="FLE159" s="342"/>
      <c r="FLF159" s="342"/>
      <c r="FLG159" s="342"/>
      <c r="FLH159" s="342"/>
      <c r="FLI159" s="342"/>
      <c r="FLJ159" s="342"/>
      <c r="FLK159" s="342"/>
      <c r="FLL159" s="342"/>
      <c r="FLM159" s="342"/>
      <c r="FLN159" s="342"/>
      <c r="FLO159" s="342"/>
      <c r="FLP159" s="342"/>
      <c r="FLQ159" s="342"/>
      <c r="FLR159" s="342"/>
      <c r="FLS159" s="342"/>
      <c r="FLT159" s="342"/>
      <c r="FLU159" s="342"/>
      <c r="FLV159" s="342"/>
      <c r="FLW159" s="342"/>
      <c r="FLX159" s="342"/>
      <c r="FLY159" s="342"/>
      <c r="FLZ159" s="342"/>
      <c r="FMA159" s="342"/>
      <c r="FMB159" s="342"/>
      <c r="FMC159" s="342"/>
      <c r="FMD159" s="342"/>
      <c r="FME159" s="342"/>
      <c r="FMF159" s="342"/>
      <c r="FMG159" s="342"/>
      <c r="FMH159" s="342"/>
      <c r="FMI159" s="342"/>
      <c r="FMJ159" s="342"/>
      <c r="FMK159" s="342"/>
      <c r="FML159" s="342"/>
      <c r="FMM159" s="342"/>
      <c r="FMN159" s="342"/>
      <c r="FMO159" s="342"/>
      <c r="FMP159" s="342"/>
      <c r="FMQ159" s="342"/>
      <c r="FMR159" s="342"/>
      <c r="FMS159" s="342"/>
      <c r="FMT159" s="342"/>
      <c r="FMU159" s="342"/>
      <c r="FMV159" s="342"/>
      <c r="FMW159" s="342"/>
      <c r="FMX159" s="342"/>
      <c r="FMY159" s="342"/>
      <c r="FMZ159" s="342"/>
      <c r="FNA159" s="342"/>
      <c r="FNB159" s="342"/>
      <c r="FNC159" s="342"/>
      <c r="FND159" s="342"/>
      <c r="FNE159" s="342"/>
      <c r="FNF159" s="342"/>
      <c r="FNG159" s="342"/>
      <c r="FNH159" s="342"/>
      <c r="FNI159" s="342"/>
      <c r="FNJ159" s="342"/>
      <c r="FNK159" s="342"/>
      <c r="FNL159" s="342"/>
      <c r="FNM159" s="342"/>
      <c r="FNN159" s="342"/>
      <c r="FNO159" s="342"/>
      <c r="FNP159" s="342"/>
      <c r="FNQ159" s="342"/>
      <c r="FNR159" s="342"/>
      <c r="FNS159" s="342"/>
      <c r="FNT159" s="342"/>
      <c r="FNU159" s="342"/>
      <c r="FNV159" s="342"/>
      <c r="FNW159" s="342"/>
      <c r="FNX159" s="342"/>
      <c r="FNY159" s="342"/>
      <c r="FNZ159" s="342"/>
      <c r="FOA159" s="342"/>
      <c r="FOB159" s="342"/>
      <c r="FOC159" s="342"/>
      <c r="FOD159" s="342"/>
      <c r="FOE159" s="342"/>
      <c r="FOF159" s="342"/>
      <c r="FOG159" s="342"/>
      <c r="FOH159" s="342"/>
      <c r="FOI159" s="342"/>
      <c r="FOJ159" s="342"/>
      <c r="FOK159" s="342"/>
      <c r="FOL159" s="342"/>
      <c r="FOM159" s="342"/>
      <c r="FON159" s="342"/>
      <c r="FOO159" s="342"/>
      <c r="FOP159" s="342"/>
      <c r="FOQ159" s="342"/>
      <c r="FOR159" s="342"/>
      <c r="FOS159" s="342"/>
      <c r="FOT159" s="342"/>
      <c r="FOU159" s="342"/>
      <c r="FOV159" s="342"/>
      <c r="FOW159" s="342"/>
      <c r="FOX159" s="342"/>
      <c r="FOY159" s="342"/>
      <c r="FOZ159" s="342"/>
      <c r="FPA159" s="342"/>
      <c r="FPB159" s="342"/>
      <c r="FPC159" s="342"/>
      <c r="FPD159" s="342"/>
      <c r="FPE159" s="342"/>
      <c r="FPF159" s="342"/>
      <c r="FPG159" s="342"/>
      <c r="FPH159" s="342"/>
      <c r="FPI159" s="342"/>
      <c r="FPJ159" s="342"/>
      <c r="FPK159" s="342"/>
      <c r="FPL159" s="342"/>
      <c r="FPM159" s="342"/>
      <c r="FPN159" s="342"/>
      <c r="FPO159" s="342"/>
      <c r="FPP159" s="342"/>
      <c r="FPQ159" s="342"/>
      <c r="FPR159" s="342"/>
      <c r="FPS159" s="342"/>
      <c r="FPT159" s="342"/>
      <c r="FPU159" s="342"/>
      <c r="FPV159" s="342"/>
      <c r="FPW159" s="342"/>
      <c r="FPX159" s="342"/>
      <c r="FPY159" s="342"/>
      <c r="FPZ159" s="342"/>
      <c r="FQA159" s="342"/>
      <c r="FQB159" s="342"/>
      <c r="FQC159" s="342"/>
      <c r="FQD159" s="342"/>
      <c r="FQE159" s="342"/>
      <c r="FQF159" s="342"/>
      <c r="FQG159" s="342"/>
      <c r="FQH159" s="342"/>
      <c r="FQI159" s="342"/>
      <c r="FQJ159" s="342"/>
      <c r="FQK159" s="342"/>
      <c r="FQL159" s="342"/>
      <c r="FQM159" s="342"/>
      <c r="FQN159" s="342"/>
      <c r="FQO159" s="342"/>
      <c r="FQP159" s="342"/>
      <c r="FQQ159" s="342"/>
      <c r="FQR159" s="342"/>
      <c r="FQS159" s="342"/>
      <c r="FQT159" s="342"/>
      <c r="FQU159" s="342"/>
      <c r="FQV159" s="342"/>
      <c r="FQW159" s="342"/>
      <c r="FQX159" s="342"/>
      <c r="FQY159" s="342"/>
      <c r="FQZ159" s="342"/>
      <c r="FRA159" s="342"/>
      <c r="FRB159" s="342"/>
      <c r="FRC159" s="342"/>
      <c r="FRD159" s="342"/>
      <c r="FRE159" s="342"/>
      <c r="FRF159" s="342"/>
      <c r="FRG159" s="342"/>
      <c r="FRH159" s="342"/>
      <c r="FRI159" s="342"/>
      <c r="FRJ159" s="342"/>
      <c r="FRK159" s="342"/>
      <c r="FRL159" s="342"/>
      <c r="FRM159" s="342"/>
      <c r="FRN159" s="342"/>
      <c r="FRO159" s="342"/>
      <c r="FRP159" s="342"/>
      <c r="FRQ159" s="342"/>
      <c r="FRR159" s="342"/>
      <c r="FRS159" s="342"/>
      <c r="FRT159" s="342"/>
      <c r="FRU159" s="342"/>
      <c r="FRV159" s="342"/>
      <c r="FRW159" s="342"/>
      <c r="FRX159" s="342"/>
      <c r="FRY159" s="342"/>
      <c r="FRZ159" s="342"/>
      <c r="FSA159" s="342"/>
      <c r="FSB159" s="342"/>
      <c r="FSC159" s="342"/>
      <c r="FSD159" s="342"/>
      <c r="FSE159" s="342"/>
      <c r="FSF159" s="342"/>
      <c r="FSG159" s="342"/>
      <c r="FSH159" s="342"/>
      <c r="FSI159" s="342"/>
      <c r="FSJ159" s="342"/>
      <c r="FSK159" s="342"/>
      <c r="FSL159" s="342"/>
      <c r="FSM159" s="342"/>
      <c r="FSN159" s="342"/>
      <c r="FSO159" s="342"/>
      <c r="FSP159" s="342"/>
      <c r="FSQ159" s="342"/>
      <c r="FSR159" s="342"/>
      <c r="FSS159" s="342"/>
      <c r="FST159" s="342"/>
      <c r="FSU159" s="342"/>
      <c r="FSV159" s="342"/>
      <c r="FSW159" s="342"/>
      <c r="FSX159" s="342"/>
      <c r="FSY159" s="342"/>
      <c r="FSZ159" s="342"/>
      <c r="FTA159" s="342"/>
      <c r="FTB159" s="342"/>
      <c r="FTC159" s="342"/>
      <c r="FTD159" s="342"/>
      <c r="FTE159" s="342"/>
      <c r="FTF159" s="342"/>
      <c r="FTG159" s="342"/>
      <c r="FTH159" s="342"/>
      <c r="FTI159" s="342"/>
      <c r="FTJ159" s="342"/>
      <c r="FTK159" s="342"/>
      <c r="FTL159" s="342"/>
      <c r="FTM159" s="342"/>
      <c r="FTN159" s="342"/>
      <c r="FTO159" s="342"/>
      <c r="FTP159" s="342"/>
      <c r="FTQ159" s="342"/>
      <c r="FTR159" s="342"/>
      <c r="FTS159" s="342"/>
      <c r="FTT159" s="342"/>
      <c r="FTU159" s="342"/>
      <c r="FTV159" s="342"/>
      <c r="FTW159" s="342"/>
      <c r="FTX159" s="342"/>
      <c r="FTY159" s="342"/>
      <c r="FTZ159" s="342"/>
      <c r="FUA159" s="342"/>
      <c r="FUB159" s="342"/>
      <c r="FUC159" s="342"/>
      <c r="FUD159" s="342"/>
      <c r="FUE159" s="342"/>
      <c r="FUF159" s="342"/>
      <c r="FUG159" s="342"/>
      <c r="FUH159" s="342"/>
      <c r="FUI159" s="342"/>
      <c r="FUJ159" s="342"/>
      <c r="FUK159" s="342"/>
      <c r="FUL159" s="342"/>
      <c r="FUM159" s="342"/>
      <c r="FUN159" s="342"/>
      <c r="FUO159" s="342"/>
      <c r="FUP159" s="342"/>
      <c r="FUQ159" s="342"/>
      <c r="FUR159" s="342"/>
      <c r="FUS159" s="342"/>
      <c r="FUT159" s="342"/>
      <c r="FUU159" s="342"/>
      <c r="FUV159" s="342"/>
      <c r="FUW159" s="342"/>
      <c r="FUX159" s="342"/>
      <c r="FUY159" s="342"/>
      <c r="FUZ159" s="342"/>
      <c r="FVA159" s="342"/>
      <c r="FVB159" s="342"/>
      <c r="FVC159" s="342"/>
      <c r="FVD159" s="342"/>
      <c r="FVE159" s="342"/>
      <c r="FVF159" s="342"/>
      <c r="FVG159" s="342"/>
      <c r="FVH159" s="342"/>
      <c r="FVI159" s="342"/>
      <c r="FVJ159" s="342"/>
      <c r="FVK159" s="342"/>
      <c r="FVL159" s="342"/>
      <c r="FVM159" s="342"/>
      <c r="FVN159" s="342"/>
      <c r="FVO159" s="342"/>
      <c r="FVP159" s="342"/>
      <c r="FVQ159" s="342"/>
      <c r="FVR159" s="342"/>
      <c r="FVS159" s="342"/>
      <c r="FVT159" s="342"/>
      <c r="FVU159" s="342"/>
      <c r="FVV159" s="342"/>
      <c r="FVW159" s="342"/>
      <c r="FVX159" s="342"/>
      <c r="FVY159" s="342"/>
      <c r="FVZ159" s="342"/>
      <c r="FWA159" s="342"/>
      <c r="FWB159" s="342"/>
      <c r="FWC159" s="342"/>
      <c r="FWD159" s="342"/>
      <c r="FWE159" s="342"/>
      <c r="FWF159" s="342"/>
      <c r="FWG159" s="342"/>
      <c r="FWH159" s="342"/>
      <c r="FWI159" s="342"/>
      <c r="FWJ159" s="342"/>
      <c r="FWK159" s="342"/>
      <c r="FWL159" s="342"/>
      <c r="FWM159" s="342"/>
      <c r="FWN159" s="342"/>
      <c r="FWO159" s="342"/>
      <c r="FWP159" s="342"/>
      <c r="FWQ159" s="342"/>
      <c r="FWR159" s="342"/>
      <c r="FWS159" s="342"/>
      <c r="FWT159" s="342"/>
      <c r="FWU159" s="342"/>
      <c r="FWV159" s="342"/>
      <c r="FWW159" s="342"/>
      <c r="FWX159" s="342"/>
      <c r="FWY159" s="342"/>
      <c r="FWZ159" s="342"/>
      <c r="FXA159" s="342"/>
      <c r="FXB159" s="342"/>
      <c r="FXC159" s="342"/>
      <c r="FXD159" s="342"/>
      <c r="FXE159" s="342"/>
      <c r="FXF159" s="342"/>
      <c r="FXG159" s="342"/>
      <c r="FXH159" s="342"/>
      <c r="FXI159" s="342"/>
      <c r="FXJ159" s="342"/>
      <c r="FXK159" s="342"/>
      <c r="FXL159" s="342"/>
      <c r="FXM159" s="342"/>
      <c r="FXN159" s="342"/>
      <c r="FXO159" s="342"/>
      <c r="FXP159" s="342"/>
      <c r="FXQ159" s="342"/>
      <c r="FXR159" s="342"/>
      <c r="FXS159" s="342"/>
      <c r="FXT159" s="342"/>
      <c r="FXU159" s="342"/>
      <c r="FXV159" s="342"/>
      <c r="FXW159" s="342"/>
      <c r="FXX159" s="342"/>
      <c r="FXY159" s="342"/>
      <c r="FXZ159" s="342"/>
      <c r="FYA159" s="342"/>
      <c r="FYB159" s="342"/>
      <c r="FYC159" s="342"/>
      <c r="FYD159" s="342"/>
      <c r="FYE159" s="342"/>
      <c r="FYF159" s="342"/>
      <c r="FYG159" s="342"/>
      <c r="FYH159" s="342"/>
      <c r="FYI159" s="342"/>
      <c r="FYJ159" s="342"/>
      <c r="FYK159" s="342"/>
      <c r="FYL159" s="342"/>
      <c r="FYM159" s="342"/>
      <c r="FYN159" s="342"/>
      <c r="FYO159" s="342"/>
      <c r="FYP159" s="342"/>
      <c r="FYQ159" s="342"/>
      <c r="FYR159" s="342"/>
      <c r="FYS159" s="342"/>
      <c r="FYT159" s="342"/>
      <c r="FYU159" s="342"/>
      <c r="FYV159" s="342"/>
      <c r="FYW159" s="342"/>
      <c r="FYX159" s="342"/>
      <c r="FYY159" s="342"/>
      <c r="FYZ159" s="342"/>
      <c r="FZA159" s="342"/>
      <c r="FZB159" s="342"/>
      <c r="FZC159" s="342"/>
      <c r="FZD159" s="342"/>
      <c r="FZE159" s="342"/>
      <c r="FZF159" s="342"/>
      <c r="FZG159" s="342"/>
      <c r="FZH159" s="342"/>
      <c r="FZI159" s="342"/>
      <c r="FZJ159" s="342"/>
      <c r="FZK159" s="342"/>
      <c r="FZL159" s="342"/>
      <c r="FZM159" s="342"/>
      <c r="FZN159" s="342"/>
      <c r="FZO159" s="342"/>
      <c r="FZP159" s="342"/>
      <c r="FZQ159" s="342"/>
      <c r="FZR159" s="342"/>
      <c r="FZS159" s="342"/>
      <c r="FZT159" s="342"/>
      <c r="FZU159" s="342"/>
      <c r="FZV159" s="342"/>
      <c r="FZW159" s="342"/>
      <c r="FZX159" s="342"/>
      <c r="FZY159" s="342"/>
      <c r="FZZ159" s="342"/>
      <c r="GAA159" s="342"/>
      <c r="GAB159" s="342"/>
      <c r="GAC159" s="342"/>
      <c r="GAD159" s="342"/>
      <c r="GAE159" s="342"/>
      <c r="GAF159" s="342"/>
      <c r="GAG159" s="342"/>
      <c r="GAH159" s="342"/>
      <c r="GAI159" s="342"/>
      <c r="GAJ159" s="342"/>
      <c r="GAK159" s="342"/>
      <c r="GAL159" s="342"/>
      <c r="GAM159" s="342"/>
      <c r="GAN159" s="342"/>
      <c r="GAO159" s="342"/>
      <c r="GAP159" s="342"/>
      <c r="GAQ159" s="342"/>
      <c r="GAR159" s="342"/>
      <c r="GAS159" s="342"/>
      <c r="GAT159" s="342"/>
      <c r="GAU159" s="342"/>
      <c r="GAV159" s="342"/>
      <c r="GAW159" s="342"/>
      <c r="GAX159" s="342"/>
      <c r="GAY159" s="342"/>
      <c r="GAZ159" s="342"/>
      <c r="GBA159" s="342"/>
      <c r="GBB159" s="342"/>
      <c r="GBC159" s="342"/>
      <c r="GBD159" s="342"/>
      <c r="GBE159" s="342"/>
      <c r="GBF159" s="342"/>
      <c r="GBG159" s="342"/>
      <c r="GBH159" s="342"/>
      <c r="GBI159" s="342"/>
      <c r="GBJ159" s="342"/>
      <c r="GBK159" s="342"/>
      <c r="GBL159" s="342"/>
      <c r="GBM159" s="342"/>
      <c r="GBN159" s="342"/>
      <c r="GBO159" s="342"/>
      <c r="GBP159" s="342"/>
      <c r="GBQ159" s="342"/>
      <c r="GBR159" s="342"/>
      <c r="GBS159" s="342"/>
      <c r="GBT159" s="342"/>
      <c r="GBU159" s="342"/>
      <c r="GBV159" s="342"/>
      <c r="GBW159" s="342"/>
      <c r="GBX159" s="342"/>
      <c r="GBY159" s="342"/>
      <c r="GBZ159" s="342"/>
      <c r="GCA159" s="342"/>
      <c r="GCB159" s="342"/>
      <c r="GCC159" s="342"/>
      <c r="GCD159" s="342"/>
      <c r="GCE159" s="342"/>
      <c r="GCF159" s="342"/>
      <c r="GCG159" s="342"/>
      <c r="GCH159" s="342"/>
      <c r="GCI159" s="342"/>
      <c r="GCJ159" s="342"/>
      <c r="GCK159" s="342"/>
      <c r="GCL159" s="342"/>
      <c r="GCM159" s="342"/>
      <c r="GCN159" s="342"/>
      <c r="GCO159" s="342"/>
      <c r="GCP159" s="342"/>
      <c r="GCQ159" s="342"/>
      <c r="GCR159" s="342"/>
      <c r="GCS159" s="342"/>
      <c r="GCT159" s="342"/>
      <c r="GCU159" s="342"/>
      <c r="GCV159" s="342"/>
      <c r="GCW159" s="342"/>
      <c r="GCX159" s="342"/>
      <c r="GCY159" s="342"/>
      <c r="GCZ159" s="342"/>
      <c r="GDA159" s="342"/>
      <c r="GDB159" s="342"/>
      <c r="GDC159" s="342"/>
      <c r="GDD159" s="342"/>
      <c r="GDE159" s="342"/>
      <c r="GDF159" s="342"/>
      <c r="GDG159" s="342"/>
      <c r="GDH159" s="342"/>
      <c r="GDI159" s="342"/>
      <c r="GDJ159" s="342"/>
      <c r="GDK159" s="342"/>
      <c r="GDL159" s="342"/>
      <c r="GDM159" s="342"/>
      <c r="GDN159" s="342"/>
      <c r="GDO159" s="342"/>
      <c r="GDP159" s="342"/>
      <c r="GDQ159" s="342"/>
      <c r="GDR159" s="342"/>
      <c r="GDS159" s="342"/>
      <c r="GDT159" s="342"/>
      <c r="GDU159" s="342"/>
      <c r="GDV159" s="342"/>
      <c r="GDW159" s="342"/>
      <c r="GDX159" s="342"/>
      <c r="GDY159" s="342"/>
      <c r="GDZ159" s="342"/>
      <c r="GEA159" s="342"/>
      <c r="GEB159" s="342"/>
      <c r="GEC159" s="342"/>
      <c r="GED159" s="342"/>
      <c r="GEE159" s="342"/>
      <c r="GEF159" s="342"/>
      <c r="GEG159" s="342"/>
      <c r="GEH159" s="342"/>
      <c r="GEI159" s="342"/>
      <c r="GEJ159" s="342"/>
      <c r="GEK159" s="342"/>
      <c r="GEL159" s="342"/>
      <c r="GEM159" s="342"/>
      <c r="GEN159" s="342"/>
      <c r="GEO159" s="342"/>
      <c r="GEP159" s="342"/>
      <c r="GEQ159" s="342"/>
      <c r="GER159" s="342"/>
      <c r="GES159" s="342"/>
      <c r="GET159" s="342"/>
      <c r="GEU159" s="342"/>
      <c r="GEV159" s="342"/>
      <c r="GEW159" s="342"/>
      <c r="GEX159" s="342"/>
      <c r="GEY159" s="342"/>
      <c r="GEZ159" s="342"/>
      <c r="GFA159" s="342"/>
      <c r="GFB159" s="342"/>
      <c r="GFC159" s="342"/>
      <c r="GFD159" s="342"/>
      <c r="GFE159" s="342"/>
      <c r="GFF159" s="342"/>
      <c r="GFG159" s="342"/>
      <c r="GFH159" s="342"/>
      <c r="GFI159" s="342"/>
      <c r="GFJ159" s="342"/>
      <c r="GFK159" s="342"/>
      <c r="GFL159" s="342"/>
      <c r="GFM159" s="342"/>
      <c r="GFN159" s="342"/>
      <c r="GFO159" s="342"/>
      <c r="GFP159" s="342"/>
      <c r="GFQ159" s="342"/>
      <c r="GFR159" s="342"/>
      <c r="GFS159" s="342"/>
      <c r="GFT159" s="342"/>
      <c r="GFU159" s="342"/>
      <c r="GFV159" s="342"/>
      <c r="GFW159" s="342"/>
      <c r="GFX159" s="342"/>
      <c r="GFY159" s="342"/>
      <c r="GFZ159" s="342"/>
      <c r="GGA159" s="342"/>
      <c r="GGB159" s="342"/>
      <c r="GGC159" s="342"/>
      <c r="GGD159" s="342"/>
      <c r="GGE159" s="342"/>
      <c r="GGF159" s="342"/>
      <c r="GGG159" s="342"/>
      <c r="GGH159" s="342"/>
      <c r="GGI159" s="342"/>
      <c r="GGJ159" s="342"/>
      <c r="GGK159" s="342"/>
      <c r="GGL159" s="342"/>
      <c r="GGM159" s="342"/>
      <c r="GGN159" s="342"/>
      <c r="GGO159" s="342"/>
      <c r="GGP159" s="342"/>
      <c r="GGQ159" s="342"/>
      <c r="GGR159" s="342"/>
      <c r="GGS159" s="342"/>
      <c r="GGT159" s="342"/>
      <c r="GGU159" s="342"/>
      <c r="GGV159" s="342"/>
      <c r="GGW159" s="342"/>
      <c r="GGX159" s="342"/>
      <c r="GGY159" s="342"/>
      <c r="GGZ159" s="342"/>
      <c r="GHA159" s="342"/>
      <c r="GHB159" s="342"/>
      <c r="GHC159" s="342"/>
      <c r="GHD159" s="342"/>
      <c r="GHE159" s="342"/>
      <c r="GHF159" s="342"/>
      <c r="GHG159" s="342"/>
      <c r="GHH159" s="342"/>
      <c r="GHI159" s="342"/>
      <c r="GHJ159" s="342"/>
      <c r="GHK159" s="342"/>
      <c r="GHL159" s="342"/>
      <c r="GHM159" s="342"/>
      <c r="GHN159" s="342"/>
      <c r="GHO159" s="342"/>
      <c r="GHP159" s="342"/>
      <c r="GHQ159" s="342"/>
      <c r="GHR159" s="342"/>
      <c r="GHS159" s="342"/>
      <c r="GHT159" s="342"/>
      <c r="GHU159" s="342"/>
      <c r="GHV159" s="342"/>
      <c r="GHW159" s="342"/>
      <c r="GHX159" s="342"/>
      <c r="GHY159" s="342"/>
      <c r="GHZ159" s="342"/>
      <c r="GIA159" s="342"/>
      <c r="GIB159" s="342"/>
      <c r="GIC159" s="342"/>
      <c r="GID159" s="342"/>
      <c r="GIE159" s="342"/>
      <c r="GIF159" s="342"/>
      <c r="GIG159" s="342"/>
      <c r="GIH159" s="342"/>
      <c r="GII159" s="342"/>
      <c r="GIJ159" s="342"/>
      <c r="GIK159" s="342"/>
      <c r="GIL159" s="342"/>
      <c r="GIM159" s="342"/>
      <c r="GIN159" s="342"/>
      <c r="GIO159" s="342"/>
      <c r="GIP159" s="342"/>
      <c r="GIQ159" s="342"/>
      <c r="GIR159" s="342"/>
      <c r="GIS159" s="342"/>
      <c r="GIT159" s="342"/>
      <c r="GIU159" s="342"/>
      <c r="GIV159" s="342"/>
      <c r="GIW159" s="342"/>
      <c r="GIX159" s="342"/>
      <c r="GIY159" s="342"/>
      <c r="GIZ159" s="342"/>
      <c r="GJA159" s="342"/>
      <c r="GJB159" s="342"/>
      <c r="GJC159" s="342"/>
      <c r="GJD159" s="342"/>
      <c r="GJE159" s="342"/>
      <c r="GJF159" s="342"/>
      <c r="GJG159" s="342"/>
      <c r="GJH159" s="342"/>
      <c r="GJI159" s="342"/>
      <c r="GJJ159" s="342"/>
      <c r="GJK159" s="342"/>
      <c r="GJL159" s="342"/>
      <c r="GJM159" s="342"/>
      <c r="GJN159" s="342"/>
      <c r="GJO159" s="342"/>
      <c r="GJP159" s="342"/>
      <c r="GJQ159" s="342"/>
      <c r="GJR159" s="342"/>
      <c r="GJS159" s="342"/>
      <c r="GJT159" s="342"/>
      <c r="GJU159" s="342"/>
      <c r="GJV159" s="342"/>
      <c r="GJW159" s="342"/>
      <c r="GJX159" s="342"/>
      <c r="GJY159" s="342"/>
      <c r="GJZ159" s="342"/>
      <c r="GKA159" s="342"/>
      <c r="GKB159" s="342"/>
      <c r="GKC159" s="342"/>
      <c r="GKD159" s="342"/>
      <c r="GKE159" s="342"/>
      <c r="GKF159" s="342"/>
      <c r="GKG159" s="342"/>
      <c r="GKH159" s="342"/>
      <c r="GKI159" s="342"/>
      <c r="GKJ159" s="342"/>
      <c r="GKK159" s="342"/>
      <c r="GKL159" s="342"/>
      <c r="GKM159" s="342"/>
      <c r="GKN159" s="342"/>
      <c r="GKO159" s="342"/>
      <c r="GKP159" s="342"/>
      <c r="GKQ159" s="342"/>
      <c r="GKR159" s="342"/>
      <c r="GKS159" s="342"/>
      <c r="GKT159" s="342"/>
      <c r="GKU159" s="342"/>
      <c r="GKV159" s="342"/>
      <c r="GKW159" s="342"/>
      <c r="GKX159" s="342"/>
      <c r="GKY159" s="342"/>
      <c r="GKZ159" s="342"/>
      <c r="GLA159" s="342"/>
      <c r="GLB159" s="342"/>
      <c r="GLC159" s="342"/>
      <c r="GLD159" s="342"/>
      <c r="GLE159" s="342"/>
      <c r="GLF159" s="342"/>
      <c r="GLG159" s="342"/>
      <c r="GLH159" s="342"/>
      <c r="GLI159" s="342"/>
      <c r="GLJ159" s="342"/>
      <c r="GLK159" s="342"/>
      <c r="GLL159" s="342"/>
      <c r="GLM159" s="342"/>
      <c r="GLN159" s="342"/>
      <c r="GLO159" s="342"/>
      <c r="GLP159" s="342"/>
      <c r="GLQ159" s="342"/>
      <c r="GLR159" s="342"/>
      <c r="GLS159" s="342"/>
      <c r="GLT159" s="342"/>
      <c r="GLU159" s="342"/>
      <c r="GLV159" s="342"/>
      <c r="GLW159" s="342"/>
      <c r="GLX159" s="342"/>
      <c r="GLY159" s="342"/>
      <c r="GLZ159" s="342"/>
      <c r="GMA159" s="342"/>
      <c r="GMB159" s="342"/>
      <c r="GMC159" s="342"/>
      <c r="GMD159" s="342"/>
      <c r="GME159" s="342"/>
      <c r="GMF159" s="342"/>
      <c r="GMG159" s="342"/>
      <c r="GMH159" s="342"/>
      <c r="GMI159" s="342"/>
      <c r="GMJ159" s="342"/>
      <c r="GMK159" s="342"/>
      <c r="GML159" s="342"/>
      <c r="GMM159" s="342"/>
      <c r="GMN159" s="342"/>
      <c r="GMO159" s="342"/>
      <c r="GMP159" s="342"/>
      <c r="GMQ159" s="342"/>
      <c r="GMR159" s="342"/>
      <c r="GMS159" s="342"/>
      <c r="GMT159" s="342"/>
      <c r="GMU159" s="342"/>
      <c r="GMV159" s="342"/>
      <c r="GMW159" s="342"/>
      <c r="GMX159" s="342"/>
      <c r="GMY159" s="342"/>
      <c r="GMZ159" s="342"/>
      <c r="GNA159" s="342"/>
      <c r="GNB159" s="342"/>
      <c r="GNC159" s="342"/>
      <c r="GND159" s="342"/>
      <c r="GNE159" s="342"/>
      <c r="GNF159" s="342"/>
      <c r="GNG159" s="342"/>
      <c r="GNH159" s="342"/>
      <c r="GNI159" s="342"/>
      <c r="GNJ159" s="342"/>
      <c r="GNK159" s="342"/>
      <c r="GNL159" s="342"/>
      <c r="GNM159" s="342"/>
      <c r="GNN159" s="342"/>
      <c r="GNO159" s="342"/>
      <c r="GNP159" s="342"/>
      <c r="GNQ159" s="342"/>
      <c r="GNR159" s="342"/>
      <c r="GNS159" s="342"/>
      <c r="GNT159" s="342"/>
      <c r="GNU159" s="342"/>
      <c r="GNV159" s="342"/>
      <c r="GNW159" s="342"/>
      <c r="GNX159" s="342"/>
      <c r="GNY159" s="342"/>
      <c r="GNZ159" s="342"/>
      <c r="GOA159" s="342"/>
      <c r="GOB159" s="342"/>
      <c r="GOC159" s="342"/>
      <c r="GOD159" s="342"/>
      <c r="GOE159" s="342"/>
      <c r="GOF159" s="342"/>
      <c r="GOG159" s="342"/>
      <c r="GOH159" s="342"/>
      <c r="GOI159" s="342"/>
      <c r="GOJ159" s="342"/>
      <c r="GOK159" s="342"/>
      <c r="GOL159" s="342"/>
      <c r="GOM159" s="342"/>
      <c r="GON159" s="342"/>
      <c r="GOO159" s="342"/>
      <c r="GOP159" s="342"/>
      <c r="GOQ159" s="342"/>
      <c r="GOR159" s="342"/>
      <c r="GOS159" s="342"/>
      <c r="GOT159" s="342"/>
      <c r="GOU159" s="342"/>
      <c r="GOV159" s="342"/>
      <c r="GOW159" s="342"/>
      <c r="GOX159" s="342"/>
      <c r="GOY159" s="342"/>
      <c r="GOZ159" s="342"/>
      <c r="GPA159" s="342"/>
      <c r="GPB159" s="342"/>
      <c r="GPC159" s="342"/>
      <c r="GPD159" s="342"/>
      <c r="GPE159" s="342"/>
      <c r="GPF159" s="342"/>
      <c r="GPG159" s="342"/>
      <c r="GPH159" s="342"/>
      <c r="GPI159" s="342"/>
      <c r="GPJ159" s="342"/>
      <c r="GPK159" s="342"/>
      <c r="GPL159" s="342"/>
      <c r="GPM159" s="342"/>
      <c r="GPN159" s="342"/>
      <c r="GPO159" s="342"/>
      <c r="GPP159" s="342"/>
      <c r="GPQ159" s="342"/>
      <c r="GPR159" s="342"/>
      <c r="GPS159" s="342"/>
      <c r="GPT159" s="342"/>
      <c r="GPU159" s="342"/>
      <c r="GPV159" s="342"/>
      <c r="GPW159" s="342"/>
      <c r="GPX159" s="342"/>
      <c r="GPY159" s="342"/>
      <c r="GPZ159" s="342"/>
      <c r="GQA159" s="342"/>
      <c r="GQB159" s="342"/>
      <c r="GQC159" s="342"/>
      <c r="GQD159" s="342"/>
      <c r="GQE159" s="342"/>
      <c r="GQF159" s="342"/>
      <c r="GQG159" s="342"/>
      <c r="GQH159" s="342"/>
      <c r="GQI159" s="342"/>
      <c r="GQJ159" s="342"/>
      <c r="GQK159" s="342"/>
      <c r="GQL159" s="342"/>
      <c r="GQM159" s="342"/>
      <c r="GQN159" s="342"/>
      <c r="GQO159" s="342"/>
      <c r="GQP159" s="342"/>
      <c r="GQQ159" s="342"/>
      <c r="GQR159" s="342"/>
      <c r="GQS159" s="342"/>
      <c r="GQT159" s="342"/>
      <c r="GQU159" s="342"/>
      <c r="GQV159" s="342"/>
      <c r="GQW159" s="342"/>
      <c r="GQX159" s="342"/>
      <c r="GQY159" s="342"/>
      <c r="GQZ159" s="342"/>
      <c r="GRA159" s="342"/>
      <c r="GRB159" s="342"/>
      <c r="GRC159" s="342"/>
      <c r="GRD159" s="342"/>
      <c r="GRE159" s="342"/>
      <c r="GRF159" s="342"/>
      <c r="GRG159" s="342"/>
      <c r="GRH159" s="342"/>
      <c r="GRI159" s="342"/>
      <c r="GRJ159" s="342"/>
      <c r="GRK159" s="342"/>
      <c r="GRL159" s="342"/>
      <c r="GRM159" s="342"/>
      <c r="GRN159" s="342"/>
      <c r="GRO159" s="342"/>
      <c r="GRP159" s="342"/>
      <c r="GRQ159" s="342"/>
      <c r="GRR159" s="342"/>
      <c r="GRS159" s="342"/>
      <c r="GRT159" s="342"/>
      <c r="GRU159" s="342"/>
      <c r="GRV159" s="342"/>
      <c r="GRW159" s="342"/>
      <c r="GRX159" s="342"/>
      <c r="GRY159" s="342"/>
      <c r="GRZ159" s="342"/>
      <c r="GSA159" s="342"/>
      <c r="GSB159" s="342"/>
      <c r="GSC159" s="342"/>
      <c r="GSD159" s="342"/>
      <c r="GSE159" s="342"/>
      <c r="GSF159" s="342"/>
      <c r="GSG159" s="342"/>
      <c r="GSH159" s="342"/>
      <c r="GSI159" s="342"/>
      <c r="GSJ159" s="342"/>
      <c r="GSK159" s="342"/>
      <c r="GSL159" s="342"/>
      <c r="GSM159" s="342"/>
      <c r="GSN159" s="342"/>
      <c r="GSO159" s="342"/>
      <c r="GSP159" s="342"/>
      <c r="GSQ159" s="342"/>
      <c r="GSR159" s="342"/>
      <c r="GSS159" s="342"/>
      <c r="GST159" s="342"/>
      <c r="GSU159" s="342"/>
      <c r="GSV159" s="342"/>
      <c r="GSW159" s="342"/>
      <c r="GSX159" s="342"/>
      <c r="GSY159" s="342"/>
      <c r="GSZ159" s="342"/>
      <c r="GTA159" s="342"/>
      <c r="GTB159" s="342"/>
      <c r="GTC159" s="342"/>
      <c r="GTD159" s="342"/>
      <c r="GTE159" s="342"/>
      <c r="GTF159" s="342"/>
      <c r="GTG159" s="342"/>
      <c r="GTH159" s="342"/>
      <c r="GTI159" s="342"/>
      <c r="GTJ159" s="342"/>
      <c r="GTK159" s="342"/>
      <c r="GTL159" s="342"/>
      <c r="GTM159" s="342"/>
      <c r="GTN159" s="342"/>
      <c r="GTO159" s="342"/>
      <c r="GTP159" s="342"/>
      <c r="GTQ159" s="342"/>
      <c r="GTR159" s="342"/>
      <c r="GTS159" s="342"/>
      <c r="GTT159" s="342"/>
      <c r="GTU159" s="342"/>
      <c r="GTV159" s="342"/>
      <c r="GTW159" s="342"/>
      <c r="GTX159" s="342"/>
      <c r="GTY159" s="342"/>
      <c r="GTZ159" s="342"/>
      <c r="GUA159" s="342"/>
      <c r="GUB159" s="342"/>
      <c r="GUC159" s="342"/>
      <c r="GUD159" s="342"/>
      <c r="GUE159" s="342"/>
      <c r="GUF159" s="342"/>
      <c r="GUG159" s="342"/>
      <c r="GUH159" s="342"/>
      <c r="GUI159" s="342"/>
      <c r="GUJ159" s="342"/>
      <c r="GUK159" s="342"/>
      <c r="GUL159" s="342"/>
      <c r="GUM159" s="342"/>
      <c r="GUN159" s="342"/>
      <c r="GUO159" s="342"/>
      <c r="GUP159" s="342"/>
      <c r="GUQ159" s="342"/>
      <c r="GUR159" s="342"/>
      <c r="GUS159" s="342"/>
      <c r="GUT159" s="342"/>
      <c r="GUU159" s="342"/>
      <c r="GUV159" s="342"/>
      <c r="GUW159" s="342"/>
      <c r="GUX159" s="342"/>
      <c r="GUY159" s="342"/>
      <c r="GUZ159" s="342"/>
      <c r="GVA159" s="342"/>
      <c r="GVB159" s="342"/>
      <c r="GVC159" s="342"/>
      <c r="GVD159" s="342"/>
      <c r="GVE159" s="342"/>
      <c r="GVF159" s="342"/>
      <c r="GVG159" s="342"/>
      <c r="GVH159" s="342"/>
      <c r="GVI159" s="342"/>
      <c r="GVJ159" s="342"/>
      <c r="GVK159" s="342"/>
      <c r="GVL159" s="342"/>
      <c r="GVM159" s="342"/>
      <c r="GVN159" s="342"/>
      <c r="GVO159" s="342"/>
      <c r="GVP159" s="342"/>
      <c r="GVQ159" s="342"/>
      <c r="GVR159" s="342"/>
      <c r="GVS159" s="342"/>
      <c r="GVT159" s="342"/>
      <c r="GVU159" s="342"/>
      <c r="GVV159" s="342"/>
      <c r="GVW159" s="342"/>
      <c r="GVX159" s="342"/>
      <c r="GVY159" s="342"/>
      <c r="GVZ159" s="342"/>
      <c r="GWA159" s="342"/>
      <c r="GWB159" s="342"/>
      <c r="GWC159" s="342"/>
      <c r="GWD159" s="342"/>
      <c r="GWE159" s="342"/>
      <c r="GWF159" s="342"/>
      <c r="GWG159" s="342"/>
      <c r="GWH159" s="342"/>
      <c r="GWI159" s="342"/>
      <c r="GWJ159" s="342"/>
      <c r="GWK159" s="342"/>
      <c r="GWL159" s="342"/>
      <c r="GWM159" s="342"/>
      <c r="GWN159" s="342"/>
      <c r="GWO159" s="342"/>
      <c r="GWP159" s="342"/>
      <c r="GWQ159" s="342"/>
      <c r="GWR159" s="342"/>
      <c r="GWS159" s="342"/>
      <c r="GWT159" s="342"/>
      <c r="GWU159" s="342"/>
      <c r="GWV159" s="342"/>
      <c r="GWW159" s="342"/>
      <c r="GWX159" s="342"/>
      <c r="GWY159" s="342"/>
      <c r="GWZ159" s="342"/>
      <c r="GXA159" s="342"/>
      <c r="GXB159" s="342"/>
      <c r="GXC159" s="342"/>
      <c r="GXD159" s="342"/>
      <c r="GXE159" s="342"/>
      <c r="GXF159" s="342"/>
      <c r="GXG159" s="342"/>
      <c r="GXH159" s="342"/>
      <c r="GXI159" s="342"/>
      <c r="GXJ159" s="342"/>
      <c r="GXK159" s="342"/>
      <c r="GXL159" s="342"/>
      <c r="GXM159" s="342"/>
      <c r="GXN159" s="342"/>
      <c r="GXO159" s="342"/>
      <c r="GXP159" s="342"/>
      <c r="GXQ159" s="342"/>
      <c r="GXR159" s="342"/>
      <c r="GXS159" s="342"/>
      <c r="GXT159" s="342"/>
      <c r="GXU159" s="342"/>
      <c r="GXV159" s="342"/>
      <c r="GXW159" s="342"/>
      <c r="GXX159" s="342"/>
      <c r="GXY159" s="342"/>
      <c r="GXZ159" s="342"/>
      <c r="GYA159" s="342"/>
      <c r="GYB159" s="342"/>
      <c r="GYC159" s="342"/>
      <c r="GYD159" s="342"/>
      <c r="GYE159" s="342"/>
      <c r="GYF159" s="342"/>
      <c r="GYG159" s="342"/>
      <c r="GYH159" s="342"/>
      <c r="GYI159" s="342"/>
      <c r="GYJ159" s="342"/>
      <c r="GYK159" s="342"/>
      <c r="GYL159" s="342"/>
      <c r="GYM159" s="342"/>
      <c r="GYN159" s="342"/>
      <c r="GYO159" s="342"/>
      <c r="GYP159" s="342"/>
      <c r="GYQ159" s="342"/>
      <c r="GYR159" s="342"/>
      <c r="GYS159" s="342"/>
      <c r="GYT159" s="342"/>
      <c r="GYU159" s="342"/>
      <c r="GYV159" s="342"/>
      <c r="GYW159" s="342"/>
      <c r="GYX159" s="342"/>
      <c r="GYY159" s="342"/>
      <c r="GYZ159" s="342"/>
      <c r="GZA159" s="342"/>
      <c r="GZB159" s="342"/>
      <c r="GZC159" s="342"/>
      <c r="GZD159" s="342"/>
      <c r="GZE159" s="342"/>
      <c r="GZF159" s="342"/>
      <c r="GZG159" s="342"/>
      <c r="GZH159" s="342"/>
      <c r="GZI159" s="342"/>
      <c r="GZJ159" s="342"/>
      <c r="GZK159" s="342"/>
      <c r="GZL159" s="342"/>
      <c r="GZM159" s="342"/>
      <c r="GZN159" s="342"/>
      <c r="GZO159" s="342"/>
      <c r="GZP159" s="342"/>
      <c r="GZQ159" s="342"/>
      <c r="GZR159" s="342"/>
      <c r="GZS159" s="342"/>
      <c r="GZT159" s="342"/>
      <c r="GZU159" s="342"/>
      <c r="GZV159" s="342"/>
      <c r="GZW159" s="342"/>
      <c r="GZX159" s="342"/>
      <c r="GZY159" s="342"/>
      <c r="GZZ159" s="342"/>
      <c r="HAA159" s="342"/>
      <c r="HAB159" s="342"/>
      <c r="HAC159" s="342"/>
      <c r="HAD159" s="342"/>
      <c r="HAE159" s="342"/>
      <c r="HAF159" s="342"/>
      <c r="HAG159" s="342"/>
      <c r="HAH159" s="342"/>
      <c r="HAI159" s="342"/>
      <c r="HAJ159" s="342"/>
      <c r="HAK159" s="342"/>
      <c r="HAL159" s="342"/>
      <c r="HAM159" s="342"/>
      <c r="HAN159" s="342"/>
      <c r="HAO159" s="342"/>
      <c r="HAP159" s="342"/>
      <c r="HAQ159" s="342"/>
      <c r="HAR159" s="342"/>
      <c r="HAS159" s="342"/>
      <c r="HAT159" s="342"/>
      <c r="HAU159" s="342"/>
      <c r="HAV159" s="342"/>
      <c r="HAW159" s="342"/>
      <c r="HAX159" s="342"/>
      <c r="HAY159" s="342"/>
      <c r="HAZ159" s="342"/>
      <c r="HBA159" s="342"/>
      <c r="HBB159" s="342"/>
      <c r="HBC159" s="342"/>
      <c r="HBD159" s="342"/>
      <c r="HBE159" s="342"/>
      <c r="HBF159" s="342"/>
      <c r="HBG159" s="342"/>
      <c r="HBH159" s="342"/>
      <c r="HBI159" s="342"/>
      <c r="HBJ159" s="342"/>
      <c r="HBK159" s="342"/>
      <c r="HBL159" s="342"/>
      <c r="HBM159" s="342"/>
      <c r="HBN159" s="342"/>
      <c r="HBO159" s="342"/>
      <c r="HBP159" s="342"/>
      <c r="HBQ159" s="342"/>
      <c r="HBR159" s="342"/>
      <c r="HBS159" s="342"/>
      <c r="HBT159" s="342"/>
      <c r="HBU159" s="342"/>
      <c r="HBV159" s="342"/>
      <c r="HBW159" s="342"/>
      <c r="HBX159" s="342"/>
      <c r="HBY159" s="342"/>
      <c r="HBZ159" s="342"/>
      <c r="HCA159" s="342"/>
      <c r="HCB159" s="342"/>
      <c r="HCC159" s="342"/>
      <c r="HCD159" s="342"/>
      <c r="HCE159" s="342"/>
      <c r="HCF159" s="342"/>
      <c r="HCG159" s="342"/>
      <c r="HCH159" s="342"/>
      <c r="HCI159" s="342"/>
      <c r="HCJ159" s="342"/>
      <c r="HCK159" s="342"/>
      <c r="HCL159" s="342"/>
      <c r="HCM159" s="342"/>
      <c r="HCN159" s="342"/>
      <c r="HCO159" s="342"/>
      <c r="HCP159" s="342"/>
      <c r="HCQ159" s="342"/>
      <c r="HCR159" s="342"/>
      <c r="HCS159" s="342"/>
      <c r="HCT159" s="342"/>
      <c r="HCU159" s="342"/>
      <c r="HCV159" s="342"/>
      <c r="HCW159" s="342"/>
      <c r="HCX159" s="342"/>
      <c r="HCY159" s="342"/>
      <c r="HCZ159" s="342"/>
      <c r="HDA159" s="342"/>
      <c r="HDB159" s="342"/>
      <c r="HDC159" s="342"/>
      <c r="HDD159" s="342"/>
      <c r="HDE159" s="342"/>
      <c r="HDF159" s="342"/>
      <c r="HDG159" s="342"/>
      <c r="HDH159" s="342"/>
      <c r="HDI159" s="342"/>
      <c r="HDJ159" s="342"/>
      <c r="HDK159" s="342"/>
      <c r="HDL159" s="342"/>
      <c r="HDM159" s="342"/>
      <c r="HDN159" s="342"/>
      <c r="HDO159" s="342"/>
      <c r="HDP159" s="342"/>
      <c r="HDQ159" s="342"/>
      <c r="HDR159" s="342"/>
      <c r="HDS159" s="342"/>
      <c r="HDT159" s="342"/>
      <c r="HDU159" s="342"/>
      <c r="HDV159" s="342"/>
      <c r="HDW159" s="342"/>
      <c r="HDX159" s="342"/>
      <c r="HDY159" s="342"/>
      <c r="HDZ159" s="342"/>
      <c r="HEA159" s="342"/>
      <c r="HEB159" s="342"/>
      <c r="HEC159" s="342"/>
      <c r="HED159" s="342"/>
      <c r="HEE159" s="342"/>
      <c r="HEF159" s="342"/>
      <c r="HEG159" s="342"/>
      <c r="HEH159" s="342"/>
      <c r="HEI159" s="342"/>
      <c r="HEJ159" s="342"/>
      <c r="HEK159" s="342"/>
      <c r="HEL159" s="342"/>
      <c r="HEM159" s="342"/>
      <c r="HEN159" s="342"/>
      <c r="HEO159" s="342"/>
      <c r="HEP159" s="342"/>
      <c r="HEQ159" s="342"/>
      <c r="HER159" s="342"/>
      <c r="HES159" s="342"/>
      <c r="HET159" s="342"/>
      <c r="HEU159" s="342"/>
      <c r="HEV159" s="342"/>
      <c r="HEW159" s="342"/>
      <c r="HEX159" s="342"/>
      <c r="HEY159" s="342"/>
      <c r="HEZ159" s="342"/>
      <c r="HFA159" s="342"/>
      <c r="HFB159" s="342"/>
      <c r="HFC159" s="342"/>
      <c r="HFD159" s="342"/>
      <c r="HFE159" s="342"/>
      <c r="HFF159" s="342"/>
      <c r="HFG159" s="342"/>
      <c r="HFH159" s="342"/>
      <c r="HFI159" s="342"/>
      <c r="HFJ159" s="342"/>
      <c r="HFK159" s="342"/>
      <c r="HFL159" s="342"/>
      <c r="HFM159" s="342"/>
      <c r="HFN159" s="342"/>
      <c r="HFO159" s="342"/>
      <c r="HFP159" s="342"/>
      <c r="HFQ159" s="342"/>
      <c r="HFR159" s="342"/>
      <c r="HFS159" s="342"/>
      <c r="HFT159" s="342"/>
      <c r="HFU159" s="342"/>
      <c r="HFV159" s="342"/>
      <c r="HFW159" s="342"/>
      <c r="HFX159" s="342"/>
      <c r="HFY159" s="342"/>
      <c r="HFZ159" s="342"/>
      <c r="HGA159" s="342"/>
      <c r="HGB159" s="342"/>
      <c r="HGC159" s="342"/>
      <c r="HGD159" s="342"/>
      <c r="HGE159" s="342"/>
      <c r="HGF159" s="342"/>
      <c r="HGG159" s="342"/>
      <c r="HGH159" s="342"/>
      <c r="HGI159" s="342"/>
      <c r="HGJ159" s="342"/>
      <c r="HGK159" s="342"/>
      <c r="HGL159" s="342"/>
      <c r="HGM159" s="342"/>
      <c r="HGN159" s="342"/>
      <c r="HGO159" s="342"/>
      <c r="HGP159" s="342"/>
      <c r="HGQ159" s="342"/>
      <c r="HGR159" s="342"/>
      <c r="HGS159" s="342"/>
      <c r="HGT159" s="342"/>
      <c r="HGU159" s="342"/>
      <c r="HGV159" s="342"/>
      <c r="HGW159" s="342"/>
      <c r="HGX159" s="342"/>
      <c r="HGY159" s="342"/>
      <c r="HGZ159" s="342"/>
      <c r="HHA159" s="342"/>
      <c r="HHB159" s="342"/>
      <c r="HHC159" s="342"/>
      <c r="HHD159" s="342"/>
      <c r="HHE159" s="342"/>
      <c r="HHF159" s="342"/>
      <c r="HHG159" s="342"/>
      <c r="HHH159" s="342"/>
      <c r="HHI159" s="342"/>
      <c r="HHJ159" s="342"/>
      <c r="HHK159" s="342"/>
      <c r="HHL159" s="342"/>
      <c r="HHM159" s="342"/>
      <c r="HHN159" s="342"/>
      <c r="HHO159" s="342"/>
      <c r="HHP159" s="342"/>
      <c r="HHQ159" s="342"/>
      <c r="HHR159" s="342"/>
      <c r="HHS159" s="342"/>
      <c r="HHT159" s="342"/>
      <c r="HHU159" s="342"/>
      <c r="HHV159" s="342"/>
      <c r="HHW159" s="342"/>
      <c r="HHX159" s="342"/>
      <c r="HHY159" s="342"/>
      <c r="HHZ159" s="342"/>
      <c r="HIA159" s="342"/>
      <c r="HIB159" s="342"/>
      <c r="HIC159" s="342"/>
      <c r="HID159" s="342"/>
      <c r="HIE159" s="342"/>
      <c r="HIF159" s="342"/>
      <c r="HIG159" s="342"/>
      <c r="HIH159" s="342"/>
      <c r="HII159" s="342"/>
      <c r="HIJ159" s="342"/>
      <c r="HIK159" s="342"/>
      <c r="HIL159" s="342"/>
      <c r="HIM159" s="342"/>
      <c r="HIN159" s="342"/>
      <c r="HIO159" s="342"/>
      <c r="HIP159" s="342"/>
      <c r="HIQ159" s="342"/>
      <c r="HIR159" s="342"/>
      <c r="HIS159" s="342"/>
      <c r="HIT159" s="342"/>
      <c r="HIU159" s="342"/>
      <c r="HIV159" s="342"/>
      <c r="HIW159" s="342"/>
      <c r="HIX159" s="342"/>
      <c r="HIY159" s="342"/>
      <c r="HIZ159" s="342"/>
      <c r="HJA159" s="342"/>
      <c r="HJB159" s="342"/>
      <c r="HJC159" s="342"/>
      <c r="HJD159" s="342"/>
      <c r="HJE159" s="342"/>
      <c r="HJF159" s="342"/>
      <c r="HJG159" s="342"/>
      <c r="HJH159" s="342"/>
      <c r="HJI159" s="342"/>
      <c r="HJJ159" s="342"/>
      <c r="HJK159" s="342"/>
      <c r="HJL159" s="342"/>
      <c r="HJM159" s="342"/>
      <c r="HJN159" s="342"/>
      <c r="HJO159" s="342"/>
      <c r="HJP159" s="342"/>
      <c r="HJQ159" s="342"/>
      <c r="HJR159" s="342"/>
      <c r="HJS159" s="342"/>
      <c r="HJT159" s="342"/>
      <c r="HJU159" s="342"/>
      <c r="HJV159" s="342"/>
      <c r="HJW159" s="342"/>
      <c r="HJX159" s="342"/>
      <c r="HJY159" s="342"/>
      <c r="HJZ159" s="342"/>
      <c r="HKA159" s="342"/>
      <c r="HKB159" s="342"/>
      <c r="HKC159" s="342"/>
      <c r="HKD159" s="342"/>
      <c r="HKE159" s="342"/>
      <c r="HKF159" s="342"/>
      <c r="HKG159" s="342"/>
      <c r="HKH159" s="342"/>
      <c r="HKI159" s="342"/>
      <c r="HKJ159" s="342"/>
      <c r="HKK159" s="342"/>
      <c r="HKL159" s="342"/>
      <c r="HKM159" s="342"/>
      <c r="HKN159" s="342"/>
      <c r="HKO159" s="342"/>
      <c r="HKP159" s="342"/>
      <c r="HKQ159" s="342"/>
      <c r="HKR159" s="342"/>
      <c r="HKS159" s="342"/>
      <c r="HKT159" s="342"/>
      <c r="HKU159" s="342"/>
      <c r="HKV159" s="342"/>
      <c r="HKW159" s="342"/>
      <c r="HKX159" s="342"/>
      <c r="HKY159" s="342"/>
      <c r="HKZ159" s="342"/>
      <c r="HLA159" s="342"/>
      <c r="HLB159" s="342"/>
      <c r="HLC159" s="342"/>
      <c r="HLD159" s="342"/>
      <c r="HLE159" s="342"/>
      <c r="HLF159" s="342"/>
      <c r="HLG159" s="342"/>
      <c r="HLH159" s="342"/>
      <c r="HLI159" s="342"/>
      <c r="HLJ159" s="342"/>
      <c r="HLK159" s="342"/>
      <c r="HLL159" s="342"/>
      <c r="HLM159" s="342"/>
      <c r="HLN159" s="342"/>
      <c r="HLO159" s="342"/>
      <c r="HLP159" s="342"/>
      <c r="HLQ159" s="342"/>
      <c r="HLR159" s="342"/>
      <c r="HLS159" s="342"/>
      <c r="HLT159" s="342"/>
      <c r="HLU159" s="342"/>
      <c r="HLV159" s="342"/>
      <c r="HLW159" s="342"/>
      <c r="HLX159" s="342"/>
      <c r="HLY159" s="342"/>
      <c r="HLZ159" s="342"/>
      <c r="HMA159" s="342"/>
      <c r="HMB159" s="342"/>
      <c r="HMC159" s="342"/>
      <c r="HMD159" s="342"/>
      <c r="HME159" s="342"/>
      <c r="HMF159" s="342"/>
      <c r="HMG159" s="342"/>
      <c r="HMH159" s="342"/>
      <c r="HMI159" s="342"/>
      <c r="HMJ159" s="342"/>
      <c r="HMK159" s="342"/>
      <c r="HML159" s="342"/>
      <c r="HMM159" s="342"/>
      <c r="HMN159" s="342"/>
      <c r="HMO159" s="342"/>
      <c r="HMP159" s="342"/>
      <c r="HMQ159" s="342"/>
      <c r="HMR159" s="342"/>
      <c r="HMS159" s="342"/>
      <c r="HMT159" s="342"/>
      <c r="HMU159" s="342"/>
      <c r="HMV159" s="342"/>
      <c r="HMW159" s="342"/>
      <c r="HMX159" s="342"/>
      <c r="HMY159" s="342"/>
      <c r="HMZ159" s="342"/>
      <c r="HNA159" s="342"/>
      <c r="HNB159" s="342"/>
      <c r="HNC159" s="342"/>
      <c r="HND159" s="342"/>
      <c r="HNE159" s="342"/>
      <c r="HNF159" s="342"/>
      <c r="HNG159" s="342"/>
      <c r="HNH159" s="342"/>
      <c r="HNI159" s="342"/>
      <c r="HNJ159" s="342"/>
      <c r="HNK159" s="342"/>
      <c r="HNL159" s="342"/>
      <c r="HNM159" s="342"/>
      <c r="HNN159" s="342"/>
      <c r="HNO159" s="342"/>
      <c r="HNP159" s="342"/>
      <c r="HNQ159" s="342"/>
      <c r="HNR159" s="342"/>
      <c r="HNS159" s="342"/>
      <c r="HNT159" s="342"/>
      <c r="HNU159" s="342"/>
      <c r="HNV159" s="342"/>
      <c r="HNW159" s="342"/>
      <c r="HNX159" s="342"/>
      <c r="HNY159" s="342"/>
      <c r="HNZ159" s="342"/>
      <c r="HOA159" s="342"/>
      <c r="HOB159" s="342"/>
      <c r="HOC159" s="342"/>
      <c r="HOD159" s="342"/>
      <c r="HOE159" s="342"/>
      <c r="HOF159" s="342"/>
      <c r="HOG159" s="342"/>
      <c r="HOH159" s="342"/>
      <c r="HOI159" s="342"/>
      <c r="HOJ159" s="342"/>
      <c r="HOK159" s="342"/>
      <c r="HOL159" s="342"/>
      <c r="HOM159" s="342"/>
      <c r="HON159" s="342"/>
      <c r="HOO159" s="342"/>
      <c r="HOP159" s="342"/>
      <c r="HOQ159" s="342"/>
      <c r="HOR159" s="342"/>
      <c r="HOS159" s="342"/>
      <c r="HOT159" s="342"/>
      <c r="HOU159" s="342"/>
      <c r="HOV159" s="342"/>
      <c r="HOW159" s="342"/>
      <c r="HOX159" s="342"/>
      <c r="HOY159" s="342"/>
      <c r="HOZ159" s="342"/>
      <c r="HPA159" s="342"/>
      <c r="HPB159" s="342"/>
      <c r="HPC159" s="342"/>
      <c r="HPD159" s="342"/>
      <c r="HPE159" s="342"/>
      <c r="HPF159" s="342"/>
      <c r="HPG159" s="342"/>
      <c r="HPH159" s="342"/>
      <c r="HPI159" s="342"/>
      <c r="HPJ159" s="342"/>
      <c r="HPK159" s="342"/>
      <c r="HPL159" s="342"/>
      <c r="HPM159" s="342"/>
      <c r="HPN159" s="342"/>
      <c r="HPO159" s="342"/>
      <c r="HPP159" s="342"/>
      <c r="HPQ159" s="342"/>
      <c r="HPR159" s="342"/>
      <c r="HPS159" s="342"/>
      <c r="HPT159" s="342"/>
      <c r="HPU159" s="342"/>
      <c r="HPV159" s="342"/>
      <c r="HPW159" s="342"/>
      <c r="HPX159" s="342"/>
      <c r="HPY159" s="342"/>
      <c r="HPZ159" s="342"/>
      <c r="HQA159" s="342"/>
      <c r="HQB159" s="342"/>
      <c r="HQC159" s="342"/>
      <c r="HQD159" s="342"/>
      <c r="HQE159" s="342"/>
      <c r="HQF159" s="342"/>
      <c r="HQG159" s="342"/>
      <c r="HQH159" s="342"/>
      <c r="HQI159" s="342"/>
      <c r="HQJ159" s="342"/>
      <c r="HQK159" s="342"/>
      <c r="HQL159" s="342"/>
      <c r="HQM159" s="342"/>
      <c r="HQN159" s="342"/>
      <c r="HQO159" s="342"/>
      <c r="HQP159" s="342"/>
      <c r="HQQ159" s="342"/>
      <c r="HQR159" s="342"/>
      <c r="HQS159" s="342"/>
      <c r="HQT159" s="342"/>
      <c r="HQU159" s="342"/>
      <c r="HQV159" s="342"/>
      <c r="HQW159" s="342"/>
      <c r="HQX159" s="342"/>
      <c r="HQY159" s="342"/>
      <c r="HQZ159" s="342"/>
      <c r="HRA159" s="342"/>
      <c r="HRB159" s="342"/>
      <c r="HRC159" s="342"/>
      <c r="HRD159" s="342"/>
      <c r="HRE159" s="342"/>
      <c r="HRF159" s="342"/>
      <c r="HRG159" s="342"/>
      <c r="HRH159" s="342"/>
      <c r="HRI159" s="342"/>
      <c r="HRJ159" s="342"/>
      <c r="HRK159" s="342"/>
      <c r="HRL159" s="342"/>
      <c r="HRM159" s="342"/>
      <c r="HRN159" s="342"/>
      <c r="HRO159" s="342"/>
      <c r="HRP159" s="342"/>
      <c r="HRQ159" s="342"/>
      <c r="HRR159" s="342"/>
      <c r="HRS159" s="342"/>
      <c r="HRT159" s="342"/>
      <c r="HRU159" s="342"/>
      <c r="HRV159" s="342"/>
      <c r="HRW159" s="342"/>
      <c r="HRX159" s="342"/>
      <c r="HRY159" s="342"/>
      <c r="HRZ159" s="342"/>
      <c r="HSA159" s="342"/>
      <c r="HSB159" s="342"/>
      <c r="HSC159" s="342"/>
      <c r="HSD159" s="342"/>
      <c r="HSE159" s="342"/>
      <c r="HSF159" s="342"/>
      <c r="HSG159" s="342"/>
      <c r="HSH159" s="342"/>
      <c r="HSI159" s="342"/>
      <c r="HSJ159" s="342"/>
      <c r="HSK159" s="342"/>
      <c r="HSL159" s="342"/>
      <c r="HSM159" s="342"/>
      <c r="HSN159" s="342"/>
      <c r="HSO159" s="342"/>
      <c r="HSP159" s="342"/>
      <c r="HSQ159" s="342"/>
      <c r="HSR159" s="342"/>
      <c r="HSS159" s="342"/>
      <c r="HST159" s="342"/>
      <c r="HSU159" s="342"/>
      <c r="HSV159" s="342"/>
      <c r="HSW159" s="342"/>
      <c r="HSX159" s="342"/>
      <c r="HSY159" s="342"/>
      <c r="HSZ159" s="342"/>
      <c r="HTA159" s="342"/>
      <c r="HTB159" s="342"/>
      <c r="HTC159" s="342"/>
      <c r="HTD159" s="342"/>
      <c r="HTE159" s="342"/>
      <c r="HTF159" s="342"/>
      <c r="HTG159" s="342"/>
      <c r="HTH159" s="342"/>
      <c r="HTI159" s="342"/>
      <c r="HTJ159" s="342"/>
      <c r="HTK159" s="342"/>
      <c r="HTL159" s="342"/>
      <c r="HTM159" s="342"/>
      <c r="HTN159" s="342"/>
      <c r="HTO159" s="342"/>
      <c r="HTP159" s="342"/>
      <c r="HTQ159" s="342"/>
      <c r="HTR159" s="342"/>
      <c r="HTS159" s="342"/>
      <c r="HTT159" s="342"/>
      <c r="HTU159" s="342"/>
      <c r="HTV159" s="342"/>
      <c r="HTW159" s="342"/>
      <c r="HTX159" s="342"/>
      <c r="HTY159" s="342"/>
      <c r="HTZ159" s="342"/>
      <c r="HUA159" s="342"/>
      <c r="HUB159" s="342"/>
      <c r="HUC159" s="342"/>
      <c r="HUD159" s="342"/>
      <c r="HUE159" s="342"/>
      <c r="HUF159" s="342"/>
      <c r="HUG159" s="342"/>
      <c r="HUH159" s="342"/>
      <c r="HUI159" s="342"/>
      <c r="HUJ159" s="342"/>
      <c r="HUK159" s="342"/>
      <c r="HUL159" s="342"/>
      <c r="HUM159" s="342"/>
      <c r="HUN159" s="342"/>
      <c r="HUO159" s="342"/>
      <c r="HUP159" s="342"/>
      <c r="HUQ159" s="342"/>
      <c r="HUR159" s="342"/>
      <c r="HUS159" s="342"/>
      <c r="HUT159" s="342"/>
      <c r="HUU159" s="342"/>
      <c r="HUV159" s="342"/>
      <c r="HUW159" s="342"/>
      <c r="HUX159" s="342"/>
      <c r="HUY159" s="342"/>
      <c r="HUZ159" s="342"/>
      <c r="HVA159" s="342"/>
      <c r="HVB159" s="342"/>
      <c r="HVC159" s="342"/>
      <c r="HVD159" s="342"/>
      <c r="HVE159" s="342"/>
      <c r="HVF159" s="342"/>
      <c r="HVG159" s="342"/>
      <c r="HVH159" s="342"/>
      <c r="HVI159" s="342"/>
      <c r="HVJ159" s="342"/>
      <c r="HVK159" s="342"/>
      <c r="HVL159" s="342"/>
      <c r="HVM159" s="342"/>
      <c r="HVN159" s="342"/>
      <c r="HVO159" s="342"/>
      <c r="HVP159" s="342"/>
      <c r="HVQ159" s="342"/>
      <c r="HVR159" s="342"/>
      <c r="HVS159" s="342"/>
      <c r="HVT159" s="342"/>
      <c r="HVU159" s="342"/>
      <c r="HVV159" s="342"/>
      <c r="HVW159" s="342"/>
      <c r="HVX159" s="342"/>
      <c r="HVY159" s="342"/>
      <c r="HVZ159" s="342"/>
      <c r="HWA159" s="342"/>
      <c r="HWB159" s="342"/>
      <c r="HWC159" s="342"/>
      <c r="HWD159" s="342"/>
      <c r="HWE159" s="342"/>
      <c r="HWF159" s="342"/>
      <c r="HWG159" s="342"/>
      <c r="HWH159" s="342"/>
      <c r="HWI159" s="342"/>
      <c r="HWJ159" s="342"/>
      <c r="HWK159" s="342"/>
      <c r="HWL159" s="342"/>
      <c r="HWM159" s="342"/>
      <c r="HWN159" s="342"/>
      <c r="HWO159" s="342"/>
      <c r="HWP159" s="342"/>
      <c r="HWQ159" s="342"/>
      <c r="HWR159" s="342"/>
      <c r="HWS159" s="342"/>
      <c r="HWT159" s="342"/>
      <c r="HWU159" s="342"/>
      <c r="HWV159" s="342"/>
      <c r="HWW159" s="342"/>
      <c r="HWX159" s="342"/>
      <c r="HWY159" s="342"/>
      <c r="HWZ159" s="342"/>
      <c r="HXA159" s="342"/>
      <c r="HXB159" s="342"/>
      <c r="HXC159" s="342"/>
      <c r="HXD159" s="342"/>
      <c r="HXE159" s="342"/>
      <c r="HXF159" s="342"/>
      <c r="HXG159" s="342"/>
      <c r="HXH159" s="342"/>
      <c r="HXI159" s="342"/>
      <c r="HXJ159" s="342"/>
      <c r="HXK159" s="342"/>
      <c r="HXL159" s="342"/>
      <c r="HXM159" s="342"/>
      <c r="HXN159" s="342"/>
      <c r="HXO159" s="342"/>
      <c r="HXP159" s="342"/>
      <c r="HXQ159" s="342"/>
      <c r="HXR159" s="342"/>
      <c r="HXS159" s="342"/>
      <c r="HXT159" s="342"/>
      <c r="HXU159" s="342"/>
      <c r="HXV159" s="342"/>
      <c r="HXW159" s="342"/>
      <c r="HXX159" s="342"/>
      <c r="HXY159" s="342"/>
      <c r="HXZ159" s="342"/>
      <c r="HYA159" s="342"/>
      <c r="HYB159" s="342"/>
      <c r="HYC159" s="342"/>
      <c r="HYD159" s="342"/>
      <c r="HYE159" s="342"/>
      <c r="HYF159" s="342"/>
      <c r="HYG159" s="342"/>
      <c r="HYH159" s="342"/>
      <c r="HYI159" s="342"/>
      <c r="HYJ159" s="342"/>
      <c r="HYK159" s="342"/>
      <c r="HYL159" s="342"/>
      <c r="HYM159" s="342"/>
      <c r="HYN159" s="342"/>
      <c r="HYO159" s="342"/>
      <c r="HYP159" s="342"/>
      <c r="HYQ159" s="342"/>
      <c r="HYR159" s="342"/>
      <c r="HYS159" s="342"/>
      <c r="HYT159" s="342"/>
      <c r="HYU159" s="342"/>
      <c r="HYV159" s="342"/>
      <c r="HYW159" s="342"/>
      <c r="HYX159" s="342"/>
      <c r="HYY159" s="342"/>
      <c r="HYZ159" s="342"/>
      <c r="HZA159" s="342"/>
      <c r="HZB159" s="342"/>
      <c r="HZC159" s="342"/>
      <c r="HZD159" s="342"/>
      <c r="HZE159" s="342"/>
      <c r="HZF159" s="342"/>
      <c r="HZG159" s="342"/>
      <c r="HZH159" s="342"/>
      <c r="HZI159" s="342"/>
      <c r="HZJ159" s="342"/>
      <c r="HZK159" s="342"/>
      <c r="HZL159" s="342"/>
      <c r="HZM159" s="342"/>
      <c r="HZN159" s="342"/>
      <c r="HZO159" s="342"/>
      <c r="HZP159" s="342"/>
      <c r="HZQ159" s="342"/>
      <c r="HZR159" s="342"/>
      <c r="HZS159" s="342"/>
      <c r="HZT159" s="342"/>
      <c r="HZU159" s="342"/>
      <c r="HZV159" s="342"/>
      <c r="HZW159" s="342"/>
      <c r="HZX159" s="342"/>
      <c r="HZY159" s="342"/>
      <c r="HZZ159" s="342"/>
      <c r="IAA159" s="342"/>
      <c r="IAB159" s="342"/>
      <c r="IAC159" s="342"/>
      <c r="IAD159" s="342"/>
      <c r="IAE159" s="342"/>
      <c r="IAF159" s="342"/>
      <c r="IAG159" s="342"/>
      <c r="IAH159" s="342"/>
      <c r="IAI159" s="342"/>
      <c r="IAJ159" s="342"/>
      <c r="IAK159" s="342"/>
      <c r="IAL159" s="342"/>
      <c r="IAM159" s="342"/>
      <c r="IAN159" s="342"/>
      <c r="IAO159" s="342"/>
      <c r="IAP159" s="342"/>
      <c r="IAQ159" s="342"/>
      <c r="IAR159" s="342"/>
      <c r="IAS159" s="342"/>
      <c r="IAT159" s="342"/>
      <c r="IAU159" s="342"/>
      <c r="IAV159" s="342"/>
      <c r="IAW159" s="342"/>
      <c r="IAX159" s="342"/>
      <c r="IAY159" s="342"/>
      <c r="IAZ159" s="342"/>
      <c r="IBA159" s="342"/>
      <c r="IBB159" s="342"/>
      <c r="IBC159" s="342"/>
      <c r="IBD159" s="342"/>
      <c r="IBE159" s="342"/>
      <c r="IBF159" s="342"/>
      <c r="IBG159" s="342"/>
      <c r="IBH159" s="342"/>
      <c r="IBI159" s="342"/>
      <c r="IBJ159" s="342"/>
      <c r="IBK159" s="342"/>
      <c r="IBL159" s="342"/>
      <c r="IBM159" s="342"/>
      <c r="IBN159" s="342"/>
      <c r="IBO159" s="342"/>
      <c r="IBP159" s="342"/>
      <c r="IBQ159" s="342"/>
      <c r="IBR159" s="342"/>
      <c r="IBS159" s="342"/>
      <c r="IBT159" s="342"/>
      <c r="IBU159" s="342"/>
      <c r="IBV159" s="342"/>
      <c r="IBW159" s="342"/>
      <c r="IBX159" s="342"/>
      <c r="IBY159" s="342"/>
      <c r="IBZ159" s="342"/>
      <c r="ICA159" s="342"/>
      <c r="ICB159" s="342"/>
      <c r="ICC159" s="342"/>
      <c r="ICD159" s="342"/>
      <c r="ICE159" s="342"/>
      <c r="ICF159" s="342"/>
      <c r="ICG159" s="342"/>
      <c r="ICH159" s="342"/>
      <c r="ICI159" s="342"/>
      <c r="ICJ159" s="342"/>
      <c r="ICK159" s="342"/>
      <c r="ICL159" s="342"/>
      <c r="ICM159" s="342"/>
      <c r="ICN159" s="342"/>
      <c r="ICO159" s="342"/>
      <c r="ICP159" s="342"/>
      <c r="ICQ159" s="342"/>
      <c r="ICR159" s="342"/>
      <c r="ICS159" s="342"/>
      <c r="ICT159" s="342"/>
      <c r="ICU159" s="342"/>
      <c r="ICV159" s="342"/>
      <c r="ICW159" s="342"/>
      <c r="ICX159" s="342"/>
      <c r="ICY159" s="342"/>
      <c r="ICZ159" s="342"/>
      <c r="IDA159" s="342"/>
      <c r="IDB159" s="342"/>
      <c r="IDC159" s="342"/>
      <c r="IDD159" s="342"/>
      <c r="IDE159" s="342"/>
      <c r="IDF159" s="342"/>
      <c r="IDG159" s="342"/>
      <c r="IDH159" s="342"/>
      <c r="IDI159" s="342"/>
      <c r="IDJ159" s="342"/>
      <c r="IDK159" s="342"/>
      <c r="IDL159" s="342"/>
      <c r="IDM159" s="342"/>
      <c r="IDN159" s="342"/>
      <c r="IDO159" s="342"/>
      <c r="IDP159" s="342"/>
      <c r="IDQ159" s="342"/>
      <c r="IDR159" s="342"/>
      <c r="IDS159" s="342"/>
      <c r="IDT159" s="342"/>
      <c r="IDU159" s="342"/>
      <c r="IDV159" s="342"/>
      <c r="IDW159" s="342"/>
      <c r="IDX159" s="342"/>
      <c r="IDY159" s="342"/>
      <c r="IDZ159" s="342"/>
      <c r="IEA159" s="342"/>
      <c r="IEB159" s="342"/>
      <c r="IEC159" s="342"/>
      <c r="IED159" s="342"/>
      <c r="IEE159" s="342"/>
      <c r="IEF159" s="342"/>
      <c r="IEG159" s="342"/>
      <c r="IEH159" s="342"/>
      <c r="IEI159" s="342"/>
      <c r="IEJ159" s="342"/>
      <c r="IEK159" s="342"/>
      <c r="IEL159" s="342"/>
      <c r="IEM159" s="342"/>
      <c r="IEN159" s="342"/>
      <c r="IEO159" s="342"/>
      <c r="IEP159" s="342"/>
      <c r="IEQ159" s="342"/>
      <c r="IER159" s="342"/>
      <c r="IES159" s="342"/>
      <c r="IET159" s="342"/>
      <c r="IEU159" s="342"/>
      <c r="IEV159" s="342"/>
      <c r="IEW159" s="342"/>
      <c r="IEX159" s="342"/>
      <c r="IEY159" s="342"/>
      <c r="IEZ159" s="342"/>
      <c r="IFA159" s="342"/>
      <c r="IFB159" s="342"/>
      <c r="IFC159" s="342"/>
      <c r="IFD159" s="342"/>
      <c r="IFE159" s="342"/>
      <c r="IFF159" s="342"/>
      <c r="IFG159" s="342"/>
      <c r="IFH159" s="342"/>
      <c r="IFI159" s="342"/>
      <c r="IFJ159" s="342"/>
      <c r="IFK159" s="342"/>
      <c r="IFL159" s="342"/>
      <c r="IFM159" s="342"/>
      <c r="IFN159" s="342"/>
      <c r="IFO159" s="342"/>
      <c r="IFP159" s="342"/>
      <c r="IFQ159" s="342"/>
      <c r="IFR159" s="342"/>
      <c r="IFS159" s="342"/>
      <c r="IFT159" s="342"/>
      <c r="IFU159" s="342"/>
      <c r="IFV159" s="342"/>
      <c r="IFW159" s="342"/>
      <c r="IFX159" s="342"/>
      <c r="IFY159" s="342"/>
      <c r="IFZ159" s="342"/>
      <c r="IGA159" s="342"/>
      <c r="IGB159" s="342"/>
      <c r="IGC159" s="342"/>
      <c r="IGD159" s="342"/>
      <c r="IGE159" s="342"/>
      <c r="IGF159" s="342"/>
      <c r="IGG159" s="342"/>
      <c r="IGH159" s="342"/>
      <c r="IGI159" s="342"/>
      <c r="IGJ159" s="342"/>
      <c r="IGK159" s="342"/>
      <c r="IGL159" s="342"/>
      <c r="IGM159" s="342"/>
      <c r="IGN159" s="342"/>
      <c r="IGO159" s="342"/>
      <c r="IGP159" s="342"/>
      <c r="IGQ159" s="342"/>
      <c r="IGR159" s="342"/>
      <c r="IGS159" s="342"/>
      <c r="IGT159" s="342"/>
      <c r="IGU159" s="342"/>
      <c r="IGV159" s="342"/>
      <c r="IGW159" s="342"/>
      <c r="IGX159" s="342"/>
      <c r="IGY159" s="342"/>
      <c r="IGZ159" s="342"/>
      <c r="IHA159" s="342"/>
      <c r="IHB159" s="342"/>
      <c r="IHC159" s="342"/>
      <c r="IHD159" s="342"/>
      <c r="IHE159" s="342"/>
      <c r="IHF159" s="342"/>
      <c r="IHG159" s="342"/>
      <c r="IHH159" s="342"/>
      <c r="IHI159" s="342"/>
      <c r="IHJ159" s="342"/>
      <c r="IHK159" s="342"/>
      <c r="IHL159" s="342"/>
      <c r="IHM159" s="342"/>
      <c r="IHN159" s="342"/>
      <c r="IHO159" s="342"/>
      <c r="IHP159" s="342"/>
      <c r="IHQ159" s="342"/>
      <c r="IHR159" s="342"/>
      <c r="IHS159" s="342"/>
      <c r="IHT159" s="342"/>
      <c r="IHU159" s="342"/>
      <c r="IHV159" s="342"/>
      <c r="IHW159" s="342"/>
      <c r="IHX159" s="342"/>
      <c r="IHY159" s="342"/>
      <c r="IHZ159" s="342"/>
      <c r="IIA159" s="342"/>
      <c r="IIB159" s="342"/>
      <c r="IIC159" s="342"/>
      <c r="IID159" s="342"/>
      <c r="IIE159" s="342"/>
      <c r="IIF159" s="342"/>
      <c r="IIG159" s="342"/>
      <c r="IIH159" s="342"/>
      <c r="III159" s="342"/>
      <c r="IIJ159" s="342"/>
      <c r="IIK159" s="342"/>
      <c r="IIL159" s="342"/>
      <c r="IIM159" s="342"/>
      <c r="IIN159" s="342"/>
      <c r="IIO159" s="342"/>
      <c r="IIP159" s="342"/>
      <c r="IIQ159" s="342"/>
      <c r="IIR159" s="342"/>
      <c r="IIS159" s="342"/>
      <c r="IIT159" s="342"/>
      <c r="IIU159" s="342"/>
      <c r="IIV159" s="342"/>
      <c r="IIW159" s="342"/>
      <c r="IIX159" s="342"/>
      <c r="IIY159" s="342"/>
      <c r="IIZ159" s="342"/>
      <c r="IJA159" s="342"/>
      <c r="IJB159" s="342"/>
      <c r="IJC159" s="342"/>
      <c r="IJD159" s="342"/>
      <c r="IJE159" s="342"/>
      <c r="IJF159" s="342"/>
      <c r="IJG159" s="342"/>
      <c r="IJH159" s="342"/>
      <c r="IJI159" s="342"/>
      <c r="IJJ159" s="342"/>
      <c r="IJK159" s="342"/>
      <c r="IJL159" s="342"/>
      <c r="IJM159" s="342"/>
      <c r="IJN159" s="342"/>
      <c r="IJO159" s="342"/>
      <c r="IJP159" s="342"/>
      <c r="IJQ159" s="342"/>
      <c r="IJR159" s="342"/>
      <c r="IJS159" s="342"/>
      <c r="IJT159" s="342"/>
      <c r="IJU159" s="342"/>
      <c r="IJV159" s="342"/>
      <c r="IJW159" s="342"/>
      <c r="IJX159" s="342"/>
      <c r="IJY159" s="342"/>
      <c r="IJZ159" s="342"/>
      <c r="IKA159" s="342"/>
      <c r="IKB159" s="342"/>
      <c r="IKC159" s="342"/>
      <c r="IKD159" s="342"/>
      <c r="IKE159" s="342"/>
      <c r="IKF159" s="342"/>
      <c r="IKG159" s="342"/>
      <c r="IKH159" s="342"/>
      <c r="IKI159" s="342"/>
      <c r="IKJ159" s="342"/>
      <c r="IKK159" s="342"/>
      <c r="IKL159" s="342"/>
      <c r="IKM159" s="342"/>
      <c r="IKN159" s="342"/>
      <c r="IKO159" s="342"/>
      <c r="IKP159" s="342"/>
      <c r="IKQ159" s="342"/>
      <c r="IKR159" s="342"/>
      <c r="IKS159" s="342"/>
      <c r="IKT159" s="342"/>
      <c r="IKU159" s="342"/>
      <c r="IKV159" s="342"/>
      <c r="IKW159" s="342"/>
      <c r="IKX159" s="342"/>
      <c r="IKY159" s="342"/>
      <c r="IKZ159" s="342"/>
      <c r="ILA159" s="342"/>
      <c r="ILB159" s="342"/>
      <c r="ILC159" s="342"/>
      <c r="ILD159" s="342"/>
      <c r="ILE159" s="342"/>
      <c r="ILF159" s="342"/>
      <c r="ILG159" s="342"/>
      <c r="ILH159" s="342"/>
      <c r="ILI159" s="342"/>
      <c r="ILJ159" s="342"/>
      <c r="ILK159" s="342"/>
      <c r="ILL159" s="342"/>
      <c r="ILM159" s="342"/>
      <c r="ILN159" s="342"/>
      <c r="ILO159" s="342"/>
      <c r="ILP159" s="342"/>
      <c r="ILQ159" s="342"/>
      <c r="ILR159" s="342"/>
      <c r="ILS159" s="342"/>
      <c r="ILT159" s="342"/>
      <c r="ILU159" s="342"/>
      <c r="ILV159" s="342"/>
      <c r="ILW159" s="342"/>
      <c r="ILX159" s="342"/>
      <c r="ILY159" s="342"/>
      <c r="ILZ159" s="342"/>
      <c r="IMA159" s="342"/>
      <c r="IMB159" s="342"/>
      <c r="IMC159" s="342"/>
      <c r="IMD159" s="342"/>
      <c r="IME159" s="342"/>
      <c r="IMF159" s="342"/>
      <c r="IMG159" s="342"/>
      <c r="IMH159" s="342"/>
      <c r="IMI159" s="342"/>
      <c r="IMJ159" s="342"/>
      <c r="IMK159" s="342"/>
      <c r="IML159" s="342"/>
      <c r="IMM159" s="342"/>
      <c r="IMN159" s="342"/>
      <c r="IMO159" s="342"/>
      <c r="IMP159" s="342"/>
      <c r="IMQ159" s="342"/>
      <c r="IMR159" s="342"/>
      <c r="IMS159" s="342"/>
      <c r="IMT159" s="342"/>
      <c r="IMU159" s="342"/>
      <c r="IMV159" s="342"/>
      <c r="IMW159" s="342"/>
      <c r="IMX159" s="342"/>
      <c r="IMY159" s="342"/>
      <c r="IMZ159" s="342"/>
      <c r="INA159" s="342"/>
      <c r="INB159" s="342"/>
      <c r="INC159" s="342"/>
      <c r="IND159" s="342"/>
      <c r="INE159" s="342"/>
      <c r="INF159" s="342"/>
      <c r="ING159" s="342"/>
      <c r="INH159" s="342"/>
      <c r="INI159" s="342"/>
      <c r="INJ159" s="342"/>
      <c r="INK159" s="342"/>
      <c r="INL159" s="342"/>
      <c r="INM159" s="342"/>
      <c r="INN159" s="342"/>
      <c r="INO159" s="342"/>
      <c r="INP159" s="342"/>
      <c r="INQ159" s="342"/>
      <c r="INR159" s="342"/>
      <c r="INS159" s="342"/>
      <c r="INT159" s="342"/>
      <c r="INU159" s="342"/>
      <c r="INV159" s="342"/>
      <c r="INW159" s="342"/>
      <c r="INX159" s="342"/>
      <c r="INY159" s="342"/>
      <c r="INZ159" s="342"/>
      <c r="IOA159" s="342"/>
      <c r="IOB159" s="342"/>
      <c r="IOC159" s="342"/>
      <c r="IOD159" s="342"/>
      <c r="IOE159" s="342"/>
      <c r="IOF159" s="342"/>
      <c r="IOG159" s="342"/>
      <c r="IOH159" s="342"/>
      <c r="IOI159" s="342"/>
      <c r="IOJ159" s="342"/>
      <c r="IOK159" s="342"/>
      <c r="IOL159" s="342"/>
      <c r="IOM159" s="342"/>
      <c r="ION159" s="342"/>
      <c r="IOO159" s="342"/>
      <c r="IOP159" s="342"/>
      <c r="IOQ159" s="342"/>
      <c r="IOR159" s="342"/>
      <c r="IOS159" s="342"/>
      <c r="IOT159" s="342"/>
      <c r="IOU159" s="342"/>
      <c r="IOV159" s="342"/>
      <c r="IOW159" s="342"/>
      <c r="IOX159" s="342"/>
      <c r="IOY159" s="342"/>
      <c r="IOZ159" s="342"/>
      <c r="IPA159" s="342"/>
      <c r="IPB159" s="342"/>
      <c r="IPC159" s="342"/>
      <c r="IPD159" s="342"/>
      <c r="IPE159" s="342"/>
      <c r="IPF159" s="342"/>
      <c r="IPG159" s="342"/>
      <c r="IPH159" s="342"/>
      <c r="IPI159" s="342"/>
      <c r="IPJ159" s="342"/>
      <c r="IPK159" s="342"/>
      <c r="IPL159" s="342"/>
      <c r="IPM159" s="342"/>
      <c r="IPN159" s="342"/>
      <c r="IPO159" s="342"/>
      <c r="IPP159" s="342"/>
      <c r="IPQ159" s="342"/>
      <c r="IPR159" s="342"/>
      <c r="IPS159" s="342"/>
      <c r="IPT159" s="342"/>
      <c r="IPU159" s="342"/>
      <c r="IPV159" s="342"/>
      <c r="IPW159" s="342"/>
      <c r="IPX159" s="342"/>
      <c r="IPY159" s="342"/>
      <c r="IPZ159" s="342"/>
      <c r="IQA159" s="342"/>
      <c r="IQB159" s="342"/>
      <c r="IQC159" s="342"/>
      <c r="IQD159" s="342"/>
      <c r="IQE159" s="342"/>
      <c r="IQF159" s="342"/>
      <c r="IQG159" s="342"/>
      <c r="IQH159" s="342"/>
      <c r="IQI159" s="342"/>
      <c r="IQJ159" s="342"/>
      <c r="IQK159" s="342"/>
      <c r="IQL159" s="342"/>
      <c r="IQM159" s="342"/>
      <c r="IQN159" s="342"/>
      <c r="IQO159" s="342"/>
      <c r="IQP159" s="342"/>
      <c r="IQQ159" s="342"/>
      <c r="IQR159" s="342"/>
      <c r="IQS159" s="342"/>
      <c r="IQT159" s="342"/>
      <c r="IQU159" s="342"/>
      <c r="IQV159" s="342"/>
      <c r="IQW159" s="342"/>
      <c r="IQX159" s="342"/>
      <c r="IQY159" s="342"/>
      <c r="IQZ159" s="342"/>
      <c r="IRA159" s="342"/>
      <c r="IRB159" s="342"/>
      <c r="IRC159" s="342"/>
      <c r="IRD159" s="342"/>
      <c r="IRE159" s="342"/>
      <c r="IRF159" s="342"/>
      <c r="IRG159" s="342"/>
      <c r="IRH159" s="342"/>
      <c r="IRI159" s="342"/>
      <c r="IRJ159" s="342"/>
      <c r="IRK159" s="342"/>
      <c r="IRL159" s="342"/>
      <c r="IRM159" s="342"/>
      <c r="IRN159" s="342"/>
      <c r="IRO159" s="342"/>
      <c r="IRP159" s="342"/>
      <c r="IRQ159" s="342"/>
      <c r="IRR159" s="342"/>
      <c r="IRS159" s="342"/>
      <c r="IRT159" s="342"/>
      <c r="IRU159" s="342"/>
      <c r="IRV159" s="342"/>
      <c r="IRW159" s="342"/>
      <c r="IRX159" s="342"/>
      <c r="IRY159" s="342"/>
      <c r="IRZ159" s="342"/>
      <c r="ISA159" s="342"/>
      <c r="ISB159" s="342"/>
      <c r="ISC159" s="342"/>
      <c r="ISD159" s="342"/>
      <c r="ISE159" s="342"/>
      <c r="ISF159" s="342"/>
      <c r="ISG159" s="342"/>
      <c r="ISH159" s="342"/>
      <c r="ISI159" s="342"/>
      <c r="ISJ159" s="342"/>
      <c r="ISK159" s="342"/>
      <c r="ISL159" s="342"/>
      <c r="ISM159" s="342"/>
      <c r="ISN159" s="342"/>
      <c r="ISO159" s="342"/>
      <c r="ISP159" s="342"/>
      <c r="ISQ159" s="342"/>
      <c r="ISR159" s="342"/>
      <c r="ISS159" s="342"/>
      <c r="IST159" s="342"/>
      <c r="ISU159" s="342"/>
      <c r="ISV159" s="342"/>
      <c r="ISW159" s="342"/>
      <c r="ISX159" s="342"/>
      <c r="ISY159" s="342"/>
      <c r="ISZ159" s="342"/>
      <c r="ITA159" s="342"/>
      <c r="ITB159" s="342"/>
      <c r="ITC159" s="342"/>
      <c r="ITD159" s="342"/>
      <c r="ITE159" s="342"/>
      <c r="ITF159" s="342"/>
      <c r="ITG159" s="342"/>
      <c r="ITH159" s="342"/>
      <c r="ITI159" s="342"/>
      <c r="ITJ159" s="342"/>
      <c r="ITK159" s="342"/>
      <c r="ITL159" s="342"/>
      <c r="ITM159" s="342"/>
      <c r="ITN159" s="342"/>
      <c r="ITO159" s="342"/>
      <c r="ITP159" s="342"/>
      <c r="ITQ159" s="342"/>
      <c r="ITR159" s="342"/>
      <c r="ITS159" s="342"/>
      <c r="ITT159" s="342"/>
      <c r="ITU159" s="342"/>
      <c r="ITV159" s="342"/>
      <c r="ITW159" s="342"/>
      <c r="ITX159" s="342"/>
      <c r="ITY159" s="342"/>
      <c r="ITZ159" s="342"/>
      <c r="IUA159" s="342"/>
      <c r="IUB159" s="342"/>
      <c r="IUC159" s="342"/>
      <c r="IUD159" s="342"/>
      <c r="IUE159" s="342"/>
      <c r="IUF159" s="342"/>
      <c r="IUG159" s="342"/>
      <c r="IUH159" s="342"/>
      <c r="IUI159" s="342"/>
      <c r="IUJ159" s="342"/>
      <c r="IUK159" s="342"/>
      <c r="IUL159" s="342"/>
      <c r="IUM159" s="342"/>
      <c r="IUN159" s="342"/>
      <c r="IUO159" s="342"/>
      <c r="IUP159" s="342"/>
      <c r="IUQ159" s="342"/>
      <c r="IUR159" s="342"/>
      <c r="IUS159" s="342"/>
      <c r="IUT159" s="342"/>
      <c r="IUU159" s="342"/>
      <c r="IUV159" s="342"/>
      <c r="IUW159" s="342"/>
      <c r="IUX159" s="342"/>
      <c r="IUY159" s="342"/>
      <c r="IUZ159" s="342"/>
      <c r="IVA159" s="342"/>
      <c r="IVB159" s="342"/>
      <c r="IVC159" s="342"/>
      <c r="IVD159" s="342"/>
      <c r="IVE159" s="342"/>
      <c r="IVF159" s="342"/>
      <c r="IVG159" s="342"/>
      <c r="IVH159" s="342"/>
      <c r="IVI159" s="342"/>
      <c r="IVJ159" s="342"/>
      <c r="IVK159" s="342"/>
      <c r="IVL159" s="342"/>
      <c r="IVM159" s="342"/>
      <c r="IVN159" s="342"/>
      <c r="IVO159" s="342"/>
      <c r="IVP159" s="342"/>
      <c r="IVQ159" s="342"/>
      <c r="IVR159" s="342"/>
      <c r="IVS159" s="342"/>
      <c r="IVT159" s="342"/>
      <c r="IVU159" s="342"/>
      <c r="IVV159" s="342"/>
      <c r="IVW159" s="342"/>
      <c r="IVX159" s="342"/>
      <c r="IVY159" s="342"/>
      <c r="IVZ159" s="342"/>
      <c r="IWA159" s="342"/>
      <c r="IWB159" s="342"/>
      <c r="IWC159" s="342"/>
      <c r="IWD159" s="342"/>
      <c r="IWE159" s="342"/>
      <c r="IWF159" s="342"/>
      <c r="IWG159" s="342"/>
      <c r="IWH159" s="342"/>
      <c r="IWI159" s="342"/>
      <c r="IWJ159" s="342"/>
      <c r="IWK159" s="342"/>
      <c r="IWL159" s="342"/>
      <c r="IWM159" s="342"/>
      <c r="IWN159" s="342"/>
      <c r="IWO159" s="342"/>
      <c r="IWP159" s="342"/>
      <c r="IWQ159" s="342"/>
      <c r="IWR159" s="342"/>
      <c r="IWS159" s="342"/>
      <c r="IWT159" s="342"/>
      <c r="IWU159" s="342"/>
      <c r="IWV159" s="342"/>
      <c r="IWW159" s="342"/>
      <c r="IWX159" s="342"/>
      <c r="IWY159" s="342"/>
      <c r="IWZ159" s="342"/>
      <c r="IXA159" s="342"/>
      <c r="IXB159" s="342"/>
      <c r="IXC159" s="342"/>
      <c r="IXD159" s="342"/>
      <c r="IXE159" s="342"/>
      <c r="IXF159" s="342"/>
      <c r="IXG159" s="342"/>
      <c r="IXH159" s="342"/>
      <c r="IXI159" s="342"/>
      <c r="IXJ159" s="342"/>
      <c r="IXK159" s="342"/>
      <c r="IXL159" s="342"/>
      <c r="IXM159" s="342"/>
      <c r="IXN159" s="342"/>
      <c r="IXO159" s="342"/>
      <c r="IXP159" s="342"/>
      <c r="IXQ159" s="342"/>
      <c r="IXR159" s="342"/>
      <c r="IXS159" s="342"/>
      <c r="IXT159" s="342"/>
      <c r="IXU159" s="342"/>
      <c r="IXV159" s="342"/>
      <c r="IXW159" s="342"/>
      <c r="IXX159" s="342"/>
      <c r="IXY159" s="342"/>
      <c r="IXZ159" s="342"/>
      <c r="IYA159" s="342"/>
      <c r="IYB159" s="342"/>
      <c r="IYC159" s="342"/>
      <c r="IYD159" s="342"/>
      <c r="IYE159" s="342"/>
      <c r="IYF159" s="342"/>
      <c r="IYG159" s="342"/>
      <c r="IYH159" s="342"/>
      <c r="IYI159" s="342"/>
      <c r="IYJ159" s="342"/>
      <c r="IYK159" s="342"/>
      <c r="IYL159" s="342"/>
      <c r="IYM159" s="342"/>
      <c r="IYN159" s="342"/>
      <c r="IYO159" s="342"/>
      <c r="IYP159" s="342"/>
      <c r="IYQ159" s="342"/>
      <c r="IYR159" s="342"/>
      <c r="IYS159" s="342"/>
      <c r="IYT159" s="342"/>
      <c r="IYU159" s="342"/>
      <c r="IYV159" s="342"/>
      <c r="IYW159" s="342"/>
      <c r="IYX159" s="342"/>
      <c r="IYY159" s="342"/>
      <c r="IYZ159" s="342"/>
      <c r="IZA159" s="342"/>
      <c r="IZB159" s="342"/>
      <c r="IZC159" s="342"/>
      <c r="IZD159" s="342"/>
      <c r="IZE159" s="342"/>
      <c r="IZF159" s="342"/>
      <c r="IZG159" s="342"/>
      <c r="IZH159" s="342"/>
      <c r="IZI159" s="342"/>
      <c r="IZJ159" s="342"/>
      <c r="IZK159" s="342"/>
      <c r="IZL159" s="342"/>
      <c r="IZM159" s="342"/>
      <c r="IZN159" s="342"/>
      <c r="IZO159" s="342"/>
      <c r="IZP159" s="342"/>
      <c r="IZQ159" s="342"/>
      <c r="IZR159" s="342"/>
      <c r="IZS159" s="342"/>
      <c r="IZT159" s="342"/>
      <c r="IZU159" s="342"/>
      <c r="IZV159" s="342"/>
      <c r="IZW159" s="342"/>
      <c r="IZX159" s="342"/>
      <c r="IZY159" s="342"/>
      <c r="IZZ159" s="342"/>
      <c r="JAA159" s="342"/>
      <c r="JAB159" s="342"/>
      <c r="JAC159" s="342"/>
      <c r="JAD159" s="342"/>
      <c r="JAE159" s="342"/>
      <c r="JAF159" s="342"/>
      <c r="JAG159" s="342"/>
      <c r="JAH159" s="342"/>
      <c r="JAI159" s="342"/>
      <c r="JAJ159" s="342"/>
      <c r="JAK159" s="342"/>
      <c r="JAL159" s="342"/>
      <c r="JAM159" s="342"/>
      <c r="JAN159" s="342"/>
      <c r="JAO159" s="342"/>
      <c r="JAP159" s="342"/>
      <c r="JAQ159" s="342"/>
      <c r="JAR159" s="342"/>
      <c r="JAS159" s="342"/>
      <c r="JAT159" s="342"/>
      <c r="JAU159" s="342"/>
      <c r="JAV159" s="342"/>
      <c r="JAW159" s="342"/>
      <c r="JAX159" s="342"/>
      <c r="JAY159" s="342"/>
      <c r="JAZ159" s="342"/>
      <c r="JBA159" s="342"/>
      <c r="JBB159" s="342"/>
      <c r="JBC159" s="342"/>
      <c r="JBD159" s="342"/>
      <c r="JBE159" s="342"/>
      <c r="JBF159" s="342"/>
      <c r="JBG159" s="342"/>
      <c r="JBH159" s="342"/>
      <c r="JBI159" s="342"/>
      <c r="JBJ159" s="342"/>
      <c r="JBK159" s="342"/>
      <c r="JBL159" s="342"/>
      <c r="JBM159" s="342"/>
      <c r="JBN159" s="342"/>
      <c r="JBO159" s="342"/>
      <c r="JBP159" s="342"/>
      <c r="JBQ159" s="342"/>
      <c r="JBR159" s="342"/>
      <c r="JBS159" s="342"/>
      <c r="JBT159" s="342"/>
      <c r="JBU159" s="342"/>
      <c r="JBV159" s="342"/>
      <c r="JBW159" s="342"/>
      <c r="JBX159" s="342"/>
      <c r="JBY159" s="342"/>
      <c r="JBZ159" s="342"/>
      <c r="JCA159" s="342"/>
      <c r="JCB159" s="342"/>
      <c r="JCC159" s="342"/>
      <c r="JCD159" s="342"/>
      <c r="JCE159" s="342"/>
      <c r="JCF159" s="342"/>
      <c r="JCG159" s="342"/>
      <c r="JCH159" s="342"/>
      <c r="JCI159" s="342"/>
      <c r="JCJ159" s="342"/>
      <c r="JCK159" s="342"/>
      <c r="JCL159" s="342"/>
      <c r="JCM159" s="342"/>
      <c r="JCN159" s="342"/>
      <c r="JCO159" s="342"/>
      <c r="JCP159" s="342"/>
      <c r="JCQ159" s="342"/>
      <c r="JCR159" s="342"/>
      <c r="JCS159" s="342"/>
      <c r="JCT159" s="342"/>
      <c r="JCU159" s="342"/>
      <c r="JCV159" s="342"/>
      <c r="JCW159" s="342"/>
      <c r="JCX159" s="342"/>
      <c r="JCY159" s="342"/>
      <c r="JCZ159" s="342"/>
      <c r="JDA159" s="342"/>
      <c r="JDB159" s="342"/>
      <c r="JDC159" s="342"/>
      <c r="JDD159" s="342"/>
      <c r="JDE159" s="342"/>
      <c r="JDF159" s="342"/>
      <c r="JDG159" s="342"/>
      <c r="JDH159" s="342"/>
      <c r="JDI159" s="342"/>
      <c r="JDJ159" s="342"/>
      <c r="JDK159" s="342"/>
      <c r="JDL159" s="342"/>
      <c r="JDM159" s="342"/>
      <c r="JDN159" s="342"/>
      <c r="JDO159" s="342"/>
      <c r="JDP159" s="342"/>
      <c r="JDQ159" s="342"/>
      <c r="JDR159" s="342"/>
      <c r="JDS159" s="342"/>
      <c r="JDT159" s="342"/>
      <c r="JDU159" s="342"/>
      <c r="JDV159" s="342"/>
      <c r="JDW159" s="342"/>
      <c r="JDX159" s="342"/>
      <c r="JDY159" s="342"/>
      <c r="JDZ159" s="342"/>
      <c r="JEA159" s="342"/>
      <c r="JEB159" s="342"/>
      <c r="JEC159" s="342"/>
      <c r="JED159" s="342"/>
      <c r="JEE159" s="342"/>
      <c r="JEF159" s="342"/>
      <c r="JEG159" s="342"/>
      <c r="JEH159" s="342"/>
      <c r="JEI159" s="342"/>
      <c r="JEJ159" s="342"/>
      <c r="JEK159" s="342"/>
      <c r="JEL159" s="342"/>
      <c r="JEM159" s="342"/>
      <c r="JEN159" s="342"/>
      <c r="JEO159" s="342"/>
      <c r="JEP159" s="342"/>
      <c r="JEQ159" s="342"/>
      <c r="JER159" s="342"/>
      <c r="JES159" s="342"/>
      <c r="JET159" s="342"/>
      <c r="JEU159" s="342"/>
      <c r="JEV159" s="342"/>
      <c r="JEW159" s="342"/>
      <c r="JEX159" s="342"/>
      <c r="JEY159" s="342"/>
      <c r="JEZ159" s="342"/>
      <c r="JFA159" s="342"/>
      <c r="JFB159" s="342"/>
      <c r="JFC159" s="342"/>
      <c r="JFD159" s="342"/>
      <c r="JFE159" s="342"/>
      <c r="JFF159" s="342"/>
      <c r="JFG159" s="342"/>
      <c r="JFH159" s="342"/>
      <c r="JFI159" s="342"/>
      <c r="JFJ159" s="342"/>
      <c r="JFK159" s="342"/>
      <c r="JFL159" s="342"/>
      <c r="JFM159" s="342"/>
      <c r="JFN159" s="342"/>
      <c r="JFO159" s="342"/>
      <c r="JFP159" s="342"/>
      <c r="JFQ159" s="342"/>
      <c r="JFR159" s="342"/>
      <c r="JFS159" s="342"/>
      <c r="JFT159" s="342"/>
      <c r="JFU159" s="342"/>
      <c r="JFV159" s="342"/>
      <c r="JFW159" s="342"/>
      <c r="JFX159" s="342"/>
      <c r="JFY159" s="342"/>
      <c r="JFZ159" s="342"/>
      <c r="JGA159" s="342"/>
      <c r="JGB159" s="342"/>
      <c r="JGC159" s="342"/>
      <c r="JGD159" s="342"/>
      <c r="JGE159" s="342"/>
      <c r="JGF159" s="342"/>
      <c r="JGG159" s="342"/>
      <c r="JGH159" s="342"/>
      <c r="JGI159" s="342"/>
      <c r="JGJ159" s="342"/>
      <c r="JGK159" s="342"/>
      <c r="JGL159" s="342"/>
      <c r="JGM159" s="342"/>
      <c r="JGN159" s="342"/>
      <c r="JGO159" s="342"/>
      <c r="JGP159" s="342"/>
      <c r="JGQ159" s="342"/>
      <c r="JGR159" s="342"/>
      <c r="JGS159" s="342"/>
      <c r="JGT159" s="342"/>
      <c r="JGU159" s="342"/>
      <c r="JGV159" s="342"/>
      <c r="JGW159" s="342"/>
      <c r="JGX159" s="342"/>
      <c r="JGY159" s="342"/>
      <c r="JGZ159" s="342"/>
      <c r="JHA159" s="342"/>
      <c r="JHB159" s="342"/>
      <c r="JHC159" s="342"/>
      <c r="JHD159" s="342"/>
      <c r="JHE159" s="342"/>
      <c r="JHF159" s="342"/>
      <c r="JHG159" s="342"/>
      <c r="JHH159" s="342"/>
      <c r="JHI159" s="342"/>
      <c r="JHJ159" s="342"/>
      <c r="JHK159" s="342"/>
      <c r="JHL159" s="342"/>
      <c r="JHM159" s="342"/>
      <c r="JHN159" s="342"/>
      <c r="JHO159" s="342"/>
      <c r="JHP159" s="342"/>
      <c r="JHQ159" s="342"/>
      <c r="JHR159" s="342"/>
      <c r="JHS159" s="342"/>
      <c r="JHT159" s="342"/>
      <c r="JHU159" s="342"/>
      <c r="JHV159" s="342"/>
      <c r="JHW159" s="342"/>
      <c r="JHX159" s="342"/>
      <c r="JHY159" s="342"/>
      <c r="JHZ159" s="342"/>
      <c r="JIA159" s="342"/>
      <c r="JIB159" s="342"/>
      <c r="JIC159" s="342"/>
      <c r="JID159" s="342"/>
      <c r="JIE159" s="342"/>
      <c r="JIF159" s="342"/>
      <c r="JIG159" s="342"/>
      <c r="JIH159" s="342"/>
      <c r="JII159" s="342"/>
      <c r="JIJ159" s="342"/>
      <c r="JIK159" s="342"/>
      <c r="JIL159" s="342"/>
      <c r="JIM159" s="342"/>
      <c r="JIN159" s="342"/>
      <c r="JIO159" s="342"/>
      <c r="JIP159" s="342"/>
      <c r="JIQ159" s="342"/>
      <c r="JIR159" s="342"/>
      <c r="JIS159" s="342"/>
      <c r="JIT159" s="342"/>
      <c r="JIU159" s="342"/>
      <c r="JIV159" s="342"/>
      <c r="JIW159" s="342"/>
      <c r="JIX159" s="342"/>
      <c r="JIY159" s="342"/>
      <c r="JIZ159" s="342"/>
      <c r="JJA159" s="342"/>
      <c r="JJB159" s="342"/>
      <c r="JJC159" s="342"/>
      <c r="JJD159" s="342"/>
      <c r="JJE159" s="342"/>
      <c r="JJF159" s="342"/>
      <c r="JJG159" s="342"/>
      <c r="JJH159" s="342"/>
      <c r="JJI159" s="342"/>
      <c r="JJJ159" s="342"/>
      <c r="JJK159" s="342"/>
      <c r="JJL159" s="342"/>
      <c r="JJM159" s="342"/>
      <c r="JJN159" s="342"/>
      <c r="JJO159" s="342"/>
      <c r="JJP159" s="342"/>
      <c r="JJQ159" s="342"/>
      <c r="JJR159" s="342"/>
      <c r="JJS159" s="342"/>
      <c r="JJT159" s="342"/>
      <c r="JJU159" s="342"/>
      <c r="JJV159" s="342"/>
      <c r="JJW159" s="342"/>
      <c r="JJX159" s="342"/>
      <c r="JJY159" s="342"/>
      <c r="JJZ159" s="342"/>
      <c r="JKA159" s="342"/>
      <c r="JKB159" s="342"/>
      <c r="JKC159" s="342"/>
      <c r="JKD159" s="342"/>
      <c r="JKE159" s="342"/>
      <c r="JKF159" s="342"/>
      <c r="JKG159" s="342"/>
      <c r="JKH159" s="342"/>
      <c r="JKI159" s="342"/>
      <c r="JKJ159" s="342"/>
      <c r="JKK159" s="342"/>
      <c r="JKL159" s="342"/>
      <c r="JKM159" s="342"/>
      <c r="JKN159" s="342"/>
      <c r="JKO159" s="342"/>
      <c r="JKP159" s="342"/>
      <c r="JKQ159" s="342"/>
      <c r="JKR159" s="342"/>
      <c r="JKS159" s="342"/>
      <c r="JKT159" s="342"/>
      <c r="JKU159" s="342"/>
      <c r="JKV159" s="342"/>
      <c r="JKW159" s="342"/>
      <c r="JKX159" s="342"/>
      <c r="JKY159" s="342"/>
      <c r="JKZ159" s="342"/>
      <c r="JLA159" s="342"/>
      <c r="JLB159" s="342"/>
      <c r="JLC159" s="342"/>
      <c r="JLD159" s="342"/>
      <c r="JLE159" s="342"/>
      <c r="JLF159" s="342"/>
      <c r="JLG159" s="342"/>
      <c r="JLH159" s="342"/>
      <c r="JLI159" s="342"/>
      <c r="JLJ159" s="342"/>
      <c r="JLK159" s="342"/>
      <c r="JLL159" s="342"/>
      <c r="JLM159" s="342"/>
      <c r="JLN159" s="342"/>
      <c r="JLO159" s="342"/>
      <c r="JLP159" s="342"/>
      <c r="JLQ159" s="342"/>
      <c r="JLR159" s="342"/>
      <c r="JLS159" s="342"/>
      <c r="JLT159" s="342"/>
      <c r="JLU159" s="342"/>
      <c r="JLV159" s="342"/>
      <c r="JLW159" s="342"/>
      <c r="JLX159" s="342"/>
      <c r="JLY159" s="342"/>
      <c r="JLZ159" s="342"/>
      <c r="JMA159" s="342"/>
      <c r="JMB159" s="342"/>
      <c r="JMC159" s="342"/>
      <c r="JMD159" s="342"/>
      <c r="JME159" s="342"/>
      <c r="JMF159" s="342"/>
      <c r="JMG159" s="342"/>
      <c r="JMH159" s="342"/>
      <c r="JMI159" s="342"/>
      <c r="JMJ159" s="342"/>
      <c r="JMK159" s="342"/>
      <c r="JML159" s="342"/>
      <c r="JMM159" s="342"/>
      <c r="JMN159" s="342"/>
      <c r="JMO159" s="342"/>
      <c r="JMP159" s="342"/>
      <c r="JMQ159" s="342"/>
      <c r="JMR159" s="342"/>
      <c r="JMS159" s="342"/>
      <c r="JMT159" s="342"/>
      <c r="JMU159" s="342"/>
      <c r="JMV159" s="342"/>
      <c r="JMW159" s="342"/>
      <c r="JMX159" s="342"/>
      <c r="JMY159" s="342"/>
      <c r="JMZ159" s="342"/>
      <c r="JNA159" s="342"/>
      <c r="JNB159" s="342"/>
      <c r="JNC159" s="342"/>
      <c r="JND159" s="342"/>
      <c r="JNE159" s="342"/>
      <c r="JNF159" s="342"/>
      <c r="JNG159" s="342"/>
      <c r="JNH159" s="342"/>
      <c r="JNI159" s="342"/>
      <c r="JNJ159" s="342"/>
      <c r="JNK159" s="342"/>
      <c r="JNL159" s="342"/>
      <c r="JNM159" s="342"/>
      <c r="JNN159" s="342"/>
      <c r="JNO159" s="342"/>
      <c r="JNP159" s="342"/>
      <c r="JNQ159" s="342"/>
      <c r="JNR159" s="342"/>
      <c r="JNS159" s="342"/>
      <c r="JNT159" s="342"/>
      <c r="JNU159" s="342"/>
      <c r="JNV159" s="342"/>
      <c r="JNW159" s="342"/>
      <c r="JNX159" s="342"/>
      <c r="JNY159" s="342"/>
      <c r="JNZ159" s="342"/>
      <c r="JOA159" s="342"/>
      <c r="JOB159" s="342"/>
      <c r="JOC159" s="342"/>
      <c r="JOD159" s="342"/>
      <c r="JOE159" s="342"/>
      <c r="JOF159" s="342"/>
      <c r="JOG159" s="342"/>
      <c r="JOH159" s="342"/>
      <c r="JOI159" s="342"/>
      <c r="JOJ159" s="342"/>
      <c r="JOK159" s="342"/>
      <c r="JOL159" s="342"/>
      <c r="JOM159" s="342"/>
      <c r="JON159" s="342"/>
      <c r="JOO159" s="342"/>
      <c r="JOP159" s="342"/>
      <c r="JOQ159" s="342"/>
      <c r="JOR159" s="342"/>
      <c r="JOS159" s="342"/>
      <c r="JOT159" s="342"/>
      <c r="JOU159" s="342"/>
      <c r="JOV159" s="342"/>
      <c r="JOW159" s="342"/>
      <c r="JOX159" s="342"/>
      <c r="JOY159" s="342"/>
      <c r="JOZ159" s="342"/>
      <c r="JPA159" s="342"/>
      <c r="JPB159" s="342"/>
      <c r="JPC159" s="342"/>
      <c r="JPD159" s="342"/>
      <c r="JPE159" s="342"/>
      <c r="JPF159" s="342"/>
      <c r="JPG159" s="342"/>
      <c r="JPH159" s="342"/>
      <c r="JPI159" s="342"/>
      <c r="JPJ159" s="342"/>
      <c r="JPK159" s="342"/>
      <c r="JPL159" s="342"/>
      <c r="JPM159" s="342"/>
      <c r="JPN159" s="342"/>
      <c r="JPO159" s="342"/>
      <c r="JPP159" s="342"/>
      <c r="JPQ159" s="342"/>
      <c r="JPR159" s="342"/>
      <c r="JPS159" s="342"/>
      <c r="JPT159" s="342"/>
      <c r="JPU159" s="342"/>
      <c r="JPV159" s="342"/>
      <c r="JPW159" s="342"/>
      <c r="JPX159" s="342"/>
      <c r="JPY159" s="342"/>
      <c r="JPZ159" s="342"/>
      <c r="JQA159" s="342"/>
      <c r="JQB159" s="342"/>
      <c r="JQC159" s="342"/>
      <c r="JQD159" s="342"/>
      <c r="JQE159" s="342"/>
      <c r="JQF159" s="342"/>
      <c r="JQG159" s="342"/>
      <c r="JQH159" s="342"/>
      <c r="JQI159" s="342"/>
      <c r="JQJ159" s="342"/>
      <c r="JQK159" s="342"/>
      <c r="JQL159" s="342"/>
      <c r="JQM159" s="342"/>
      <c r="JQN159" s="342"/>
      <c r="JQO159" s="342"/>
      <c r="JQP159" s="342"/>
      <c r="JQQ159" s="342"/>
      <c r="JQR159" s="342"/>
      <c r="JQS159" s="342"/>
      <c r="JQT159" s="342"/>
      <c r="JQU159" s="342"/>
      <c r="JQV159" s="342"/>
      <c r="JQW159" s="342"/>
      <c r="JQX159" s="342"/>
      <c r="JQY159" s="342"/>
      <c r="JQZ159" s="342"/>
      <c r="JRA159" s="342"/>
      <c r="JRB159" s="342"/>
      <c r="JRC159" s="342"/>
      <c r="JRD159" s="342"/>
      <c r="JRE159" s="342"/>
      <c r="JRF159" s="342"/>
      <c r="JRG159" s="342"/>
      <c r="JRH159" s="342"/>
      <c r="JRI159" s="342"/>
      <c r="JRJ159" s="342"/>
      <c r="JRK159" s="342"/>
      <c r="JRL159" s="342"/>
      <c r="JRM159" s="342"/>
      <c r="JRN159" s="342"/>
      <c r="JRO159" s="342"/>
      <c r="JRP159" s="342"/>
      <c r="JRQ159" s="342"/>
      <c r="JRR159" s="342"/>
      <c r="JRS159" s="342"/>
      <c r="JRT159" s="342"/>
      <c r="JRU159" s="342"/>
      <c r="JRV159" s="342"/>
      <c r="JRW159" s="342"/>
      <c r="JRX159" s="342"/>
      <c r="JRY159" s="342"/>
      <c r="JRZ159" s="342"/>
      <c r="JSA159" s="342"/>
      <c r="JSB159" s="342"/>
      <c r="JSC159" s="342"/>
      <c r="JSD159" s="342"/>
      <c r="JSE159" s="342"/>
      <c r="JSF159" s="342"/>
      <c r="JSG159" s="342"/>
      <c r="JSH159" s="342"/>
      <c r="JSI159" s="342"/>
      <c r="JSJ159" s="342"/>
      <c r="JSK159" s="342"/>
      <c r="JSL159" s="342"/>
      <c r="JSM159" s="342"/>
      <c r="JSN159" s="342"/>
      <c r="JSO159" s="342"/>
      <c r="JSP159" s="342"/>
      <c r="JSQ159" s="342"/>
      <c r="JSR159" s="342"/>
      <c r="JSS159" s="342"/>
      <c r="JST159" s="342"/>
      <c r="JSU159" s="342"/>
      <c r="JSV159" s="342"/>
      <c r="JSW159" s="342"/>
      <c r="JSX159" s="342"/>
      <c r="JSY159" s="342"/>
      <c r="JSZ159" s="342"/>
      <c r="JTA159" s="342"/>
      <c r="JTB159" s="342"/>
      <c r="JTC159" s="342"/>
      <c r="JTD159" s="342"/>
      <c r="JTE159" s="342"/>
      <c r="JTF159" s="342"/>
      <c r="JTG159" s="342"/>
      <c r="JTH159" s="342"/>
      <c r="JTI159" s="342"/>
      <c r="JTJ159" s="342"/>
      <c r="JTK159" s="342"/>
      <c r="JTL159" s="342"/>
      <c r="JTM159" s="342"/>
      <c r="JTN159" s="342"/>
      <c r="JTO159" s="342"/>
      <c r="JTP159" s="342"/>
      <c r="JTQ159" s="342"/>
      <c r="JTR159" s="342"/>
      <c r="JTS159" s="342"/>
      <c r="JTT159" s="342"/>
      <c r="JTU159" s="342"/>
      <c r="JTV159" s="342"/>
      <c r="JTW159" s="342"/>
      <c r="JTX159" s="342"/>
      <c r="JTY159" s="342"/>
      <c r="JTZ159" s="342"/>
      <c r="JUA159" s="342"/>
      <c r="JUB159" s="342"/>
      <c r="JUC159" s="342"/>
      <c r="JUD159" s="342"/>
      <c r="JUE159" s="342"/>
      <c r="JUF159" s="342"/>
      <c r="JUG159" s="342"/>
      <c r="JUH159" s="342"/>
      <c r="JUI159" s="342"/>
      <c r="JUJ159" s="342"/>
      <c r="JUK159" s="342"/>
      <c r="JUL159" s="342"/>
      <c r="JUM159" s="342"/>
      <c r="JUN159" s="342"/>
      <c r="JUO159" s="342"/>
      <c r="JUP159" s="342"/>
      <c r="JUQ159" s="342"/>
      <c r="JUR159" s="342"/>
      <c r="JUS159" s="342"/>
      <c r="JUT159" s="342"/>
      <c r="JUU159" s="342"/>
      <c r="JUV159" s="342"/>
      <c r="JUW159" s="342"/>
      <c r="JUX159" s="342"/>
      <c r="JUY159" s="342"/>
      <c r="JUZ159" s="342"/>
      <c r="JVA159" s="342"/>
      <c r="JVB159" s="342"/>
      <c r="JVC159" s="342"/>
      <c r="JVD159" s="342"/>
      <c r="JVE159" s="342"/>
      <c r="JVF159" s="342"/>
      <c r="JVG159" s="342"/>
      <c r="JVH159" s="342"/>
      <c r="JVI159" s="342"/>
      <c r="JVJ159" s="342"/>
      <c r="JVK159" s="342"/>
      <c r="JVL159" s="342"/>
      <c r="JVM159" s="342"/>
      <c r="JVN159" s="342"/>
      <c r="JVO159" s="342"/>
      <c r="JVP159" s="342"/>
      <c r="JVQ159" s="342"/>
      <c r="JVR159" s="342"/>
      <c r="JVS159" s="342"/>
      <c r="JVT159" s="342"/>
      <c r="JVU159" s="342"/>
      <c r="JVV159" s="342"/>
      <c r="JVW159" s="342"/>
      <c r="JVX159" s="342"/>
      <c r="JVY159" s="342"/>
      <c r="JVZ159" s="342"/>
      <c r="JWA159" s="342"/>
      <c r="JWB159" s="342"/>
      <c r="JWC159" s="342"/>
      <c r="JWD159" s="342"/>
      <c r="JWE159" s="342"/>
      <c r="JWF159" s="342"/>
      <c r="JWG159" s="342"/>
      <c r="JWH159" s="342"/>
      <c r="JWI159" s="342"/>
      <c r="JWJ159" s="342"/>
      <c r="JWK159" s="342"/>
      <c r="JWL159" s="342"/>
      <c r="JWM159" s="342"/>
      <c r="JWN159" s="342"/>
      <c r="JWO159" s="342"/>
      <c r="JWP159" s="342"/>
      <c r="JWQ159" s="342"/>
      <c r="JWR159" s="342"/>
      <c r="JWS159" s="342"/>
      <c r="JWT159" s="342"/>
      <c r="JWU159" s="342"/>
      <c r="JWV159" s="342"/>
      <c r="JWW159" s="342"/>
      <c r="JWX159" s="342"/>
      <c r="JWY159" s="342"/>
      <c r="JWZ159" s="342"/>
      <c r="JXA159" s="342"/>
      <c r="JXB159" s="342"/>
      <c r="JXC159" s="342"/>
      <c r="JXD159" s="342"/>
      <c r="JXE159" s="342"/>
      <c r="JXF159" s="342"/>
      <c r="JXG159" s="342"/>
      <c r="JXH159" s="342"/>
      <c r="JXI159" s="342"/>
      <c r="JXJ159" s="342"/>
      <c r="JXK159" s="342"/>
      <c r="JXL159" s="342"/>
      <c r="JXM159" s="342"/>
      <c r="JXN159" s="342"/>
      <c r="JXO159" s="342"/>
      <c r="JXP159" s="342"/>
      <c r="JXQ159" s="342"/>
      <c r="JXR159" s="342"/>
      <c r="JXS159" s="342"/>
      <c r="JXT159" s="342"/>
      <c r="JXU159" s="342"/>
      <c r="JXV159" s="342"/>
      <c r="JXW159" s="342"/>
      <c r="JXX159" s="342"/>
      <c r="JXY159" s="342"/>
      <c r="JXZ159" s="342"/>
      <c r="JYA159" s="342"/>
      <c r="JYB159" s="342"/>
      <c r="JYC159" s="342"/>
      <c r="JYD159" s="342"/>
      <c r="JYE159" s="342"/>
      <c r="JYF159" s="342"/>
      <c r="JYG159" s="342"/>
      <c r="JYH159" s="342"/>
      <c r="JYI159" s="342"/>
      <c r="JYJ159" s="342"/>
      <c r="JYK159" s="342"/>
      <c r="JYL159" s="342"/>
      <c r="JYM159" s="342"/>
      <c r="JYN159" s="342"/>
      <c r="JYO159" s="342"/>
      <c r="JYP159" s="342"/>
      <c r="JYQ159" s="342"/>
      <c r="JYR159" s="342"/>
      <c r="JYS159" s="342"/>
      <c r="JYT159" s="342"/>
      <c r="JYU159" s="342"/>
      <c r="JYV159" s="342"/>
      <c r="JYW159" s="342"/>
      <c r="JYX159" s="342"/>
      <c r="JYY159" s="342"/>
      <c r="JYZ159" s="342"/>
      <c r="JZA159" s="342"/>
      <c r="JZB159" s="342"/>
      <c r="JZC159" s="342"/>
      <c r="JZD159" s="342"/>
      <c r="JZE159" s="342"/>
      <c r="JZF159" s="342"/>
      <c r="JZG159" s="342"/>
      <c r="JZH159" s="342"/>
      <c r="JZI159" s="342"/>
      <c r="JZJ159" s="342"/>
      <c r="JZK159" s="342"/>
      <c r="JZL159" s="342"/>
      <c r="JZM159" s="342"/>
      <c r="JZN159" s="342"/>
      <c r="JZO159" s="342"/>
      <c r="JZP159" s="342"/>
      <c r="JZQ159" s="342"/>
      <c r="JZR159" s="342"/>
      <c r="JZS159" s="342"/>
      <c r="JZT159" s="342"/>
      <c r="JZU159" s="342"/>
      <c r="JZV159" s="342"/>
      <c r="JZW159" s="342"/>
      <c r="JZX159" s="342"/>
      <c r="JZY159" s="342"/>
      <c r="JZZ159" s="342"/>
      <c r="KAA159" s="342"/>
      <c r="KAB159" s="342"/>
      <c r="KAC159" s="342"/>
      <c r="KAD159" s="342"/>
      <c r="KAE159" s="342"/>
      <c r="KAF159" s="342"/>
      <c r="KAG159" s="342"/>
      <c r="KAH159" s="342"/>
      <c r="KAI159" s="342"/>
      <c r="KAJ159" s="342"/>
      <c r="KAK159" s="342"/>
      <c r="KAL159" s="342"/>
      <c r="KAM159" s="342"/>
      <c r="KAN159" s="342"/>
      <c r="KAO159" s="342"/>
      <c r="KAP159" s="342"/>
      <c r="KAQ159" s="342"/>
      <c r="KAR159" s="342"/>
      <c r="KAS159" s="342"/>
      <c r="KAT159" s="342"/>
      <c r="KAU159" s="342"/>
      <c r="KAV159" s="342"/>
      <c r="KAW159" s="342"/>
      <c r="KAX159" s="342"/>
      <c r="KAY159" s="342"/>
      <c r="KAZ159" s="342"/>
      <c r="KBA159" s="342"/>
      <c r="KBB159" s="342"/>
      <c r="KBC159" s="342"/>
      <c r="KBD159" s="342"/>
      <c r="KBE159" s="342"/>
      <c r="KBF159" s="342"/>
      <c r="KBG159" s="342"/>
      <c r="KBH159" s="342"/>
      <c r="KBI159" s="342"/>
      <c r="KBJ159" s="342"/>
      <c r="KBK159" s="342"/>
      <c r="KBL159" s="342"/>
      <c r="KBM159" s="342"/>
      <c r="KBN159" s="342"/>
      <c r="KBO159" s="342"/>
      <c r="KBP159" s="342"/>
      <c r="KBQ159" s="342"/>
      <c r="KBR159" s="342"/>
      <c r="KBS159" s="342"/>
      <c r="KBT159" s="342"/>
      <c r="KBU159" s="342"/>
      <c r="KBV159" s="342"/>
      <c r="KBW159" s="342"/>
      <c r="KBX159" s="342"/>
      <c r="KBY159" s="342"/>
      <c r="KBZ159" s="342"/>
      <c r="KCA159" s="342"/>
      <c r="KCB159" s="342"/>
      <c r="KCC159" s="342"/>
      <c r="KCD159" s="342"/>
      <c r="KCE159" s="342"/>
      <c r="KCF159" s="342"/>
      <c r="KCG159" s="342"/>
      <c r="KCH159" s="342"/>
      <c r="KCI159" s="342"/>
      <c r="KCJ159" s="342"/>
      <c r="KCK159" s="342"/>
      <c r="KCL159" s="342"/>
      <c r="KCM159" s="342"/>
      <c r="KCN159" s="342"/>
      <c r="KCO159" s="342"/>
      <c r="KCP159" s="342"/>
      <c r="KCQ159" s="342"/>
      <c r="KCR159" s="342"/>
      <c r="KCS159" s="342"/>
      <c r="KCT159" s="342"/>
      <c r="KCU159" s="342"/>
      <c r="KCV159" s="342"/>
      <c r="KCW159" s="342"/>
      <c r="KCX159" s="342"/>
      <c r="KCY159" s="342"/>
      <c r="KCZ159" s="342"/>
      <c r="KDA159" s="342"/>
      <c r="KDB159" s="342"/>
      <c r="KDC159" s="342"/>
      <c r="KDD159" s="342"/>
      <c r="KDE159" s="342"/>
      <c r="KDF159" s="342"/>
      <c r="KDG159" s="342"/>
      <c r="KDH159" s="342"/>
      <c r="KDI159" s="342"/>
      <c r="KDJ159" s="342"/>
      <c r="KDK159" s="342"/>
      <c r="KDL159" s="342"/>
      <c r="KDM159" s="342"/>
      <c r="KDN159" s="342"/>
      <c r="KDO159" s="342"/>
      <c r="KDP159" s="342"/>
      <c r="KDQ159" s="342"/>
      <c r="KDR159" s="342"/>
      <c r="KDS159" s="342"/>
      <c r="KDT159" s="342"/>
      <c r="KDU159" s="342"/>
      <c r="KDV159" s="342"/>
      <c r="KDW159" s="342"/>
      <c r="KDX159" s="342"/>
      <c r="KDY159" s="342"/>
      <c r="KDZ159" s="342"/>
      <c r="KEA159" s="342"/>
      <c r="KEB159" s="342"/>
      <c r="KEC159" s="342"/>
      <c r="KED159" s="342"/>
      <c r="KEE159" s="342"/>
      <c r="KEF159" s="342"/>
      <c r="KEG159" s="342"/>
      <c r="KEH159" s="342"/>
      <c r="KEI159" s="342"/>
      <c r="KEJ159" s="342"/>
      <c r="KEK159" s="342"/>
      <c r="KEL159" s="342"/>
      <c r="KEM159" s="342"/>
      <c r="KEN159" s="342"/>
      <c r="KEO159" s="342"/>
      <c r="KEP159" s="342"/>
      <c r="KEQ159" s="342"/>
      <c r="KER159" s="342"/>
      <c r="KES159" s="342"/>
      <c r="KET159" s="342"/>
      <c r="KEU159" s="342"/>
      <c r="KEV159" s="342"/>
      <c r="KEW159" s="342"/>
      <c r="KEX159" s="342"/>
      <c r="KEY159" s="342"/>
      <c r="KEZ159" s="342"/>
      <c r="KFA159" s="342"/>
      <c r="KFB159" s="342"/>
      <c r="KFC159" s="342"/>
      <c r="KFD159" s="342"/>
      <c r="KFE159" s="342"/>
      <c r="KFF159" s="342"/>
      <c r="KFG159" s="342"/>
      <c r="KFH159" s="342"/>
      <c r="KFI159" s="342"/>
      <c r="KFJ159" s="342"/>
      <c r="KFK159" s="342"/>
      <c r="KFL159" s="342"/>
      <c r="KFM159" s="342"/>
      <c r="KFN159" s="342"/>
      <c r="KFO159" s="342"/>
      <c r="KFP159" s="342"/>
      <c r="KFQ159" s="342"/>
      <c r="KFR159" s="342"/>
      <c r="KFS159" s="342"/>
      <c r="KFT159" s="342"/>
      <c r="KFU159" s="342"/>
      <c r="KFV159" s="342"/>
      <c r="KFW159" s="342"/>
      <c r="KFX159" s="342"/>
      <c r="KFY159" s="342"/>
      <c r="KFZ159" s="342"/>
      <c r="KGA159" s="342"/>
      <c r="KGB159" s="342"/>
      <c r="KGC159" s="342"/>
      <c r="KGD159" s="342"/>
      <c r="KGE159" s="342"/>
      <c r="KGF159" s="342"/>
      <c r="KGG159" s="342"/>
      <c r="KGH159" s="342"/>
      <c r="KGI159" s="342"/>
      <c r="KGJ159" s="342"/>
      <c r="KGK159" s="342"/>
      <c r="KGL159" s="342"/>
      <c r="KGM159" s="342"/>
      <c r="KGN159" s="342"/>
      <c r="KGO159" s="342"/>
      <c r="KGP159" s="342"/>
      <c r="KGQ159" s="342"/>
      <c r="KGR159" s="342"/>
      <c r="KGS159" s="342"/>
      <c r="KGT159" s="342"/>
      <c r="KGU159" s="342"/>
      <c r="KGV159" s="342"/>
      <c r="KGW159" s="342"/>
      <c r="KGX159" s="342"/>
      <c r="KGY159" s="342"/>
      <c r="KGZ159" s="342"/>
      <c r="KHA159" s="342"/>
      <c r="KHB159" s="342"/>
      <c r="KHC159" s="342"/>
      <c r="KHD159" s="342"/>
      <c r="KHE159" s="342"/>
      <c r="KHF159" s="342"/>
      <c r="KHG159" s="342"/>
      <c r="KHH159" s="342"/>
      <c r="KHI159" s="342"/>
      <c r="KHJ159" s="342"/>
      <c r="KHK159" s="342"/>
      <c r="KHL159" s="342"/>
      <c r="KHM159" s="342"/>
      <c r="KHN159" s="342"/>
      <c r="KHO159" s="342"/>
      <c r="KHP159" s="342"/>
      <c r="KHQ159" s="342"/>
      <c r="KHR159" s="342"/>
      <c r="KHS159" s="342"/>
      <c r="KHT159" s="342"/>
      <c r="KHU159" s="342"/>
      <c r="KHV159" s="342"/>
      <c r="KHW159" s="342"/>
      <c r="KHX159" s="342"/>
      <c r="KHY159" s="342"/>
      <c r="KHZ159" s="342"/>
      <c r="KIA159" s="342"/>
      <c r="KIB159" s="342"/>
      <c r="KIC159" s="342"/>
      <c r="KID159" s="342"/>
      <c r="KIE159" s="342"/>
      <c r="KIF159" s="342"/>
      <c r="KIG159" s="342"/>
      <c r="KIH159" s="342"/>
      <c r="KII159" s="342"/>
      <c r="KIJ159" s="342"/>
      <c r="KIK159" s="342"/>
      <c r="KIL159" s="342"/>
      <c r="KIM159" s="342"/>
      <c r="KIN159" s="342"/>
      <c r="KIO159" s="342"/>
      <c r="KIP159" s="342"/>
      <c r="KIQ159" s="342"/>
      <c r="KIR159" s="342"/>
      <c r="KIS159" s="342"/>
      <c r="KIT159" s="342"/>
      <c r="KIU159" s="342"/>
      <c r="KIV159" s="342"/>
      <c r="KIW159" s="342"/>
      <c r="KIX159" s="342"/>
      <c r="KIY159" s="342"/>
      <c r="KIZ159" s="342"/>
      <c r="KJA159" s="342"/>
      <c r="KJB159" s="342"/>
      <c r="KJC159" s="342"/>
      <c r="KJD159" s="342"/>
      <c r="KJE159" s="342"/>
      <c r="KJF159" s="342"/>
      <c r="KJG159" s="342"/>
      <c r="KJH159" s="342"/>
      <c r="KJI159" s="342"/>
      <c r="KJJ159" s="342"/>
      <c r="KJK159" s="342"/>
      <c r="KJL159" s="342"/>
      <c r="KJM159" s="342"/>
      <c r="KJN159" s="342"/>
      <c r="KJO159" s="342"/>
      <c r="KJP159" s="342"/>
      <c r="KJQ159" s="342"/>
      <c r="KJR159" s="342"/>
      <c r="KJS159" s="342"/>
      <c r="KJT159" s="342"/>
      <c r="KJU159" s="342"/>
      <c r="KJV159" s="342"/>
      <c r="KJW159" s="342"/>
      <c r="KJX159" s="342"/>
      <c r="KJY159" s="342"/>
      <c r="KJZ159" s="342"/>
      <c r="KKA159" s="342"/>
      <c r="KKB159" s="342"/>
      <c r="KKC159" s="342"/>
      <c r="KKD159" s="342"/>
      <c r="KKE159" s="342"/>
      <c r="KKF159" s="342"/>
      <c r="KKG159" s="342"/>
      <c r="KKH159" s="342"/>
      <c r="KKI159" s="342"/>
      <c r="KKJ159" s="342"/>
      <c r="KKK159" s="342"/>
      <c r="KKL159" s="342"/>
      <c r="KKM159" s="342"/>
      <c r="KKN159" s="342"/>
      <c r="KKO159" s="342"/>
      <c r="KKP159" s="342"/>
      <c r="KKQ159" s="342"/>
      <c r="KKR159" s="342"/>
      <c r="KKS159" s="342"/>
      <c r="KKT159" s="342"/>
      <c r="KKU159" s="342"/>
      <c r="KKV159" s="342"/>
      <c r="KKW159" s="342"/>
      <c r="KKX159" s="342"/>
      <c r="KKY159" s="342"/>
      <c r="KKZ159" s="342"/>
      <c r="KLA159" s="342"/>
      <c r="KLB159" s="342"/>
      <c r="KLC159" s="342"/>
      <c r="KLD159" s="342"/>
      <c r="KLE159" s="342"/>
      <c r="KLF159" s="342"/>
      <c r="KLG159" s="342"/>
      <c r="KLH159" s="342"/>
      <c r="KLI159" s="342"/>
      <c r="KLJ159" s="342"/>
      <c r="KLK159" s="342"/>
      <c r="KLL159" s="342"/>
      <c r="KLM159" s="342"/>
      <c r="KLN159" s="342"/>
      <c r="KLO159" s="342"/>
      <c r="KLP159" s="342"/>
      <c r="KLQ159" s="342"/>
      <c r="KLR159" s="342"/>
      <c r="KLS159" s="342"/>
      <c r="KLT159" s="342"/>
      <c r="KLU159" s="342"/>
      <c r="KLV159" s="342"/>
      <c r="KLW159" s="342"/>
      <c r="KLX159" s="342"/>
      <c r="KLY159" s="342"/>
      <c r="KLZ159" s="342"/>
      <c r="KMA159" s="342"/>
      <c r="KMB159" s="342"/>
      <c r="KMC159" s="342"/>
      <c r="KMD159" s="342"/>
      <c r="KME159" s="342"/>
      <c r="KMF159" s="342"/>
      <c r="KMG159" s="342"/>
      <c r="KMH159" s="342"/>
      <c r="KMI159" s="342"/>
      <c r="KMJ159" s="342"/>
      <c r="KMK159" s="342"/>
      <c r="KML159" s="342"/>
      <c r="KMM159" s="342"/>
      <c r="KMN159" s="342"/>
      <c r="KMO159" s="342"/>
      <c r="KMP159" s="342"/>
      <c r="KMQ159" s="342"/>
      <c r="KMR159" s="342"/>
      <c r="KMS159" s="342"/>
      <c r="KMT159" s="342"/>
      <c r="KMU159" s="342"/>
      <c r="KMV159" s="342"/>
      <c r="KMW159" s="342"/>
      <c r="KMX159" s="342"/>
      <c r="KMY159" s="342"/>
      <c r="KMZ159" s="342"/>
      <c r="KNA159" s="342"/>
      <c r="KNB159" s="342"/>
      <c r="KNC159" s="342"/>
      <c r="KND159" s="342"/>
      <c r="KNE159" s="342"/>
      <c r="KNF159" s="342"/>
      <c r="KNG159" s="342"/>
      <c r="KNH159" s="342"/>
      <c r="KNI159" s="342"/>
      <c r="KNJ159" s="342"/>
      <c r="KNK159" s="342"/>
      <c r="KNL159" s="342"/>
      <c r="KNM159" s="342"/>
      <c r="KNN159" s="342"/>
      <c r="KNO159" s="342"/>
      <c r="KNP159" s="342"/>
      <c r="KNQ159" s="342"/>
      <c r="KNR159" s="342"/>
      <c r="KNS159" s="342"/>
      <c r="KNT159" s="342"/>
      <c r="KNU159" s="342"/>
      <c r="KNV159" s="342"/>
      <c r="KNW159" s="342"/>
      <c r="KNX159" s="342"/>
      <c r="KNY159" s="342"/>
      <c r="KNZ159" s="342"/>
      <c r="KOA159" s="342"/>
      <c r="KOB159" s="342"/>
      <c r="KOC159" s="342"/>
      <c r="KOD159" s="342"/>
      <c r="KOE159" s="342"/>
      <c r="KOF159" s="342"/>
      <c r="KOG159" s="342"/>
      <c r="KOH159" s="342"/>
      <c r="KOI159" s="342"/>
      <c r="KOJ159" s="342"/>
      <c r="KOK159" s="342"/>
      <c r="KOL159" s="342"/>
      <c r="KOM159" s="342"/>
      <c r="KON159" s="342"/>
      <c r="KOO159" s="342"/>
      <c r="KOP159" s="342"/>
      <c r="KOQ159" s="342"/>
      <c r="KOR159" s="342"/>
      <c r="KOS159" s="342"/>
      <c r="KOT159" s="342"/>
      <c r="KOU159" s="342"/>
      <c r="KOV159" s="342"/>
      <c r="KOW159" s="342"/>
      <c r="KOX159" s="342"/>
      <c r="KOY159" s="342"/>
      <c r="KOZ159" s="342"/>
      <c r="KPA159" s="342"/>
      <c r="KPB159" s="342"/>
      <c r="KPC159" s="342"/>
      <c r="KPD159" s="342"/>
      <c r="KPE159" s="342"/>
      <c r="KPF159" s="342"/>
      <c r="KPG159" s="342"/>
      <c r="KPH159" s="342"/>
      <c r="KPI159" s="342"/>
      <c r="KPJ159" s="342"/>
      <c r="KPK159" s="342"/>
      <c r="KPL159" s="342"/>
      <c r="KPM159" s="342"/>
      <c r="KPN159" s="342"/>
      <c r="KPO159" s="342"/>
      <c r="KPP159" s="342"/>
      <c r="KPQ159" s="342"/>
      <c r="KPR159" s="342"/>
      <c r="KPS159" s="342"/>
      <c r="KPT159" s="342"/>
      <c r="KPU159" s="342"/>
      <c r="KPV159" s="342"/>
      <c r="KPW159" s="342"/>
      <c r="KPX159" s="342"/>
      <c r="KPY159" s="342"/>
      <c r="KPZ159" s="342"/>
      <c r="KQA159" s="342"/>
      <c r="KQB159" s="342"/>
      <c r="KQC159" s="342"/>
      <c r="KQD159" s="342"/>
      <c r="KQE159" s="342"/>
      <c r="KQF159" s="342"/>
      <c r="KQG159" s="342"/>
      <c r="KQH159" s="342"/>
      <c r="KQI159" s="342"/>
      <c r="KQJ159" s="342"/>
      <c r="KQK159" s="342"/>
      <c r="KQL159" s="342"/>
      <c r="KQM159" s="342"/>
      <c r="KQN159" s="342"/>
      <c r="KQO159" s="342"/>
      <c r="KQP159" s="342"/>
      <c r="KQQ159" s="342"/>
      <c r="KQR159" s="342"/>
      <c r="KQS159" s="342"/>
      <c r="KQT159" s="342"/>
      <c r="KQU159" s="342"/>
      <c r="KQV159" s="342"/>
      <c r="KQW159" s="342"/>
      <c r="KQX159" s="342"/>
      <c r="KQY159" s="342"/>
      <c r="KQZ159" s="342"/>
      <c r="KRA159" s="342"/>
      <c r="KRB159" s="342"/>
      <c r="KRC159" s="342"/>
      <c r="KRD159" s="342"/>
      <c r="KRE159" s="342"/>
      <c r="KRF159" s="342"/>
      <c r="KRG159" s="342"/>
      <c r="KRH159" s="342"/>
      <c r="KRI159" s="342"/>
      <c r="KRJ159" s="342"/>
      <c r="KRK159" s="342"/>
      <c r="KRL159" s="342"/>
      <c r="KRM159" s="342"/>
      <c r="KRN159" s="342"/>
      <c r="KRO159" s="342"/>
      <c r="KRP159" s="342"/>
      <c r="KRQ159" s="342"/>
      <c r="KRR159" s="342"/>
      <c r="KRS159" s="342"/>
      <c r="KRT159" s="342"/>
      <c r="KRU159" s="342"/>
      <c r="KRV159" s="342"/>
      <c r="KRW159" s="342"/>
      <c r="KRX159" s="342"/>
      <c r="KRY159" s="342"/>
      <c r="KRZ159" s="342"/>
      <c r="KSA159" s="342"/>
      <c r="KSB159" s="342"/>
      <c r="KSC159" s="342"/>
      <c r="KSD159" s="342"/>
      <c r="KSE159" s="342"/>
      <c r="KSF159" s="342"/>
      <c r="KSG159" s="342"/>
      <c r="KSH159" s="342"/>
      <c r="KSI159" s="342"/>
      <c r="KSJ159" s="342"/>
      <c r="KSK159" s="342"/>
      <c r="KSL159" s="342"/>
      <c r="KSM159" s="342"/>
      <c r="KSN159" s="342"/>
      <c r="KSO159" s="342"/>
      <c r="KSP159" s="342"/>
      <c r="KSQ159" s="342"/>
      <c r="KSR159" s="342"/>
      <c r="KSS159" s="342"/>
      <c r="KST159" s="342"/>
      <c r="KSU159" s="342"/>
      <c r="KSV159" s="342"/>
      <c r="KSW159" s="342"/>
      <c r="KSX159" s="342"/>
      <c r="KSY159" s="342"/>
      <c r="KSZ159" s="342"/>
      <c r="KTA159" s="342"/>
      <c r="KTB159" s="342"/>
      <c r="KTC159" s="342"/>
      <c r="KTD159" s="342"/>
      <c r="KTE159" s="342"/>
      <c r="KTF159" s="342"/>
      <c r="KTG159" s="342"/>
      <c r="KTH159" s="342"/>
      <c r="KTI159" s="342"/>
      <c r="KTJ159" s="342"/>
      <c r="KTK159" s="342"/>
      <c r="KTL159" s="342"/>
      <c r="KTM159" s="342"/>
      <c r="KTN159" s="342"/>
      <c r="KTO159" s="342"/>
      <c r="KTP159" s="342"/>
      <c r="KTQ159" s="342"/>
      <c r="KTR159" s="342"/>
      <c r="KTS159" s="342"/>
      <c r="KTT159" s="342"/>
      <c r="KTU159" s="342"/>
      <c r="KTV159" s="342"/>
      <c r="KTW159" s="342"/>
      <c r="KTX159" s="342"/>
      <c r="KTY159" s="342"/>
      <c r="KTZ159" s="342"/>
      <c r="KUA159" s="342"/>
      <c r="KUB159" s="342"/>
      <c r="KUC159" s="342"/>
      <c r="KUD159" s="342"/>
      <c r="KUE159" s="342"/>
      <c r="KUF159" s="342"/>
      <c r="KUG159" s="342"/>
      <c r="KUH159" s="342"/>
      <c r="KUI159" s="342"/>
      <c r="KUJ159" s="342"/>
      <c r="KUK159" s="342"/>
      <c r="KUL159" s="342"/>
      <c r="KUM159" s="342"/>
      <c r="KUN159" s="342"/>
      <c r="KUO159" s="342"/>
      <c r="KUP159" s="342"/>
      <c r="KUQ159" s="342"/>
      <c r="KUR159" s="342"/>
      <c r="KUS159" s="342"/>
      <c r="KUT159" s="342"/>
      <c r="KUU159" s="342"/>
      <c r="KUV159" s="342"/>
      <c r="KUW159" s="342"/>
      <c r="KUX159" s="342"/>
      <c r="KUY159" s="342"/>
      <c r="KUZ159" s="342"/>
      <c r="KVA159" s="342"/>
      <c r="KVB159" s="342"/>
      <c r="KVC159" s="342"/>
      <c r="KVD159" s="342"/>
      <c r="KVE159" s="342"/>
      <c r="KVF159" s="342"/>
      <c r="KVG159" s="342"/>
      <c r="KVH159" s="342"/>
      <c r="KVI159" s="342"/>
      <c r="KVJ159" s="342"/>
      <c r="KVK159" s="342"/>
      <c r="KVL159" s="342"/>
      <c r="KVM159" s="342"/>
      <c r="KVN159" s="342"/>
      <c r="KVO159" s="342"/>
      <c r="KVP159" s="342"/>
      <c r="KVQ159" s="342"/>
      <c r="KVR159" s="342"/>
      <c r="KVS159" s="342"/>
      <c r="KVT159" s="342"/>
      <c r="KVU159" s="342"/>
      <c r="KVV159" s="342"/>
      <c r="KVW159" s="342"/>
      <c r="KVX159" s="342"/>
      <c r="KVY159" s="342"/>
      <c r="KVZ159" s="342"/>
      <c r="KWA159" s="342"/>
      <c r="KWB159" s="342"/>
      <c r="KWC159" s="342"/>
      <c r="KWD159" s="342"/>
      <c r="KWE159" s="342"/>
      <c r="KWF159" s="342"/>
      <c r="KWG159" s="342"/>
      <c r="KWH159" s="342"/>
      <c r="KWI159" s="342"/>
      <c r="KWJ159" s="342"/>
      <c r="KWK159" s="342"/>
      <c r="KWL159" s="342"/>
      <c r="KWM159" s="342"/>
      <c r="KWN159" s="342"/>
      <c r="KWO159" s="342"/>
      <c r="KWP159" s="342"/>
      <c r="KWQ159" s="342"/>
      <c r="KWR159" s="342"/>
      <c r="KWS159" s="342"/>
      <c r="KWT159" s="342"/>
      <c r="KWU159" s="342"/>
      <c r="KWV159" s="342"/>
      <c r="KWW159" s="342"/>
      <c r="KWX159" s="342"/>
      <c r="KWY159" s="342"/>
      <c r="KWZ159" s="342"/>
      <c r="KXA159" s="342"/>
      <c r="KXB159" s="342"/>
      <c r="KXC159" s="342"/>
      <c r="KXD159" s="342"/>
      <c r="KXE159" s="342"/>
      <c r="KXF159" s="342"/>
      <c r="KXG159" s="342"/>
      <c r="KXH159" s="342"/>
      <c r="KXI159" s="342"/>
      <c r="KXJ159" s="342"/>
      <c r="KXK159" s="342"/>
      <c r="KXL159" s="342"/>
      <c r="KXM159" s="342"/>
      <c r="KXN159" s="342"/>
      <c r="KXO159" s="342"/>
      <c r="KXP159" s="342"/>
      <c r="KXQ159" s="342"/>
      <c r="KXR159" s="342"/>
      <c r="KXS159" s="342"/>
      <c r="KXT159" s="342"/>
      <c r="KXU159" s="342"/>
      <c r="KXV159" s="342"/>
      <c r="KXW159" s="342"/>
      <c r="KXX159" s="342"/>
      <c r="KXY159" s="342"/>
      <c r="KXZ159" s="342"/>
      <c r="KYA159" s="342"/>
      <c r="KYB159" s="342"/>
      <c r="KYC159" s="342"/>
      <c r="KYD159" s="342"/>
      <c r="KYE159" s="342"/>
      <c r="KYF159" s="342"/>
      <c r="KYG159" s="342"/>
      <c r="KYH159" s="342"/>
      <c r="KYI159" s="342"/>
      <c r="KYJ159" s="342"/>
      <c r="KYK159" s="342"/>
      <c r="KYL159" s="342"/>
      <c r="KYM159" s="342"/>
      <c r="KYN159" s="342"/>
      <c r="KYO159" s="342"/>
      <c r="KYP159" s="342"/>
      <c r="KYQ159" s="342"/>
      <c r="KYR159" s="342"/>
      <c r="KYS159" s="342"/>
      <c r="KYT159" s="342"/>
      <c r="KYU159" s="342"/>
      <c r="KYV159" s="342"/>
      <c r="KYW159" s="342"/>
      <c r="KYX159" s="342"/>
      <c r="KYY159" s="342"/>
      <c r="KYZ159" s="342"/>
      <c r="KZA159" s="342"/>
      <c r="KZB159" s="342"/>
      <c r="KZC159" s="342"/>
      <c r="KZD159" s="342"/>
      <c r="KZE159" s="342"/>
      <c r="KZF159" s="342"/>
      <c r="KZG159" s="342"/>
      <c r="KZH159" s="342"/>
      <c r="KZI159" s="342"/>
      <c r="KZJ159" s="342"/>
      <c r="KZK159" s="342"/>
      <c r="KZL159" s="342"/>
      <c r="KZM159" s="342"/>
      <c r="KZN159" s="342"/>
      <c r="KZO159" s="342"/>
      <c r="KZP159" s="342"/>
      <c r="KZQ159" s="342"/>
      <c r="KZR159" s="342"/>
      <c r="KZS159" s="342"/>
      <c r="KZT159" s="342"/>
      <c r="KZU159" s="342"/>
      <c r="KZV159" s="342"/>
      <c r="KZW159" s="342"/>
      <c r="KZX159" s="342"/>
      <c r="KZY159" s="342"/>
      <c r="KZZ159" s="342"/>
      <c r="LAA159" s="342"/>
      <c r="LAB159" s="342"/>
      <c r="LAC159" s="342"/>
      <c r="LAD159" s="342"/>
      <c r="LAE159" s="342"/>
      <c r="LAF159" s="342"/>
      <c r="LAG159" s="342"/>
      <c r="LAH159" s="342"/>
      <c r="LAI159" s="342"/>
      <c r="LAJ159" s="342"/>
      <c r="LAK159" s="342"/>
      <c r="LAL159" s="342"/>
      <c r="LAM159" s="342"/>
      <c r="LAN159" s="342"/>
      <c r="LAO159" s="342"/>
      <c r="LAP159" s="342"/>
      <c r="LAQ159" s="342"/>
      <c r="LAR159" s="342"/>
      <c r="LAS159" s="342"/>
      <c r="LAT159" s="342"/>
      <c r="LAU159" s="342"/>
      <c r="LAV159" s="342"/>
      <c r="LAW159" s="342"/>
      <c r="LAX159" s="342"/>
      <c r="LAY159" s="342"/>
      <c r="LAZ159" s="342"/>
      <c r="LBA159" s="342"/>
      <c r="LBB159" s="342"/>
      <c r="LBC159" s="342"/>
      <c r="LBD159" s="342"/>
      <c r="LBE159" s="342"/>
      <c r="LBF159" s="342"/>
      <c r="LBG159" s="342"/>
      <c r="LBH159" s="342"/>
      <c r="LBI159" s="342"/>
      <c r="LBJ159" s="342"/>
      <c r="LBK159" s="342"/>
      <c r="LBL159" s="342"/>
      <c r="LBM159" s="342"/>
      <c r="LBN159" s="342"/>
      <c r="LBO159" s="342"/>
      <c r="LBP159" s="342"/>
      <c r="LBQ159" s="342"/>
      <c r="LBR159" s="342"/>
      <c r="LBS159" s="342"/>
      <c r="LBT159" s="342"/>
      <c r="LBU159" s="342"/>
      <c r="LBV159" s="342"/>
      <c r="LBW159" s="342"/>
      <c r="LBX159" s="342"/>
      <c r="LBY159" s="342"/>
      <c r="LBZ159" s="342"/>
      <c r="LCA159" s="342"/>
      <c r="LCB159" s="342"/>
      <c r="LCC159" s="342"/>
      <c r="LCD159" s="342"/>
      <c r="LCE159" s="342"/>
      <c r="LCF159" s="342"/>
      <c r="LCG159" s="342"/>
      <c r="LCH159" s="342"/>
      <c r="LCI159" s="342"/>
      <c r="LCJ159" s="342"/>
      <c r="LCK159" s="342"/>
      <c r="LCL159" s="342"/>
      <c r="LCM159" s="342"/>
      <c r="LCN159" s="342"/>
      <c r="LCO159" s="342"/>
      <c r="LCP159" s="342"/>
      <c r="LCQ159" s="342"/>
      <c r="LCR159" s="342"/>
      <c r="LCS159" s="342"/>
      <c r="LCT159" s="342"/>
      <c r="LCU159" s="342"/>
      <c r="LCV159" s="342"/>
      <c r="LCW159" s="342"/>
      <c r="LCX159" s="342"/>
      <c r="LCY159" s="342"/>
      <c r="LCZ159" s="342"/>
      <c r="LDA159" s="342"/>
      <c r="LDB159" s="342"/>
      <c r="LDC159" s="342"/>
      <c r="LDD159" s="342"/>
      <c r="LDE159" s="342"/>
      <c r="LDF159" s="342"/>
      <c r="LDG159" s="342"/>
      <c r="LDH159" s="342"/>
      <c r="LDI159" s="342"/>
      <c r="LDJ159" s="342"/>
      <c r="LDK159" s="342"/>
      <c r="LDL159" s="342"/>
      <c r="LDM159" s="342"/>
      <c r="LDN159" s="342"/>
      <c r="LDO159" s="342"/>
      <c r="LDP159" s="342"/>
      <c r="LDQ159" s="342"/>
      <c r="LDR159" s="342"/>
      <c r="LDS159" s="342"/>
      <c r="LDT159" s="342"/>
      <c r="LDU159" s="342"/>
      <c r="LDV159" s="342"/>
      <c r="LDW159" s="342"/>
      <c r="LDX159" s="342"/>
      <c r="LDY159" s="342"/>
      <c r="LDZ159" s="342"/>
      <c r="LEA159" s="342"/>
      <c r="LEB159" s="342"/>
      <c r="LEC159" s="342"/>
      <c r="LED159" s="342"/>
      <c r="LEE159" s="342"/>
      <c r="LEF159" s="342"/>
      <c r="LEG159" s="342"/>
      <c r="LEH159" s="342"/>
      <c r="LEI159" s="342"/>
      <c r="LEJ159" s="342"/>
      <c r="LEK159" s="342"/>
      <c r="LEL159" s="342"/>
      <c r="LEM159" s="342"/>
      <c r="LEN159" s="342"/>
      <c r="LEO159" s="342"/>
      <c r="LEP159" s="342"/>
      <c r="LEQ159" s="342"/>
      <c r="LER159" s="342"/>
      <c r="LES159" s="342"/>
      <c r="LET159" s="342"/>
      <c r="LEU159" s="342"/>
      <c r="LEV159" s="342"/>
      <c r="LEW159" s="342"/>
      <c r="LEX159" s="342"/>
      <c r="LEY159" s="342"/>
      <c r="LEZ159" s="342"/>
      <c r="LFA159" s="342"/>
      <c r="LFB159" s="342"/>
      <c r="LFC159" s="342"/>
      <c r="LFD159" s="342"/>
      <c r="LFE159" s="342"/>
      <c r="LFF159" s="342"/>
      <c r="LFG159" s="342"/>
      <c r="LFH159" s="342"/>
      <c r="LFI159" s="342"/>
      <c r="LFJ159" s="342"/>
      <c r="LFK159" s="342"/>
      <c r="LFL159" s="342"/>
      <c r="LFM159" s="342"/>
      <c r="LFN159" s="342"/>
      <c r="LFO159" s="342"/>
      <c r="LFP159" s="342"/>
      <c r="LFQ159" s="342"/>
      <c r="LFR159" s="342"/>
      <c r="LFS159" s="342"/>
      <c r="LFT159" s="342"/>
      <c r="LFU159" s="342"/>
      <c r="LFV159" s="342"/>
      <c r="LFW159" s="342"/>
      <c r="LFX159" s="342"/>
      <c r="LFY159" s="342"/>
      <c r="LFZ159" s="342"/>
      <c r="LGA159" s="342"/>
      <c r="LGB159" s="342"/>
      <c r="LGC159" s="342"/>
      <c r="LGD159" s="342"/>
      <c r="LGE159" s="342"/>
      <c r="LGF159" s="342"/>
      <c r="LGG159" s="342"/>
      <c r="LGH159" s="342"/>
      <c r="LGI159" s="342"/>
      <c r="LGJ159" s="342"/>
      <c r="LGK159" s="342"/>
      <c r="LGL159" s="342"/>
      <c r="LGM159" s="342"/>
      <c r="LGN159" s="342"/>
      <c r="LGO159" s="342"/>
      <c r="LGP159" s="342"/>
      <c r="LGQ159" s="342"/>
      <c r="LGR159" s="342"/>
      <c r="LGS159" s="342"/>
      <c r="LGT159" s="342"/>
      <c r="LGU159" s="342"/>
      <c r="LGV159" s="342"/>
      <c r="LGW159" s="342"/>
      <c r="LGX159" s="342"/>
      <c r="LGY159" s="342"/>
      <c r="LGZ159" s="342"/>
      <c r="LHA159" s="342"/>
      <c r="LHB159" s="342"/>
      <c r="LHC159" s="342"/>
      <c r="LHD159" s="342"/>
      <c r="LHE159" s="342"/>
      <c r="LHF159" s="342"/>
      <c r="LHG159" s="342"/>
      <c r="LHH159" s="342"/>
      <c r="LHI159" s="342"/>
      <c r="LHJ159" s="342"/>
      <c r="LHK159" s="342"/>
      <c r="LHL159" s="342"/>
      <c r="LHM159" s="342"/>
      <c r="LHN159" s="342"/>
      <c r="LHO159" s="342"/>
      <c r="LHP159" s="342"/>
      <c r="LHQ159" s="342"/>
      <c r="LHR159" s="342"/>
      <c r="LHS159" s="342"/>
      <c r="LHT159" s="342"/>
      <c r="LHU159" s="342"/>
      <c r="LHV159" s="342"/>
      <c r="LHW159" s="342"/>
      <c r="LHX159" s="342"/>
      <c r="LHY159" s="342"/>
      <c r="LHZ159" s="342"/>
      <c r="LIA159" s="342"/>
      <c r="LIB159" s="342"/>
      <c r="LIC159" s="342"/>
      <c r="LID159" s="342"/>
      <c r="LIE159" s="342"/>
      <c r="LIF159" s="342"/>
      <c r="LIG159" s="342"/>
      <c r="LIH159" s="342"/>
      <c r="LII159" s="342"/>
      <c r="LIJ159" s="342"/>
      <c r="LIK159" s="342"/>
      <c r="LIL159" s="342"/>
      <c r="LIM159" s="342"/>
      <c r="LIN159" s="342"/>
      <c r="LIO159" s="342"/>
      <c r="LIP159" s="342"/>
      <c r="LIQ159" s="342"/>
      <c r="LIR159" s="342"/>
      <c r="LIS159" s="342"/>
      <c r="LIT159" s="342"/>
      <c r="LIU159" s="342"/>
      <c r="LIV159" s="342"/>
      <c r="LIW159" s="342"/>
      <c r="LIX159" s="342"/>
      <c r="LIY159" s="342"/>
      <c r="LIZ159" s="342"/>
      <c r="LJA159" s="342"/>
      <c r="LJB159" s="342"/>
      <c r="LJC159" s="342"/>
      <c r="LJD159" s="342"/>
      <c r="LJE159" s="342"/>
      <c r="LJF159" s="342"/>
      <c r="LJG159" s="342"/>
      <c r="LJH159" s="342"/>
      <c r="LJI159" s="342"/>
      <c r="LJJ159" s="342"/>
      <c r="LJK159" s="342"/>
      <c r="LJL159" s="342"/>
      <c r="LJM159" s="342"/>
      <c r="LJN159" s="342"/>
      <c r="LJO159" s="342"/>
      <c r="LJP159" s="342"/>
      <c r="LJQ159" s="342"/>
      <c r="LJR159" s="342"/>
      <c r="LJS159" s="342"/>
      <c r="LJT159" s="342"/>
      <c r="LJU159" s="342"/>
      <c r="LJV159" s="342"/>
      <c r="LJW159" s="342"/>
      <c r="LJX159" s="342"/>
      <c r="LJY159" s="342"/>
      <c r="LJZ159" s="342"/>
      <c r="LKA159" s="342"/>
      <c r="LKB159" s="342"/>
      <c r="LKC159" s="342"/>
      <c r="LKD159" s="342"/>
      <c r="LKE159" s="342"/>
      <c r="LKF159" s="342"/>
      <c r="LKG159" s="342"/>
      <c r="LKH159" s="342"/>
      <c r="LKI159" s="342"/>
      <c r="LKJ159" s="342"/>
      <c r="LKK159" s="342"/>
      <c r="LKL159" s="342"/>
      <c r="LKM159" s="342"/>
      <c r="LKN159" s="342"/>
      <c r="LKO159" s="342"/>
      <c r="LKP159" s="342"/>
      <c r="LKQ159" s="342"/>
      <c r="LKR159" s="342"/>
      <c r="LKS159" s="342"/>
      <c r="LKT159" s="342"/>
      <c r="LKU159" s="342"/>
      <c r="LKV159" s="342"/>
      <c r="LKW159" s="342"/>
      <c r="LKX159" s="342"/>
      <c r="LKY159" s="342"/>
      <c r="LKZ159" s="342"/>
      <c r="LLA159" s="342"/>
      <c r="LLB159" s="342"/>
      <c r="LLC159" s="342"/>
      <c r="LLD159" s="342"/>
      <c r="LLE159" s="342"/>
      <c r="LLF159" s="342"/>
      <c r="LLG159" s="342"/>
      <c r="LLH159" s="342"/>
      <c r="LLI159" s="342"/>
      <c r="LLJ159" s="342"/>
      <c r="LLK159" s="342"/>
      <c r="LLL159" s="342"/>
      <c r="LLM159" s="342"/>
      <c r="LLN159" s="342"/>
      <c r="LLO159" s="342"/>
      <c r="LLP159" s="342"/>
      <c r="LLQ159" s="342"/>
      <c r="LLR159" s="342"/>
      <c r="LLS159" s="342"/>
      <c r="LLT159" s="342"/>
      <c r="LLU159" s="342"/>
      <c r="LLV159" s="342"/>
      <c r="LLW159" s="342"/>
      <c r="LLX159" s="342"/>
      <c r="LLY159" s="342"/>
      <c r="LLZ159" s="342"/>
      <c r="LMA159" s="342"/>
      <c r="LMB159" s="342"/>
      <c r="LMC159" s="342"/>
      <c r="LMD159" s="342"/>
      <c r="LME159" s="342"/>
      <c r="LMF159" s="342"/>
      <c r="LMG159" s="342"/>
      <c r="LMH159" s="342"/>
      <c r="LMI159" s="342"/>
      <c r="LMJ159" s="342"/>
      <c r="LMK159" s="342"/>
      <c r="LML159" s="342"/>
      <c r="LMM159" s="342"/>
      <c r="LMN159" s="342"/>
      <c r="LMO159" s="342"/>
      <c r="LMP159" s="342"/>
      <c r="LMQ159" s="342"/>
      <c r="LMR159" s="342"/>
      <c r="LMS159" s="342"/>
      <c r="LMT159" s="342"/>
      <c r="LMU159" s="342"/>
      <c r="LMV159" s="342"/>
      <c r="LMW159" s="342"/>
      <c r="LMX159" s="342"/>
      <c r="LMY159" s="342"/>
      <c r="LMZ159" s="342"/>
      <c r="LNA159" s="342"/>
      <c r="LNB159" s="342"/>
      <c r="LNC159" s="342"/>
      <c r="LND159" s="342"/>
      <c r="LNE159" s="342"/>
      <c r="LNF159" s="342"/>
      <c r="LNG159" s="342"/>
      <c r="LNH159" s="342"/>
      <c r="LNI159" s="342"/>
      <c r="LNJ159" s="342"/>
      <c r="LNK159" s="342"/>
      <c r="LNL159" s="342"/>
      <c r="LNM159" s="342"/>
      <c r="LNN159" s="342"/>
      <c r="LNO159" s="342"/>
      <c r="LNP159" s="342"/>
      <c r="LNQ159" s="342"/>
      <c r="LNR159" s="342"/>
      <c r="LNS159" s="342"/>
      <c r="LNT159" s="342"/>
      <c r="LNU159" s="342"/>
      <c r="LNV159" s="342"/>
      <c r="LNW159" s="342"/>
      <c r="LNX159" s="342"/>
      <c r="LNY159" s="342"/>
      <c r="LNZ159" s="342"/>
      <c r="LOA159" s="342"/>
      <c r="LOB159" s="342"/>
      <c r="LOC159" s="342"/>
      <c r="LOD159" s="342"/>
      <c r="LOE159" s="342"/>
      <c r="LOF159" s="342"/>
      <c r="LOG159" s="342"/>
      <c r="LOH159" s="342"/>
      <c r="LOI159" s="342"/>
      <c r="LOJ159" s="342"/>
      <c r="LOK159" s="342"/>
      <c r="LOL159" s="342"/>
      <c r="LOM159" s="342"/>
      <c r="LON159" s="342"/>
      <c r="LOO159" s="342"/>
      <c r="LOP159" s="342"/>
      <c r="LOQ159" s="342"/>
      <c r="LOR159" s="342"/>
      <c r="LOS159" s="342"/>
      <c r="LOT159" s="342"/>
      <c r="LOU159" s="342"/>
      <c r="LOV159" s="342"/>
      <c r="LOW159" s="342"/>
      <c r="LOX159" s="342"/>
      <c r="LOY159" s="342"/>
      <c r="LOZ159" s="342"/>
      <c r="LPA159" s="342"/>
      <c r="LPB159" s="342"/>
      <c r="LPC159" s="342"/>
      <c r="LPD159" s="342"/>
      <c r="LPE159" s="342"/>
      <c r="LPF159" s="342"/>
      <c r="LPG159" s="342"/>
      <c r="LPH159" s="342"/>
      <c r="LPI159" s="342"/>
      <c r="LPJ159" s="342"/>
      <c r="LPK159" s="342"/>
      <c r="LPL159" s="342"/>
      <c r="LPM159" s="342"/>
      <c r="LPN159" s="342"/>
      <c r="LPO159" s="342"/>
      <c r="LPP159" s="342"/>
      <c r="LPQ159" s="342"/>
      <c r="LPR159" s="342"/>
      <c r="LPS159" s="342"/>
      <c r="LPT159" s="342"/>
      <c r="LPU159" s="342"/>
      <c r="LPV159" s="342"/>
      <c r="LPW159" s="342"/>
      <c r="LPX159" s="342"/>
      <c r="LPY159" s="342"/>
      <c r="LPZ159" s="342"/>
      <c r="LQA159" s="342"/>
      <c r="LQB159" s="342"/>
      <c r="LQC159" s="342"/>
      <c r="LQD159" s="342"/>
      <c r="LQE159" s="342"/>
      <c r="LQF159" s="342"/>
      <c r="LQG159" s="342"/>
      <c r="LQH159" s="342"/>
      <c r="LQI159" s="342"/>
      <c r="LQJ159" s="342"/>
      <c r="LQK159" s="342"/>
      <c r="LQL159" s="342"/>
      <c r="LQM159" s="342"/>
      <c r="LQN159" s="342"/>
      <c r="LQO159" s="342"/>
      <c r="LQP159" s="342"/>
      <c r="LQQ159" s="342"/>
      <c r="LQR159" s="342"/>
      <c r="LQS159" s="342"/>
      <c r="LQT159" s="342"/>
      <c r="LQU159" s="342"/>
      <c r="LQV159" s="342"/>
      <c r="LQW159" s="342"/>
      <c r="LQX159" s="342"/>
      <c r="LQY159" s="342"/>
      <c r="LQZ159" s="342"/>
      <c r="LRA159" s="342"/>
      <c r="LRB159" s="342"/>
      <c r="LRC159" s="342"/>
      <c r="LRD159" s="342"/>
      <c r="LRE159" s="342"/>
      <c r="LRF159" s="342"/>
      <c r="LRG159" s="342"/>
      <c r="LRH159" s="342"/>
      <c r="LRI159" s="342"/>
      <c r="LRJ159" s="342"/>
      <c r="LRK159" s="342"/>
      <c r="LRL159" s="342"/>
      <c r="LRM159" s="342"/>
      <c r="LRN159" s="342"/>
      <c r="LRO159" s="342"/>
      <c r="LRP159" s="342"/>
      <c r="LRQ159" s="342"/>
      <c r="LRR159" s="342"/>
      <c r="LRS159" s="342"/>
      <c r="LRT159" s="342"/>
      <c r="LRU159" s="342"/>
      <c r="LRV159" s="342"/>
      <c r="LRW159" s="342"/>
      <c r="LRX159" s="342"/>
      <c r="LRY159" s="342"/>
      <c r="LRZ159" s="342"/>
      <c r="LSA159" s="342"/>
      <c r="LSB159" s="342"/>
      <c r="LSC159" s="342"/>
      <c r="LSD159" s="342"/>
      <c r="LSE159" s="342"/>
      <c r="LSF159" s="342"/>
      <c r="LSG159" s="342"/>
      <c r="LSH159" s="342"/>
      <c r="LSI159" s="342"/>
      <c r="LSJ159" s="342"/>
      <c r="LSK159" s="342"/>
      <c r="LSL159" s="342"/>
      <c r="LSM159" s="342"/>
      <c r="LSN159" s="342"/>
      <c r="LSO159" s="342"/>
      <c r="LSP159" s="342"/>
      <c r="LSQ159" s="342"/>
      <c r="LSR159" s="342"/>
      <c r="LSS159" s="342"/>
      <c r="LST159" s="342"/>
      <c r="LSU159" s="342"/>
      <c r="LSV159" s="342"/>
      <c r="LSW159" s="342"/>
      <c r="LSX159" s="342"/>
      <c r="LSY159" s="342"/>
      <c r="LSZ159" s="342"/>
      <c r="LTA159" s="342"/>
      <c r="LTB159" s="342"/>
      <c r="LTC159" s="342"/>
      <c r="LTD159" s="342"/>
      <c r="LTE159" s="342"/>
      <c r="LTF159" s="342"/>
      <c r="LTG159" s="342"/>
      <c r="LTH159" s="342"/>
      <c r="LTI159" s="342"/>
      <c r="LTJ159" s="342"/>
      <c r="LTK159" s="342"/>
      <c r="LTL159" s="342"/>
      <c r="LTM159" s="342"/>
      <c r="LTN159" s="342"/>
      <c r="LTO159" s="342"/>
      <c r="LTP159" s="342"/>
      <c r="LTQ159" s="342"/>
      <c r="LTR159" s="342"/>
      <c r="LTS159" s="342"/>
      <c r="LTT159" s="342"/>
      <c r="LTU159" s="342"/>
      <c r="LTV159" s="342"/>
      <c r="LTW159" s="342"/>
      <c r="LTX159" s="342"/>
      <c r="LTY159" s="342"/>
      <c r="LTZ159" s="342"/>
      <c r="LUA159" s="342"/>
      <c r="LUB159" s="342"/>
      <c r="LUC159" s="342"/>
      <c r="LUD159" s="342"/>
      <c r="LUE159" s="342"/>
      <c r="LUF159" s="342"/>
      <c r="LUG159" s="342"/>
      <c r="LUH159" s="342"/>
      <c r="LUI159" s="342"/>
      <c r="LUJ159" s="342"/>
      <c r="LUK159" s="342"/>
      <c r="LUL159" s="342"/>
      <c r="LUM159" s="342"/>
      <c r="LUN159" s="342"/>
      <c r="LUO159" s="342"/>
      <c r="LUP159" s="342"/>
      <c r="LUQ159" s="342"/>
      <c r="LUR159" s="342"/>
      <c r="LUS159" s="342"/>
      <c r="LUT159" s="342"/>
      <c r="LUU159" s="342"/>
      <c r="LUV159" s="342"/>
      <c r="LUW159" s="342"/>
      <c r="LUX159" s="342"/>
      <c r="LUY159" s="342"/>
      <c r="LUZ159" s="342"/>
      <c r="LVA159" s="342"/>
      <c r="LVB159" s="342"/>
      <c r="LVC159" s="342"/>
      <c r="LVD159" s="342"/>
      <c r="LVE159" s="342"/>
      <c r="LVF159" s="342"/>
      <c r="LVG159" s="342"/>
      <c r="LVH159" s="342"/>
      <c r="LVI159" s="342"/>
      <c r="LVJ159" s="342"/>
      <c r="LVK159" s="342"/>
      <c r="LVL159" s="342"/>
      <c r="LVM159" s="342"/>
      <c r="LVN159" s="342"/>
      <c r="LVO159" s="342"/>
      <c r="LVP159" s="342"/>
      <c r="LVQ159" s="342"/>
      <c r="LVR159" s="342"/>
      <c r="LVS159" s="342"/>
      <c r="LVT159" s="342"/>
      <c r="LVU159" s="342"/>
      <c r="LVV159" s="342"/>
      <c r="LVW159" s="342"/>
      <c r="LVX159" s="342"/>
      <c r="LVY159" s="342"/>
      <c r="LVZ159" s="342"/>
      <c r="LWA159" s="342"/>
      <c r="LWB159" s="342"/>
      <c r="LWC159" s="342"/>
      <c r="LWD159" s="342"/>
      <c r="LWE159" s="342"/>
      <c r="LWF159" s="342"/>
      <c r="LWG159" s="342"/>
      <c r="LWH159" s="342"/>
      <c r="LWI159" s="342"/>
      <c r="LWJ159" s="342"/>
      <c r="LWK159" s="342"/>
      <c r="LWL159" s="342"/>
      <c r="LWM159" s="342"/>
      <c r="LWN159" s="342"/>
      <c r="LWO159" s="342"/>
      <c r="LWP159" s="342"/>
      <c r="LWQ159" s="342"/>
      <c r="LWR159" s="342"/>
      <c r="LWS159" s="342"/>
      <c r="LWT159" s="342"/>
      <c r="LWU159" s="342"/>
      <c r="LWV159" s="342"/>
      <c r="LWW159" s="342"/>
      <c r="LWX159" s="342"/>
      <c r="LWY159" s="342"/>
      <c r="LWZ159" s="342"/>
      <c r="LXA159" s="342"/>
      <c r="LXB159" s="342"/>
      <c r="LXC159" s="342"/>
      <c r="LXD159" s="342"/>
      <c r="LXE159" s="342"/>
      <c r="LXF159" s="342"/>
      <c r="LXG159" s="342"/>
      <c r="LXH159" s="342"/>
      <c r="LXI159" s="342"/>
      <c r="LXJ159" s="342"/>
      <c r="LXK159" s="342"/>
      <c r="LXL159" s="342"/>
      <c r="LXM159" s="342"/>
      <c r="LXN159" s="342"/>
      <c r="LXO159" s="342"/>
      <c r="LXP159" s="342"/>
      <c r="LXQ159" s="342"/>
      <c r="LXR159" s="342"/>
      <c r="LXS159" s="342"/>
      <c r="LXT159" s="342"/>
      <c r="LXU159" s="342"/>
      <c r="LXV159" s="342"/>
      <c r="LXW159" s="342"/>
      <c r="LXX159" s="342"/>
      <c r="LXY159" s="342"/>
      <c r="LXZ159" s="342"/>
      <c r="LYA159" s="342"/>
      <c r="LYB159" s="342"/>
      <c r="LYC159" s="342"/>
      <c r="LYD159" s="342"/>
      <c r="LYE159" s="342"/>
      <c r="LYF159" s="342"/>
      <c r="LYG159" s="342"/>
      <c r="LYH159" s="342"/>
      <c r="LYI159" s="342"/>
      <c r="LYJ159" s="342"/>
      <c r="LYK159" s="342"/>
      <c r="LYL159" s="342"/>
      <c r="LYM159" s="342"/>
      <c r="LYN159" s="342"/>
      <c r="LYO159" s="342"/>
      <c r="LYP159" s="342"/>
      <c r="LYQ159" s="342"/>
      <c r="LYR159" s="342"/>
      <c r="LYS159" s="342"/>
      <c r="LYT159" s="342"/>
      <c r="LYU159" s="342"/>
      <c r="LYV159" s="342"/>
      <c r="LYW159" s="342"/>
      <c r="LYX159" s="342"/>
      <c r="LYY159" s="342"/>
      <c r="LYZ159" s="342"/>
      <c r="LZA159" s="342"/>
      <c r="LZB159" s="342"/>
      <c r="LZC159" s="342"/>
      <c r="LZD159" s="342"/>
      <c r="LZE159" s="342"/>
      <c r="LZF159" s="342"/>
      <c r="LZG159" s="342"/>
      <c r="LZH159" s="342"/>
      <c r="LZI159" s="342"/>
      <c r="LZJ159" s="342"/>
      <c r="LZK159" s="342"/>
      <c r="LZL159" s="342"/>
      <c r="LZM159" s="342"/>
      <c r="LZN159" s="342"/>
      <c r="LZO159" s="342"/>
      <c r="LZP159" s="342"/>
      <c r="LZQ159" s="342"/>
      <c r="LZR159" s="342"/>
      <c r="LZS159" s="342"/>
      <c r="LZT159" s="342"/>
      <c r="LZU159" s="342"/>
      <c r="LZV159" s="342"/>
      <c r="LZW159" s="342"/>
      <c r="LZX159" s="342"/>
      <c r="LZY159" s="342"/>
      <c r="LZZ159" s="342"/>
      <c r="MAA159" s="342"/>
      <c r="MAB159" s="342"/>
      <c r="MAC159" s="342"/>
      <c r="MAD159" s="342"/>
      <c r="MAE159" s="342"/>
      <c r="MAF159" s="342"/>
      <c r="MAG159" s="342"/>
      <c r="MAH159" s="342"/>
      <c r="MAI159" s="342"/>
      <c r="MAJ159" s="342"/>
      <c r="MAK159" s="342"/>
      <c r="MAL159" s="342"/>
      <c r="MAM159" s="342"/>
      <c r="MAN159" s="342"/>
      <c r="MAO159" s="342"/>
      <c r="MAP159" s="342"/>
      <c r="MAQ159" s="342"/>
      <c r="MAR159" s="342"/>
      <c r="MAS159" s="342"/>
      <c r="MAT159" s="342"/>
      <c r="MAU159" s="342"/>
      <c r="MAV159" s="342"/>
      <c r="MAW159" s="342"/>
      <c r="MAX159" s="342"/>
      <c r="MAY159" s="342"/>
      <c r="MAZ159" s="342"/>
      <c r="MBA159" s="342"/>
      <c r="MBB159" s="342"/>
      <c r="MBC159" s="342"/>
      <c r="MBD159" s="342"/>
      <c r="MBE159" s="342"/>
      <c r="MBF159" s="342"/>
      <c r="MBG159" s="342"/>
      <c r="MBH159" s="342"/>
      <c r="MBI159" s="342"/>
      <c r="MBJ159" s="342"/>
      <c r="MBK159" s="342"/>
      <c r="MBL159" s="342"/>
      <c r="MBM159" s="342"/>
      <c r="MBN159" s="342"/>
      <c r="MBO159" s="342"/>
      <c r="MBP159" s="342"/>
      <c r="MBQ159" s="342"/>
      <c r="MBR159" s="342"/>
      <c r="MBS159" s="342"/>
      <c r="MBT159" s="342"/>
      <c r="MBU159" s="342"/>
      <c r="MBV159" s="342"/>
      <c r="MBW159" s="342"/>
      <c r="MBX159" s="342"/>
      <c r="MBY159" s="342"/>
      <c r="MBZ159" s="342"/>
      <c r="MCA159" s="342"/>
      <c r="MCB159" s="342"/>
      <c r="MCC159" s="342"/>
      <c r="MCD159" s="342"/>
      <c r="MCE159" s="342"/>
      <c r="MCF159" s="342"/>
      <c r="MCG159" s="342"/>
      <c r="MCH159" s="342"/>
      <c r="MCI159" s="342"/>
      <c r="MCJ159" s="342"/>
      <c r="MCK159" s="342"/>
      <c r="MCL159" s="342"/>
      <c r="MCM159" s="342"/>
      <c r="MCN159" s="342"/>
      <c r="MCO159" s="342"/>
      <c r="MCP159" s="342"/>
      <c r="MCQ159" s="342"/>
      <c r="MCR159" s="342"/>
      <c r="MCS159" s="342"/>
      <c r="MCT159" s="342"/>
      <c r="MCU159" s="342"/>
      <c r="MCV159" s="342"/>
      <c r="MCW159" s="342"/>
      <c r="MCX159" s="342"/>
      <c r="MCY159" s="342"/>
      <c r="MCZ159" s="342"/>
      <c r="MDA159" s="342"/>
      <c r="MDB159" s="342"/>
      <c r="MDC159" s="342"/>
      <c r="MDD159" s="342"/>
      <c r="MDE159" s="342"/>
      <c r="MDF159" s="342"/>
      <c r="MDG159" s="342"/>
      <c r="MDH159" s="342"/>
      <c r="MDI159" s="342"/>
      <c r="MDJ159" s="342"/>
      <c r="MDK159" s="342"/>
      <c r="MDL159" s="342"/>
      <c r="MDM159" s="342"/>
      <c r="MDN159" s="342"/>
      <c r="MDO159" s="342"/>
      <c r="MDP159" s="342"/>
      <c r="MDQ159" s="342"/>
      <c r="MDR159" s="342"/>
      <c r="MDS159" s="342"/>
      <c r="MDT159" s="342"/>
      <c r="MDU159" s="342"/>
      <c r="MDV159" s="342"/>
      <c r="MDW159" s="342"/>
      <c r="MDX159" s="342"/>
      <c r="MDY159" s="342"/>
      <c r="MDZ159" s="342"/>
      <c r="MEA159" s="342"/>
      <c r="MEB159" s="342"/>
      <c r="MEC159" s="342"/>
      <c r="MED159" s="342"/>
      <c r="MEE159" s="342"/>
      <c r="MEF159" s="342"/>
      <c r="MEG159" s="342"/>
      <c r="MEH159" s="342"/>
      <c r="MEI159" s="342"/>
      <c r="MEJ159" s="342"/>
      <c r="MEK159" s="342"/>
      <c r="MEL159" s="342"/>
      <c r="MEM159" s="342"/>
      <c r="MEN159" s="342"/>
      <c r="MEO159" s="342"/>
      <c r="MEP159" s="342"/>
      <c r="MEQ159" s="342"/>
      <c r="MER159" s="342"/>
      <c r="MES159" s="342"/>
      <c r="MET159" s="342"/>
      <c r="MEU159" s="342"/>
      <c r="MEV159" s="342"/>
      <c r="MEW159" s="342"/>
      <c r="MEX159" s="342"/>
      <c r="MEY159" s="342"/>
      <c r="MEZ159" s="342"/>
      <c r="MFA159" s="342"/>
      <c r="MFB159" s="342"/>
      <c r="MFC159" s="342"/>
      <c r="MFD159" s="342"/>
      <c r="MFE159" s="342"/>
      <c r="MFF159" s="342"/>
      <c r="MFG159" s="342"/>
      <c r="MFH159" s="342"/>
      <c r="MFI159" s="342"/>
      <c r="MFJ159" s="342"/>
      <c r="MFK159" s="342"/>
      <c r="MFL159" s="342"/>
      <c r="MFM159" s="342"/>
      <c r="MFN159" s="342"/>
      <c r="MFO159" s="342"/>
      <c r="MFP159" s="342"/>
      <c r="MFQ159" s="342"/>
      <c r="MFR159" s="342"/>
      <c r="MFS159" s="342"/>
      <c r="MFT159" s="342"/>
      <c r="MFU159" s="342"/>
      <c r="MFV159" s="342"/>
      <c r="MFW159" s="342"/>
      <c r="MFX159" s="342"/>
      <c r="MFY159" s="342"/>
      <c r="MFZ159" s="342"/>
      <c r="MGA159" s="342"/>
      <c r="MGB159" s="342"/>
      <c r="MGC159" s="342"/>
      <c r="MGD159" s="342"/>
      <c r="MGE159" s="342"/>
      <c r="MGF159" s="342"/>
      <c r="MGG159" s="342"/>
      <c r="MGH159" s="342"/>
      <c r="MGI159" s="342"/>
      <c r="MGJ159" s="342"/>
      <c r="MGK159" s="342"/>
      <c r="MGL159" s="342"/>
      <c r="MGM159" s="342"/>
      <c r="MGN159" s="342"/>
      <c r="MGO159" s="342"/>
      <c r="MGP159" s="342"/>
      <c r="MGQ159" s="342"/>
      <c r="MGR159" s="342"/>
      <c r="MGS159" s="342"/>
      <c r="MGT159" s="342"/>
      <c r="MGU159" s="342"/>
      <c r="MGV159" s="342"/>
      <c r="MGW159" s="342"/>
      <c r="MGX159" s="342"/>
      <c r="MGY159" s="342"/>
      <c r="MGZ159" s="342"/>
      <c r="MHA159" s="342"/>
      <c r="MHB159" s="342"/>
      <c r="MHC159" s="342"/>
      <c r="MHD159" s="342"/>
      <c r="MHE159" s="342"/>
      <c r="MHF159" s="342"/>
      <c r="MHG159" s="342"/>
      <c r="MHH159" s="342"/>
      <c r="MHI159" s="342"/>
      <c r="MHJ159" s="342"/>
      <c r="MHK159" s="342"/>
      <c r="MHL159" s="342"/>
      <c r="MHM159" s="342"/>
      <c r="MHN159" s="342"/>
      <c r="MHO159" s="342"/>
      <c r="MHP159" s="342"/>
      <c r="MHQ159" s="342"/>
      <c r="MHR159" s="342"/>
      <c r="MHS159" s="342"/>
      <c r="MHT159" s="342"/>
      <c r="MHU159" s="342"/>
      <c r="MHV159" s="342"/>
      <c r="MHW159" s="342"/>
      <c r="MHX159" s="342"/>
      <c r="MHY159" s="342"/>
      <c r="MHZ159" s="342"/>
      <c r="MIA159" s="342"/>
      <c r="MIB159" s="342"/>
      <c r="MIC159" s="342"/>
      <c r="MID159" s="342"/>
      <c r="MIE159" s="342"/>
      <c r="MIF159" s="342"/>
      <c r="MIG159" s="342"/>
      <c r="MIH159" s="342"/>
      <c r="MII159" s="342"/>
      <c r="MIJ159" s="342"/>
      <c r="MIK159" s="342"/>
      <c r="MIL159" s="342"/>
      <c r="MIM159" s="342"/>
      <c r="MIN159" s="342"/>
      <c r="MIO159" s="342"/>
      <c r="MIP159" s="342"/>
      <c r="MIQ159" s="342"/>
      <c r="MIR159" s="342"/>
      <c r="MIS159" s="342"/>
      <c r="MIT159" s="342"/>
      <c r="MIU159" s="342"/>
      <c r="MIV159" s="342"/>
      <c r="MIW159" s="342"/>
      <c r="MIX159" s="342"/>
      <c r="MIY159" s="342"/>
      <c r="MIZ159" s="342"/>
      <c r="MJA159" s="342"/>
      <c r="MJB159" s="342"/>
      <c r="MJC159" s="342"/>
      <c r="MJD159" s="342"/>
      <c r="MJE159" s="342"/>
      <c r="MJF159" s="342"/>
      <c r="MJG159" s="342"/>
      <c r="MJH159" s="342"/>
      <c r="MJI159" s="342"/>
      <c r="MJJ159" s="342"/>
      <c r="MJK159" s="342"/>
      <c r="MJL159" s="342"/>
      <c r="MJM159" s="342"/>
      <c r="MJN159" s="342"/>
      <c r="MJO159" s="342"/>
      <c r="MJP159" s="342"/>
      <c r="MJQ159" s="342"/>
      <c r="MJR159" s="342"/>
      <c r="MJS159" s="342"/>
      <c r="MJT159" s="342"/>
      <c r="MJU159" s="342"/>
      <c r="MJV159" s="342"/>
      <c r="MJW159" s="342"/>
      <c r="MJX159" s="342"/>
      <c r="MJY159" s="342"/>
      <c r="MJZ159" s="342"/>
      <c r="MKA159" s="342"/>
      <c r="MKB159" s="342"/>
      <c r="MKC159" s="342"/>
      <c r="MKD159" s="342"/>
      <c r="MKE159" s="342"/>
      <c r="MKF159" s="342"/>
      <c r="MKG159" s="342"/>
      <c r="MKH159" s="342"/>
      <c r="MKI159" s="342"/>
      <c r="MKJ159" s="342"/>
      <c r="MKK159" s="342"/>
      <c r="MKL159" s="342"/>
      <c r="MKM159" s="342"/>
      <c r="MKN159" s="342"/>
      <c r="MKO159" s="342"/>
      <c r="MKP159" s="342"/>
      <c r="MKQ159" s="342"/>
      <c r="MKR159" s="342"/>
      <c r="MKS159" s="342"/>
      <c r="MKT159" s="342"/>
      <c r="MKU159" s="342"/>
      <c r="MKV159" s="342"/>
      <c r="MKW159" s="342"/>
      <c r="MKX159" s="342"/>
      <c r="MKY159" s="342"/>
      <c r="MKZ159" s="342"/>
      <c r="MLA159" s="342"/>
      <c r="MLB159" s="342"/>
      <c r="MLC159" s="342"/>
      <c r="MLD159" s="342"/>
      <c r="MLE159" s="342"/>
      <c r="MLF159" s="342"/>
      <c r="MLG159" s="342"/>
      <c r="MLH159" s="342"/>
      <c r="MLI159" s="342"/>
      <c r="MLJ159" s="342"/>
      <c r="MLK159" s="342"/>
      <c r="MLL159" s="342"/>
      <c r="MLM159" s="342"/>
      <c r="MLN159" s="342"/>
      <c r="MLO159" s="342"/>
      <c r="MLP159" s="342"/>
      <c r="MLQ159" s="342"/>
      <c r="MLR159" s="342"/>
      <c r="MLS159" s="342"/>
      <c r="MLT159" s="342"/>
      <c r="MLU159" s="342"/>
      <c r="MLV159" s="342"/>
      <c r="MLW159" s="342"/>
      <c r="MLX159" s="342"/>
      <c r="MLY159" s="342"/>
      <c r="MLZ159" s="342"/>
      <c r="MMA159" s="342"/>
      <c r="MMB159" s="342"/>
      <c r="MMC159" s="342"/>
      <c r="MMD159" s="342"/>
      <c r="MME159" s="342"/>
      <c r="MMF159" s="342"/>
      <c r="MMG159" s="342"/>
      <c r="MMH159" s="342"/>
      <c r="MMI159" s="342"/>
      <c r="MMJ159" s="342"/>
      <c r="MMK159" s="342"/>
      <c r="MML159" s="342"/>
      <c r="MMM159" s="342"/>
      <c r="MMN159" s="342"/>
      <c r="MMO159" s="342"/>
      <c r="MMP159" s="342"/>
      <c r="MMQ159" s="342"/>
      <c r="MMR159" s="342"/>
      <c r="MMS159" s="342"/>
      <c r="MMT159" s="342"/>
      <c r="MMU159" s="342"/>
      <c r="MMV159" s="342"/>
      <c r="MMW159" s="342"/>
      <c r="MMX159" s="342"/>
      <c r="MMY159" s="342"/>
      <c r="MMZ159" s="342"/>
      <c r="MNA159" s="342"/>
      <c r="MNB159" s="342"/>
      <c r="MNC159" s="342"/>
      <c r="MND159" s="342"/>
      <c r="MNE159" s="342"/>
      <c r="MNF159" s="342"/>
      <c r="MNG159" s="342"/>
      <c r="MNH159" s="342"/>
      <c r="MNI159" s="342"/>
      <c r="MNJ159" s="342"/>
      <c r="MNK159" s="342"/>
      <c r="MNL159" s="342"/>
      <c r="MNM159" s="342"/>
      <c r="MNN159" s="342"/>
      <c r="MNO159" s="342"/>
      <c r="MNP159" s="342"/>
      <c r="MNQ159" s="342"/>
      <c r="MNR159" s="342"/>
      <c r="MNS159" s="342"/>
      <c r="MNT159" s="342"/>
      <c r="MNU159" s="342"/>
      <c r="MNV159" s="342"/>
      <c r="MNW159" s="342"/>
      <c r="MNX159" s="342"/>
      <c r="MNY159" s="342"/>
      <c r="MNZ159" s="342"/>
      <c r="MOA159" s="342"/>
      <c r="MOB159" s="342"/>
      <c r="MOC159" s="342"/>
      <c r="MOD159" s="342"/>
      <c r="MOE159" s="342"/>
      <c r="MOF159" s="342"/>
      <c r="MOG159" s="342"/>
      <c r="MOH159" s="342"/>
      <c r="MOI159" s="342"/>
      <c r="MOJ159" s="342"/>
      <c r="MOK159" s="342"/>
      <c r="MOL159" s="342"/>
      <c r="MOM159" s="342"/>
      <c r="MON159" s="342"/>
      <c r="MOO159" s="342"/>
      <c r="MOP159" s="342"/>
      <c r="MOQ159" s="342"/>
      <c r="MOR159" s="342"/>
      <c r="MOS159" s="342"/>
      <c r="MOT159" s="342"/>
      <c r="MOU159" s="342"/>
      <c r="MOV159" s="342"/>
      <c r="MOW159" s="342"/>
      <c r="MOX159" s="342"/>
      <c r="MOY159" s="342"/>
      <c r="MOZ159" s="342"/>
      <c r="MPA159" s="342"/>
      <c r="MPB159" s="342"/>
      <c r="MPC159" s="342"/>
      <c r="MPD159" s="342"/>
      <c r="MPE159" s="342"/>
      <c r="MPF159" s="342"/>
      <c r="MPG159" s="342"/>
      <c r="MPH159" s="342"/>
      <c r="MPI159" s="342"/>
      <c r="MPJ159" s="342"/>
      <c r="MPK159" s="342"/>
      <c r="MPL159" s="342"/>
      <c r="MPM159" s="342"/>
      <c r="MPN159" s="342"/>
      <c r="MPO159" s="342"/>
      <c r="MPP159" s="342"/>
      <c r="MPQ159" s="342"/>
      <c r="MPR159" s="342"/>
      <c r="MPS159" s="342"/>
      <c r="MPT159" s="342"/>
      <c r="MPU159" s="342"/>
      <c r="MPV159" s="342"/>
      <c r="MPW159" s="342"/>
      <c r="MPX159" s="342"/>
      <c r="MPY159" s="342"/>
      <c r="MPZ159" s="342"/>
      <c r="MQA159" s="342"/>
      <c r="MQB159" s="342"/>
      <c r="MQC159" s="342"/>
      <c r="MQD159" s="342"/>
      <c r="MQE159" s="342"/>
      <c r="MQF159" s="342"/>
      <c r="MQG159" s="342"/>
      <c r="MQH159" s="342"/>
      <c r="MQI159" s="342"/>
      <c r="MQJ159" s="342"/>
      <c r="MQK159" s="342"/>
      <c r="MQL159" s="342"/>
      <c r="MQM159" s="342"/>
      <c r="MQN159" s="342"/>
      <c r="MQO159" s="342"/>
      <c r="MQP159" s="342"/>
      <c r="MQQ159" s="342"/>
      <c r="MQR159" s="342"/>
      <c r="MQS159" s="342"/>
      <c r="MQT159" s="342"/>
      <c r="MQU159" s="342"/>
      <c r="MQV159" s="342"/>
      <c r="MQW159" s="342"/>
      <c r="MQX159" s="342"/>
      <c r="MQY159" s="342"/>
      <c r="MQZ159" s="342"/>
      <c r="MRA159" s="342"/>
      <c r="MRB159" s="342"/>
      <c r="MRC159" s="342"/>
      <c r="MRD159" s="342"/>
      <c r="MRE159" s="342"/>
      <c r="MRF159" s="342"/>
      <c r="MRG159" s="342"/>
      <c r="MRH159" s="342"/>
      <c r="MRI159" s="342"/>
      <c r="MRJ159" s="342"/>
      <c r="MRK159" s="342"/>
      <c r="MRL159" s="342"/>
      <c r="MRM159" s="342"/>
      <c r="MRN159" s="342"/>
      <c r="MRO159" s="342"/>
      <c r="MRP159" s="342"/>
      <c r="MRQ159" s="342"/>
      <c r="MRR159" s="342"/>
      <c r="MRS159" s="342"/>
      <c r="MRT159" s="342"/>
      <c r="MRU159" s="342"/>
      <c r="MRV159" s="342"/>
      <c r="MRW159" s="342"/>
      <c r="MRX159" s="342"/>
      <c r="MRY159" s="342"/>
      <c r="MRZ159" s="342"/>
      <c r="MSA159" s="342"/>
      <c r="MSB159" s="342"/>
      <c r="MSC159" s="342"/>
      <c r="MSD159" s="342"/>
      <c r="MSE159" s="342"/>
      <c r="MSF159" s="342"/>
      <c r="MSG159" s="342"/>
      <c r="MSH159" s="342"/>
      <c r="MSI159" s="342"/>
      <c r="MSJ159" s="342"/>
      <c r="MSK159" s="342"/>
      <c r="MSL159" s="342"/>
      <c r="MSM159" s="342"/>
      <c r="MSN159" s="342"/>
      <c r="MSO159" s="342"/>
      <c r="MSP159" s="342"/>
      <c r="MSQ159" s="342"/>
      <c r="MSR159" s="342"/>
      <c r="MSS159" s="342"/>
      <c r="MST159" s="342"/>
      <c r="MSU159" s="342"/>
      <c r="MSV159" s="342"/>
      <c r="MSW159" s="342"/>
      <c r="MSX159" s="342"/>
      <c r="MSY159" s="342"/>
      <c r="MSZ159" s="342"/>
      <c r="MTA159" s="342"/>
      <c r="MTB159" s="342"/>
      <c r="MTC159" s="342"/>
      <c r="MTD159" s="342"/>
      <c r="MTE159" s="342"/>
      <c r="MTF159" s="342"/>
      <c r="MTG159" s="342"/>
      <c r="MTH159" s="342"/>
      <c r="MTI159" s="342"/>
      <c r="MTJ159" s="342"/>
      <c r="MTK159" s="342"/>
      <c r="MTL159" s="342"/>
      <c r="MTM159" s="342"/>
      <c r="MTN159" s="342"/>
      <c r="MTO159" s="342"/>
      <c r="MTP159" s="342"/>
      <c r="MTQ159" s="342"/>
      <c r="MTR159" s="342"/>
      <c r="MTS159" s="342"/>
      <c r="MTT159" s="342"/>
      <c r="MTU159" s="342"/>
      <c r="MTV159" s="342"/>
      <c r="MTW159" s="342"/>
      <c r="MTX159" s="342"/>
      <c r="MTY159" s="342"/>
      <c r="MTZ159" s="342"/>
      <c r="MUA159" s="342"/>
      <c r="MUB159" s="342"/>
      <c r="MUC159" s="342"/>
      <c r="MUD159" s="342"/>
      <c r="MUE159" s="342"/>
      <c r="MUF159" s="342"/>
      <c r="MUG159" s="342"/>
      <c r="MUH159" s="342"/>
      <c r="MUI159" s="342"/>
      <c r="MUJ159" s="342"/>
      <c r="MUK159" s="342"/>
      <c r="MUL159" s="342"/>
      <c r="MUM159" s="342"/>
      <c r="MUN159" s="342"/>
      <c r="MUO159" s="342"/>
      <c r="MUP159" s="342"/>
      <c r="MUQ159" s="342"/>
      <c r="MUR159" s="342"/>
      <c r="MUS159" s="342"/>
      <c r="MUT159" s="342"/>
      <c r="MUU159" s="342"/>
      <c r="MUV159" s="342"/>
      <c r="MUW159" s="342"/>
      <c r="MUX159" s="342"/>
      <c r="MUY159" s="342"/>
      <c r="MUZ159" s="342"/>
      <c r="MVA159" s="342"/>
      <c r="MVB159" s="342"/>
      <c r="MVC159" s="342"/>
      <c r="MVD159" s="342"/>
      <c r="MVE159" s="342"/>
      <c r="MVF159" s="342"/>
      <c r="MVG159" s="342"/>
      <c r="MVH159" s="342"/>
      <c r="MVI159" s="342"/>
      <c r="MVJ159" s="342"/>
      <c r="MVK159" s="342"/>
      <c r="MVL159" s="342"/>
      <c r="MVM159" s="342"/>
      <c r="MVN159" s="342"/>
      <c r="MVO159" s="342"/>
      <c r="MVP159" s="342"/>
      <c r="MVQ159" s="342"/>
      <c r="MVR159" s="342"/>
      <c r="MVS159" s="342"/>
      <c r="MVT159" s="342"/>
      <c r="MVU159" s="342"/>
      <c r="MVV159" s="342"/>
      <c r="MVW159" s="342"/>
      <c r="MVX159" s="342"/>
      <c r="MVY159" s="342"/>
      <c r="MVZ159" s="342"/>
      <c r="MWA159" s="342"/>
      <c r="MWB159" s="342"/>
      <c r="MWC159" s="342"/>
      <c r="MWD159" s="342"/>
      <c r="MWE159" s="342"/>
      <c r="MWF159" s="342"/>
      <c r="MWG159" s="342"/>
      <c r="MWH159" s="342"/>
      <c r="MWI159" s="342"/>
      <c r="MWJ159" s="342"/>
      <c r="MWK159" s="342"/>
      <c r="MWL159" s="342"/>
      <c r="MWM159" s="342"/>
      <c r="MWN159" s="342"/>
      <c r="MWO159" s="342"/>
      <c r="MWP159" s="342"/>
      <c r="MWQ159" s="342"/>
      <c r="MWR159" s="342"/>
      <c r="MWS159" s="342"/>
      <c r="MWT159" s="342"/>
      <c r="MWU159" s="342"/>
      <c r="MWV159" s="342"/>
      <c r="MWW159" s="342"/>
      <c r="MWX159" s="342"/>
      <c r="MWY159" s="342"/>
      <c r="MWZ159" s="342"/>
      <c r="MXA159" s="342"/>
      <c r="MXB159" s="342"/>
      <c r="MXC159" s="342"/>
      <c r="MXD159" s="342"/>
      <c r="MXE159" s="342"/>
      <c r="MXF159" s="342"/>
      <c r="MXG159" s="342"/>
      <c r="MXH159" s="342"/>
      <c r="MXI159" s="342"/>
      <c r="MXJ159" s="342"/>
      <c r="MXK159" s="342"/>
      <c r="MXL159" s="342"/>
      <c r="MXM159" s="342"/>
      <c r="MXN159" s="342"/>
      <c r="MXO159" s="342"/>
      <c r="MXP159" s="342"/>
      <c r="MXQ159" s="342"/>
      <c r="MXR159" s="342"/>
      <c r="MXS159" s="342"/>
      <c r="MXT159" s="342"/>
      <c r="MXU159" s="342"/>
      <c r="MXV159" s="342"/>
      <c r="MXW159" s="342"/>
      <c r="MXX159" s="342"/>
      <c r="MXY159" s="342"/>
      <c r="MXZ159" s="342"/>
      <c r="MYA159" s="342"/>
      <c r="MYB159" s="342"/>
      <c r="MYC159" s="342"/>
      <c r="MYD159" s="342"/>
      <c r="MYE159" s="342"/>
      <c r="MYF159" s="342"/>
      <c r="MYG159" s="342"/>
      <c r="MYH159" s="342"/>
      <c r="MYI159" s="342"/>
      <c r="MYJ159" s="342"/>
      <c r="MYK159" s="342"/>
      <c r="MYL159" s="342"/>
      <c r="MYM159" s="342"/>
      <c r="MYN159" s="342"/>
      <c r="MYO159" s="342"/>
      <c r="MYP159" s="342"/>
      <c r="MYQ159" s="342"/>
      <c r="MYR159" s="342"/>
      <c r="MYS159" s="342"/>
      <c r="MYT159" s="342"/>
      <c r="MYU159" s="342"/>
      <c r="MYV159" s="342"/>
      <c r="MYW159" s="342"/>
      <c r="MYX159" s="342"/>
      <c r="MYY159" s="342"/>
      <c r="MYZ159" s="342"/>
      <c r="MZA159" s="342"/>
      <c r="MZB159" s="342"/>
      <c r="MZC159" s="342"/>
      <c r="MZD159" s="342"/>
      <c r="MZE159" s="342"/>
      <c r="MZF159" s="342"/>
      <c r="MZG159" s="342"/>
      <c r="MZH159" s="342"/>
      <c r="MZI159" s="342"/>
      <c r="MZJ159" s="342"/>
      <c r="MZK159" s="342"/>
      <c r="MZL159" s="342"/>
      <c r="MZM159" s="342"/>
      <c r="MZN159" s="342"/>
      <c r="MZO159" s="342"/>
      <c r="MZP159" s="342"/>
      <c r="MZQ159" s="342"/>
      <c r="MZR159" s="342"/>
      <c r="MZS159" s="342"/>
      <c r="MZT159" s="342"/>
      <c r="MZU159" s="342"/>
      <c r="MZV159" s="342"/>
      <c r="MZW159" s="342"/>
      <c r="MZX159" s="342"/>
      <c r="MZY159" s="342"/>
      <c r="MZZ159" s="342"/>
      <c r="NAA159" s="342"/>
      <c r="NAB159" s="342"/>
      <c r="NAC159" s="342"/>
      <c r="NAD159" s="342"/>
      <c r="NAE159" s="342"/>
      <c r="NAF159" s="342"/>
      <c r="NAG159" s="342"/>
      <c r="NAH159" s="342"/>
      <c r="NAI159" s="342"/>
      <c r="NAJ159" s="342"/>
      <c r="NAK159" s="342"/>
      <c r="NAL159" s="342"/>
      <c r="NAM159" s="342"/>
      <c r="NAN159" s="342"/>
      <c r="NAO159" s="342"/>
      <c r="NAP159" s="342"/>
      <c r="NAQ159" s="342"/>
      <c r="NAR159" s="342"/>
      <c r="NAS159" s="342"/>
      <c r="NAT159" s="342"/>
      <c r="NAU159" s="342"/>
      <c r="NAV159" s="342"/>
      <c r="NAW159" s="342"/>
      <c r="NAX159" s="342"/>
      <c r="NAY159" s="342"/>
      <c r="NAZ159" s="342"/>
      <c r="NBA159" s="342"/>
      <c r="NBB159" s="342"/>
      <c r="NBC159" s="342"/>
      <c r="NBD159" s="342"/>
      <c r="NBE159" s="342"/>
      <c r="NBF159" s="342"/>
      <c r="NBG159" s="342"/>
      <c r="NBH159" s="342"/>
      <c r="NBI159" s="342"/>
      <c r="NBJ159" s="342"/>
      <c r="NBK159" s="342"/>
      <c r="NBL159" s="342"/>
      <c r="NBM159" s="342"/>
      <c r="NBN159" s="342"/>
      <c r="NBO159" s="342"/>
      <c r="NBP159" s="342"/>
      <c r="NBQ159" s="342"/>
      <c r="NBR159" s="342"/>
      <c r="NBS159" s="342"/>
      <c r="NBT159" s="342"/>
      <c r="NBU159" s="342"/>
      <c r="NBV159" s="342"/>
      <c r="NBW159" s="342"/>
      <c r="NBX159" s="342"/>
      <c r="NBY159" s="342"/>
      <c r="NBZ159" s="342"/>
      <c r="NCA159" s="342"/>
      <c r="NCB159" s="342"/>
      <c r="NCC159" s="342"/>
      <c r="NCD159" s="342"/>
      <c r="NCE159" s="342"/>
      <c r="NCF159" s="342"/>
      <c r="NCG159" s="342"/>
      <c r="NCH159" s="342"/>
      <c r="NCI159" s="342"/>
      <c r="NCJ159" s="342"/>
      <c r="NCK159" s="342"/>
      <c r="NCL159" s="342"/>
      <c r="NCM159" s="342"/>
      <c r="NCN159" s="342"/>
      <c r="NCO159" s="342"/>
      <c r="NCP159" s="342"/>
      <c r="NCQ159" s="342"/>
      <c r="NCR159" s="342"/>
      <c r="NCS159" s="342"/>
      <c r="NCT159" s="342"/>
      <c r="NCU159" s="342"/>
      <c r="NCV159" s="342"/>
      <c r="NCW159" s="342"/>
      <c r="NCX159" s="342"/>
      <c r="NCY159" s="342"/>
      <c r="NCZ159" s="342"/>
      <c r="NDA159" s="342"/>
      <c r="NDB159" s="342"/>
      <c r="NDC159" s="342"/>
      <c r="NDD159" s="342"/>
      <c r="NDE159" s="342"/>
      <c r="NDF159" s="342"/>
      <c r="NDG159" s="342"/>
      <c r="NDH159" s="342"/>
      <c r="NDI159" s="342"/>
      <c r="NDJ159" s="342"/>
      <c r="NDK159" s="342"/>
      <c r="NDL159" s="342"/>
      <c r="NDM159" s="342"/>
      <c r="NDN159" s="342"/>
      <c r="NDO159" s="342"/>
      <c r="NDP159" s="342"/>
      <c r="NDQ159" s="342"/>
      <c r="NDR159" s="342"/>
      <c r="NDS159" s="342"/>
      <c r="NDT159" s="342"/>
      <c r="NDU159" s="342"/>
      <c r="NDV159" s="342"/>
      <c r="NDW159" s="342"/>
      <c r="NDX159" s="342"/>
      <c r="NDY159" s="342"/>
      <c r="NDZ159" s="342"/>
      <c r="NEA159" s="342"/>
      <c r="NEB159" s="342"/>
      <c r="NEC159" s="342"/>
      <c r="NED159" s="342"/>
      <c r="NEE159" s="342"/>
      <c r="NEF159" s="342"/>
      <c r="NEG159" s="342"/>
      <c r="NEH159" s="342"/>
      <c r="NEI159" s="342"/>
      <c r="NEJ159" s="342"/>
      <c r="NEK159" s="342"/>
      <c r="NEL159" s="342"/>
      <c r="NEM159" s="342"/>
      <c r="NEN159" s="342"/>
      <c r="NEO159" s="342"/>
      <c r="NEP159" s="342"/>
      <c r="NEQ159" s="342"/>
      <c r="NER159" s="342"/>
      <c r="NES159" s="342"/>
      <c r="NET159" s="342"/>
      <c r="NEU159" s="342"/>
      <c r="NEV159" s="342"/>
      <c r="NEW159" s="342"/>
      <c r="NEX159" s="342"/>
      <c r="NEY159" s="342"/>
      <c r="NEZ159" s="342"/>
      <c r="NFA159" s="342"/>
      <c r="NFB159" s="342"/>
      <c r="NFC159" s="342"/>
      <c r="NFD159" s="342"/>
      <c r="NFE159" s="342"/>
      <c r="NFF159" s="342"/>
      <c r="NFG159" s="342"/>
      <c r="NFH159" s="342"/>
      <c r="NFI159" s="342"/>
      <c r="NFJ159" s="342"/>
      <c r="NFK159" s="342"/>
      <c r="NFL159" s="342"/>
      <c r="NFM159" s="342"/>
      <c r="NFN159" s="342"/>
      <c r="NFO159" s="342"/>
      <c r="NFP159" s="342"/>
      <c r="NFQ159" s="342"/>
      <c r="NFR159" s="342"/>
      <c r="NFS159" s="342"/>
      <c r="NFT159" s="342"/>
      <c r="NFU159" s="342"/>
      <c r="NFV159" s="342"/>
      <c r="NFW159" s="342"/>
      <c r="NFX159" s="342"/>
      <c r="NFY159" s="342"/>
      <c r="NFZ159" s="342"/>
      <c r="NGA159" s="342"/>
      <c r="NGB159" s="342"/>
      <c r="NGC159" s="342"/>
      <c r="NGD159" s="342"/>
      <c r="NGE159" s="342"/>
      <c r="NGF159" s="342"/>
      <c r="NGG159" s="342"/>
      <c r="NGH159" s="342"/>
      <c r="NGI159" s="342"/>
      <c r="NGJ159" s="342"/>
      <c r="NGK159" s="342"/>
      <c r="NGL159" s="342"/>
      <c r="NGM159" s="342"/>
      <c r="NGN159" s="342"/>
      <c r="NGO159" s="342"/>
      <c r="NGP159" s="342"/>
      <c r="NGQ159" s="342"/>
      <c r="NGR159" s="342"/>
      <c r="NGS159" s="342"/>
      <c r="NGT159" s="342"/>
      <c r="NGU159" s="342"/>
      <c r="NGV159" s="342"/>
      <c r="NGW159" s="342"/>
      <c r="NGX159" s="342"/>
      <c r="NGY159" s="342"/>
      <c r="NGZ159" s="342"/>
      <c r="NHA159" s="342"/>
      <c r="NHB159" s="342"/>
      <c r="NHC159" s="342"/>
      <c r="NHD159" s="342"/>
      <c r="NHE159" s="342"/>
      <c r="NHF159" s="342"/>
      <c r="NHG159" s="342"/>
      <c r="NHH159" s="342"/>
      <c r="NHI159" s="342"/>
      <c r="NHJ159" s="342"/>
      <c r="NHK159" s="342"/>
      <c r="NHL159" s="342"/>
      <c r="NHM159" s="342"/>
      <c r="NHN159" s="342"/>
      <c r="NHO159" s="342"/>
      <c r="NHP159" s="342"/>
      <c r="NHQ159" s="342"/>
      <c r="NHR159" s="342"/>
      <c r="NHS159" s="342"/>
      <c r="NHT159" s="342"/>
      <c r="NHU159" s="342"/>
      <c r="NHV159" s="342"/>
      <c r="NHW159" s="342"/>
      <c r="NHX159" s="342"/>
      <c r="NHY159" s="342"/>
      <c r="NHZ159" s="342"/>
      <c r="NIA159" s="342"/>
      <c r="NIB159" s="342"/>
      <c r="NIC159" s="342"/>
      <c r="NID159" s="342"/>
      <c r="NIE159" s="342"/>
      <c r="NIF159" s="342"/>
      <c r="NIG159" s="342"/>
      <c r="NIH159" s="342"/>
      <c r="NII159" s="342"/>
      <c r="NIJ159" s="342"/>
      <c r="NIK159" s="342"/>
      <c r="NIL159" s="342"/>
      <c r="NIM159" s="342"/>
      <c r="NIN159" s="342"/>
      <c r="NIO159" s="342"/>
      <c r="NIP159" s="342"/>
      <c r="NIQ159" s="342"/>
      <c r="NIR159" s="342"/>
      <c r="NIS159" s="342"/>
      <c r="NIT159" s="342"/>
      <c r="NIU159" s="342"/>
      <c r="NIV159" s="342"/>
      <c r="NIW159" s="342"/>
      <c r="NIX159" s="342"/>
      <c r="NIY159" s="342"/>
      <c r="NIZ159" s="342"/>
      <c r="NJA159" s="342"/>
      <c r="NJB159" s="342"/>
      <c r="NJC159" s="342"/>
      <c r="NJD159" s="342"/>
      <c r="NJE159" s="342"/>
      <c r="NJF159" s="342"/>
      <c r="NJG159" s="342"/>
      <c r="NJH159" s="342"/>
      <c r="NJI159" s="342"/>
      <c r="NJJ159" s="342"/>
      <c r="NJK159" s="342"/>
      <c r="NJL159" s="342"/>
      <c r="NJM159" s="342"/>
      <c r="NJN159" s="342"/>
      <c r="NJO159" s="342"/>
      <c r="NJP159" s="342"/>
      <c r="NJQ159" s="342"/>
      <c r="NJR159" s="342"/>
      <c r="NJS159" s="342"/>
      <c r="NJT159" s="342"/>
      <c r="NJU159" s="342"/>
      <c r="NJV159" s="342"/>
      <c r="NJW159" s="342"/>
      <c r="NJX159" s="342"/>
      <c r="NJY159" s="342"/>
      <c r="NJZ159" s="342"/>
      <c r="NKA159" s="342"/>
      <c r="NKB159" s="342"/>
      <c r="NKC159" s="342"/>
      <c r="NKD159" s="342"/>
      <c r="NKE159" s="342"/>
      <c r="NKF159" s="342"/>
      <c r="NKG159" s="342"/>
      <c r="NKH159" s="342"/>
      <c r="NKI159" s="342"/>
      <c r="NKJ159" s="342"/>
      <c r="NKK159" s="342"/>
      <c r="NKL159" s="342"/>
      <c r="NKM159" s="342"/>
      <c r="NKN159" s="342"/>
      <c r="NKO159" s="342"/>
      <c r="NKP159" s="342"/>
      <c r="NKQ159" s="342"/>
      <c r="NKR159" s="342"/>
      <c r="NKS159" s="342"/>
      <c r="NKT159" s="342"/>
      <c r="NKU159" s="342"/>
      <c r="NKV159" s="342"/>
      <c r="NKW159" s="342"/>
      <c r="NKX159" s="342"/>
      <c r="NKY159" s="342"/>
      <c r="NKZ159" s="342"/>
      <c r="NLA159" s="342"/>
      <c r="NLB159" s="342"/>
      <c r="NLC159" s="342"/>
      <c r="NLD159" s="342"/>
      <c r="NLE159" s="342"/>
      <c r="NLF159" s="342"/>
      <c r="NLG159" s="342"/>
      <c r="NLH159" s="342"/>
      <c r="NLI159" s="342"/>
      <c r="NLJ159" s="342"/>
      <c r="NLK159" s="342"/>
      <c r="NLL159" s="342"/>
      <c r="NLM159" s="342"/>
      <c r="NLN159" s="342"/>
      <c r="NLO159" s="342"/>
      <c r="NLP159" s="342"/>
      <c r="NLQ159" s="342"/>
      <c r="NLR159" s="342"/>
      <c r="NLS159" s="342"/>
      <c r="NLT159" s="342"/>
      <c r="NLU159" s="342"/>
      <c r="NLV159" s="342"/>
      <c r="NLW159" s="342"/>
      <c r="NLX159" s="342"/>
      <c r="NLY159" s="342"/>
      <c r="NLZ159" s="342"/>
      <c r="NMA159" s="342"/>
      <c r="NMB159" s="342"/>
      <c r="NMC159" s="342"/>
      <c r="NMD159" s="342"/>
      <c r="NME159" s="342"/>
      <c r="NMF159" s="342"/>
      <c r="NMG159" s="342"/>
      <c r="NMH159" s="342"/>
      <c r="NMI159" s="342"/>
      <c r="NMJ159" s="342"/>
      <c r="NMK159" s="342"/>
      <c r="NML159" s="342"/>
      <c r="NMM159" s="342"/>
      <c r="NMN159" s="342"/>
      <c r="NMO159" s="342"/>
      <c r="NMP159" s="342"/>
      <c r="NMQ159" s="342"/>
      <c r="NMR159" s="342"/>
      <c r="NMS159" s="342"/>
      <c r="NMT159" s="342"/>
      <c r="NMU159" s="342"/>
      <c r="NMV159" s="342"/>
      <c r="NMW159" s="342"/>
      <c r="NMX159" s="342"/>
      <c r="NMY159" s="342"/>
      <c r="NMZ159" s="342"/>
      <c r="NNA159" s="342"/>
      <c r="NNB159" s="342"/>
      <c r="NNC159" s="342"/>
      <c r="NND159" s="342"/>
      <c r="NNE159" s="342"/>
      <c r="NNF159" s="342"/>
      <c r="NNG159" s="342"/>
      <c r="NNH159" s="342"/>
      <c r="NNI159" s="342"/>
      <c r="NNJ159" s="342"/>
      <c r="NNK159" s="342"/>
      <c r="NNL159" s="342"/>
      <c r="NNM159" s="342"/>
      <c r="NNN159" s="342"/>
      <c r="NNO159" s="342"/>
      <c r="NNP159" s="342"/>
      <c r="NNQ159" s="342"/>
      <c r="NNR159" s="342"/>
      <c r="NNS159" s="342"/>
      <c r="NNT159" s="342"/>
      <c r="NNU159" s="342"/>
      <c r="NNV159" s="342"/>
      <c r="NNW159" s="342"/>
      <c r="NNX159" s="342"/>
      <c r="NNY159" s="342"/>
      <c r="NNZ159" s="342"/>
      <c r="NOA159" s="342"/>
      <c r="NOB159" s="342"/>
      <c r="NOC159" s="342"/>
      <c r="NOD159" s="342"/>
      <c r="NOE159" s="342"/>
      <c r="NOF159" s="342"/>
      <c r="NOG159" s="342"/>
      <c r="NOH159" s="342"/>
      <c r="NOI159" s="342"/>
      <c r="NOJ159" s="342"/>
      <c r="NOK159" s="342"/>
      <c r="NOL159" s="342"/>
      <c r="NOM159" s="342"/>
      <c r="NON159" s="342"/>
      <c r="NOO159" s="342"/>
      <c r="NOP159" s="342"/>
      <c r="NOQ159" s="342"/>
      <c r="NOR159" s="342"/>
      <c r="NOS159" s="342"/>
      <c r="NOT159" s="342"/>
      <c r="NOU159" s="342"/>
      <c r="NOV159" s="342"/>
      <c r="NOW159" s="342"/>
      <c r="NOX159" s="342"/>
      <c r="NOY159" s="342"/>
      <c r="NOZ159" s="342"/>
      <c r="NPA159" s="342"/>
      <c r="NPB159" s="342"/>
      <c r="NPC159" s="342"/>
      <c r="NPD159" s="342"/>
      <c r="NPE159" s="342"/>
      <c r="NPF159" s="342"/>
      <c r="NPG159" s="342"/>
      <c r="NPH159" s="342"/>
      <c r="NPI159" s="342"/>
      <c r="NPJ159" s="342"/>
      <c r="NPK159" s="342"/>
      <c r="NPL159" s="342"/>
      <c r="NPM159" s="342"/>
      <c r="NPN159" s="342"/>
      <c r="NPO159" s="342"/>
      <c r="NPP159" s="342"/>
      <c r="NPQ159" s="342"/>
      <c r="NPR159" s="342"/>
      <c r="NPS159" s="342"/>
      <c r="NPT159" s="342"/>
      <c r="NPU159" s="342"/>
      <c r="NPV159" s="342"/>
      <c r="NPW159" s="342"/>
      <c r="NPX159" s="342"/>
      <c r="NPY159" s="342"/>
      <c r="NPZ159" s="342"/>
      <c r="NQA159" s="342"/>
      <c r="NQB159" s="342"/>
      <c r="NQC159" s="342"/>
      <c r="NQD159" s="342"/>
      <c r="NQE159" s="342"/>
      <c r="NQF159" s="342"/>
      <c r="NQG159" s="342"/>
      <c r="NQH159" s="342"/>
      <c r="NQI159" s="342"/>
      <c r="NQJ159" s="342"/>
      <c r="NQK159" s="342"/>
      <c r="NQL159" s="342"/>
      <c r="NQM159" s="342"/>
      <c r="NQN159" s="342"/>
      <c r="NQO159" s="342"/>
      <c r="NQP159" s="342"/>
      <c r="NQQ159" s="342"/>
      <c r="NQR159" s="342"/>
      <c r="NQS159" s="342"/>
      <c r="NQT159" s="342"/>
      <c r="NQU159" s="342"/>
      <c r="NQV159" s="342"/>
      <c r="NQW159" s="342"/>
      <c r="NQX159" s="342"/>
      <c r="NQY159" s="342"/>
      <c r="NQZ159" s="342"/>
      <c r="NRA159" s="342"/>
      <c r="NRB159" s="342"/>
      <c r="NRC159" s="342"/>
      <c r="NRD159" s="342"/>
      <c r="NRE159" s="342"/>
      <c r="NRF159" s="342"/>
      <c r="NRG159" s="342"/>
      <c r="NRH159" s="342"/>
      <c r="NRI159" s="342"/>
      <c r="NRJ159" s="342"/>
      <c r="NRK159" s="342"/>
      <c r="NRL159" s="342"/>
      <c r="NRM159" s="342"/>
      <c r="NRN159" s="342"/>
      <c r="NRO159" s="342"/>
      <c r="NRP159" s="342"/>
      <c r="NRQ159" s="342"/>
      <c r="NRR159" s="342"/>
      <c r="NRS159" s="342"/>
      <c r="NRT159" s="342"/>
      <c r="NRU159" s="342"/>
      <c r="NRV159" s="342"/>
      <c r="NRW159" s="342"/>
      <c r="NRX159" s="342"/>
      <c r="NRY159" s="342"/>
      <c r="NRZ159" s="342"/>
      <c r="NSA159" s="342"/>
      <c r="NSB159" s="342"/>
      <c r="NSC159" s="342"/>
      <c r="NSD159" s="342"/>
      <c r="NSE159" s="342"/>
      <c r="NSF159" s="342"/>
      <c r="NSG159" s="342"/>
      <c r="NSH159" s="342"/>
      <c r="NSI159" s="342"/>
      <c r="NSJ159" s="342"/>
      <c r="NSK159" s="342"/>
      <c r="NSL159" s="342"/>
      <c r="NSM159" s="342"/>
      <c r="NSN159" s="342"/>
      <c r="NSO159" s="342"/>
      <c r="NSP159" s="342"/>
      <c r="NSQ159" s="342"/>
      <c r="NSR159" s="342"/>
      <c r="NSS159" s="342"/>
      <c r="NST159" s="342"/>
      <c r="NSU159" s="342"/>
      <c r="NSV159" s="342"/>
      <c r="NSW159" s="342"/>
      <c r="NSX159" s="342"/>
      <c r="NSY159" s="342"/>
      <c r="NSZ159" s="342"/>
      <c r="NTA159" s="342"/>
      <c r="NTB159" s="342"/>
      <c r="NTC159" s="342"/>
      <c r="NTD159" s="342"/>
      <c r="NTE159" s="342"/>
      <c r="NTF159" s="342"/>
      <c r="NTG159" s="342"/>
      <c r="NTH159" s="342"/>
      <c r="NTI159" s="342"/>
      <c r="NTJ159" s="342"/>
      <c r="NTK159" s="342"/>
      <c r="NTL159" s="342"/>
      <c r="NTM159" s="342"/>
      <c r="NTN159" s="342"/>
      <c r="NTO159" s="342"/>
      <c r="NTP159" s="342"/>
      <c r="NTQ159" s="342"/>
      <c r="NTR159" s="342"/>
      <c r="NTS159" s="342"/>
      <c r="NTT159" s="342"/>
      <c r="NTU159" s="342"/>
      <c r="NTV159" s="342"/>
      <c r="NTW159" s="342"/>
      <c r="NTX159" s="342"/>
      <c r="NTY159" s="342"/>
      <c r="NTZ159" s="342"/>
      <c r="NUA159" s="342"/>
      <c r="NUB159" s="342"/>
      <c r="NUC159" s="342"/>
      <c r="NUD159" s="342"/>
      <c r="NUE159" s="342"/>
      <c r="NUF159" s="342"/>
      <c r="NUG159" s="342"/>
      <c r="NUH159" s="342"/>
      <c r="NUI159" s="342"/>
      <c r="NUJ159" s="342"/>
      <c r="NUK159" s="342"/>
      <c r="NUL159" s="342"/>
      <c r="NUM159" s="342"/>
      <c r="NUN159" s="342"/>
      <c r="NUO159" s="342"/>
      <c r="NUP159" s="342"/>
      <c r="NUQ159" s="342"/>
      <c r="NUR159" s="342"/>
      <c r="NUS159" s="342"/>
      <c r="NUT159" s="342"/>
      <c r="NUU159" s="342"/>
      <c r="NUV159" s="342"/>
      <c r="NUW159" s="342"/>
      <c r="NUX159" s="342"/>
      <c r="NUY159" s="342"/>
      <c r="NUZ159" s="342"/>
      <c r="NVA159" s="342"/>
      <c r="NVB159" s="342"/>
      <c r="NVC159" s="342"/>
      <c r="NVD159" s="342"/>
      <c r="NVE159" s="342"/>
      <c r="NVF159" s="342"/>
      <c r="NVG159" s="342"/>
      <c r="NVH159" s="342"/>
      <c r="NVI159" s="342"/>
      <c r="NVJ159" s="342"/>
      <c r="NVK159" s="342"/>
      <c r="NVL159" s="342"/>
      <c r="NVM159" s="342"/>
      <c r="NVN159" s="342"/>
      <c r="NVO159" s="342"/>
      <c r="NVP159" s="342"/>
      <c r="NVQ159" s="342"/>
      <c r="NVR159" s="342"/>
      <c r="NVS159" s="342"/>
      <c r="NVT159" s="342"/>
      <c r="NVU159" s="342"/>
      <c r="NVV159" s="342"/>
      <c r="NVW159" s="342"/>
      <c r="NVX159" s="342"/>
      <c r="NVY159" s="342"/>
      <c r="NVZ159" s="342"/>
      <c r="NWA159" s="342"/>
      <c r="NWB159" s="342"/>
      <c r="NWC159" s="342"/>
      <c r="NWD159" s="342"/>
      <c r="NWE159" s="342"/>
      <c r="NWF159" s="342"/>
      <c r="NWG159" s="342"/>
      <c r="NWH159" s="342"/>
      <c r="NWI159" s="342"/>
      <c r="NWJ159" s="342"/>
      <c r="NWK159" s="342"/>
      <c r="NWL159" s="342"/>
      <c r="NWM159" s="342"/>
      <c r="NWN159" s="342"/>
      <c r="NWO159" s="342"/>
      <c r="NWP159" s="342"/>
      <c r="NWQ159" s="342"/>
      <c r="NWR159" s="342"/>
      <c r="NWS159" s="342"/>
      <c r="NWT159" s="342"/>
      <c r="NWU159" s="342"/>
      <c r="NWV159" s="342"/>
      <c r="NWW159" s="342"/>
      <c r="NWX159" s="342"/>
      <c r="NWY159" s="342"/>
      <c r="NWZ159" s="342"/>
      <c r="NXA159" s="342"/>
      <c r="NXB159" s="342"/>
      <c r="NXC159" s="342"/>
      <c r="NXD159" s="342"/>
      <c r="NXE159" s="342"/>
      <c r="NXF159" s="342"/>
      <c r="NXG159" s="342"/>
      <c r="NXH159" s="342"/>
      <c r="NXI159" s="342"/>
      <c r="NXJ159" s="342"/>
      <c r="NXK159" s="342"/>
      <c r="NXL159" s="342"/>
      <c r="NXM159" s="342"/>
      <c r="NXN159" s="342"/>
      <c r="NXO159" s="342"/>
      <c r="NXP159" s="342"/>
      <c r="NXQ159" s="342"/>
      <c r="NXR159" s="342"/>
      <c r="NXS159" s="342"/>
      <c r="NXT159" s="342"/>
      <c r="NXU159" s="342"/>
      <c r="NXV159" s="342"/>
      <c r="NXW159" s="342"/>
      <c r="NXX159" s="342"/>
      <c r="NXY159" s="342"/>
      <c r="NXZ159" s="342"/>
      <c r="NYA159" s="342"/>
      <c r="NYB159" s="342"/>
      <c r="NYC159" s="342"/>
      <c r="NYD159" s="342"/>
      <c r="NYE159" s="342"/>
      <c r="NYF159" s="342"/>
      <c r="NYG159" s="342"/>
      <c r="NYH159" s="342"/>
      <c r="NYI159" s="342"/>
      <c r="NYJ159" s="342"/>
      <c r="NYK159" s="342"/>
      <c r="NYL159" s="342"/>
      <c r="NYM159" s="342"/>
      <c r="NYN159" s="342"/>
      <c r="NYO159" s="342"/>
      <c r="NYP159" s="342"/>
      <c r="NYQ159" s="342"/>
      <c r="NYR159" s="342"/>
      <c r="NYS159" s="342"/>
      <c r="NYT159" s="342"/>
      <c r="NYU159" s="342"/>
      <c r="NYV159" s="342"/>
      <c r="NYW159" s="342"/>
      <c r="NYX159" s="342"/>
      <c r="NYY159" s="342"/>
      <c r="NYZ159" s="342"/>
      <c r="NZA159" s="342"/>
      <c r="NZB159" s="342"/>
      <c r="NZC159" s="342"/>
      <c r="NZD159" s="342"/>
      <c r="NZE159" s="342"/>
      <c r="NZF159" s="342"/>
      <c r="NZG159" s="342"/>
      <c r="NZH159" s="342"/>
      <c r="NZI159" s="342"/>
      <c r="NZJ159" s="342"/>
      <c r="NZK159" s="342"/>
      <c r="NZL159" s="342"/>
      <c r="NZM159" s="342"/>
      <c r="NZN159" s="342"/>
      <c r="NZO159" s="342"/>
      <c r="NZP159" s="342"/>
      <c r="NZQ159" s="342"/>
      <c r="NZR159" s="342"/>
      <c r="NZS159" s="342"/>
      <c r="NZT159" s="342"/>
      <c r="NZU159" s="342"/>
      <c r="NZV159" s="342"/>
      <c r="NZW159" s="342"/>
      <c r="NZX159" s="342"/>
      <c r="NZY159" s="342"/>
      <c r="NZZ159" s="342"/>
      <c r="OAA159" s="342"/>
      <c r="OAB159" s="342"/>
      <c r="OAC159" s="342"/>
      <c r="OAD159" s="342"/>
      <c r="OAE159" s="342"/>
      <c r="OAF159" s="342"/>
      <c r="OAG159" s="342"/>
      <c r="OAH159" s="342"/>
      <c r="OAI159" s="342"/>
      <c r="OAJ159" s="342"/>
      <c r="OAK159" s="342"/>
      <c r="OAL159" s="342"/>
      <c r="OAM159" s="342"/>
      <c r="OAN159" s="342"/>
      <c r="OAO159" s="342"/>
      <c r="OAP159" s="342"/>
      <c r="OAQ159" s="342"/>
      <c r="OAR159" s="342"/>
      <c r="OAS159" s="342"/>
      <c r="OAT159" s="342"/>
      <c r="OAU159" s="342"/>
      <c r="OAV159" s="342"/>
      <c r="OAW159" s="342"/>
      <c r="OAX159" s="342"/>
      <c r="OAY159" s="342"/>
      <c r="OAZ159" s="342"/>
      <c r="OBA159" s="342"/>
      <c r="OBB159" s="342"/>
      <c r="OBC159" s="342"/>
      <c r="OBD159" s="342"/>
      <c r="OBE159" s="342"/>
      <c r="OBF159" s="342"/>
      <c r="OBG159" s="342"/>
      <c r="OBH159" s="342"/>
      <c r="OBI159" s="342"/>
      <c r="OBJ159" s="342"/>
      <c r="OBK159" s="342"/>
      <c r="OBL159" s="342"/>
      <c r="OBM159" s="342"/>
      <c r="OBN159" s="342"/>
      <c r="OBO159" s="342"/>
      <c r="OBP159" s="342"/>
      <c r="OBQ159" s="342"/>
      <c r="OBR159" s="342"/>
      <c r="OBS159" s="342"/>
      <c r="OBT159" s="342"/>
      <c r="OBU159" s="342"/>
      <c r="OBV159" s="342"/>
      <c r="OBW159" s="342"/>
      <c r="OBX159" s="342"/>
      <c r="OBY159" s="342"/>
      <c r="OBZ159" s="342"/>
      <c r="OCA159" s="342"/>
      <c r="OCB159" s="342"/>
      <c r="OCC159" s="342"/>
      <c r="OCD159" s="342"/>
      <c r="OCE159" s="342"/>
      <c r="OCF159" s="342"/>
      <c r="OCG159" s="342"/>
      <c r="OCH159" s="342"/>
      <c r="OCI159" s="342"/>
      <c r="OCJ159" s="342"/>
      <c r="OCK159" s="342"/>
      <c r="OCL159" s="342"/>
      <c r="OCM159" s="342"/>
      <c r="OCN159" s="342"/>
      <c r="OCO159" s="342"/>
      <c r="OCP159" s="342"/>
      <c r="OCQ159" s="342"/>
      <c r="OCR159" s="342"/>
      <c r="OCS159" s="342"/>
      <c r="OCT159" s="342"/>
      <c r="OCU159" s="342"/>
      <c r="OCV159" s="342"/>
      <c r="OCW159" s="342"/>
      <c r="OCX159" s="342"/>
      <c r="OCY159" s="342"/>
      <c r="OCZ159" s="342"/>
      <c r="ODA159" s="342"/>
      <c r="ODB159" s="342"/>
      <c r="ODC159" s="342"/>
      <c r="ODD159" s="342"/>
      <c r="ODE159" s="342"/>
      <c r="ODF159" s="342"/>
      <c r="ODG159" s="342"/>
      <c r="ODH159" s="342"/>
      <c r="ODI159" s="342"/>
      <c r="ODJ159" s="342"/>
      <c r="ODK159" s="342"/>
      <c r="ODL159" s="342"/>
      <c r="ODM159" s="342"/>
      <c r="ODN159" s="342"/>
      <c r="ODO159" s="342"/>
      <c r="ODP159" s="342"/>
      <c r="ODQ159" s="342"/>
      <c r="ODR159" s="342"/>
      <c r="ODS159" s="342"/>
      <c r="ODT159" s="342"/>
      <c r="ODU159" s="342"/>
      <c r="ODV159" s="342"/>
      <c r="ODW159" s="342"/>
      <c r="ODX159" s="342"/>
      <c r="ODY159" s="342"/>
      <c r="ODZ159" s="342"/>
      <c r="OEA159" s="342"/>
      <c r="OEB159" s="342"/>
      <c r="OEC159" s="342"/>
      <c r="OED159" s="342"/>
      <c r="OEE159" s="342"/>
      <c r="OEF159" s="342"/>
      <c r="OEG159" s="342"/>
      <c r="OEH159" s="342"/>
      <c r="OEI159" s="342"/>
      <c r="OEJ159" s="342"/>
      <c r="OEK159" s="342"/>
      <c r="OEL159" s="342"/>
      <c r="OEM159" s="342"/>
      <c r="OEN159" s="342"/>
      <c r="OEO159" s="342"/>
      <c r="OEP159" s="342"/>
      <c r="OEQ159" s="342"/>
      <c r="OER159" s="342"/>
      <c r="OES159" s="342"/>
      <c r="OET159" s="342"/>
      <c r="OEU159" s="342"/>
      <c r="OEV159" s="342"/>
      <c r="OEW159" s="342"/>
      <c r="OEX159" s="342"/>
      <c r="OEY159" s="342"/>
      <c r="OEZ159" s="342"/>
      <c r="OFA159" s="342"/>
      <c r="OFB159" s="342"/>
      <c r="OFC159" s="342"/>
      <c r="OFD159" s="342"/>
      <c r="OFE159" s="342"/>
      <c r="OFF159" s="342"/>
      <c r="OFG159" s="342"/>
      <c r="OFH159" s="342"/>
      <c r="OFI159" s="342"/>
      <c r="OFJ159" s="342"/>
      <c r="OFK159" s="342"/>
      <c r="OFL159" s="342"/>
      <c r="OFM159" s="342"/>
      <c r="OFN159" s="342"/>
      <c r="OFO159" s="342"/>
      <c r="OFP159" s="342"/>
      <c r="OFQ159" s="342"/>
      <c r="OFR159" s="342"/>
      <c r="OFS159" s="342"/>
      <c r="OFT159" s="342"/>
      <c r="OFU159" s="342"/>
      <c r="OFV159" s="342"/>
      <c r="OFW159" s="342"/>
      <c r="OFX159" s="342"/>
      <c r="OFY159" s="342"/>
      <c r="OFZ159" s="342"/>
      <c r="OGA159" s="342"/>
      <c r="OGB159" s="342"/>
      <c r="OGC159" s="342"/>
      <c r="OGD159" s="342"/>
      <c r="OGE159" s="342"/>
      <c r="OGF159" s="342"/>
      <c r="OGG159" s="342"/>
      <c r="OGH159" s="342"/>
      <c r="OGI159" s="342"/>
      <c r="OGJ159" s="342"/>
      <c r="OGK159" s="342"/>
      <c r="OGL159" s="342"/>
      <c r="OGM159" s="342"/>
      <c r="OGN159" s="342"/>
      <c r="OGO159" s="342"/>
      <c r="OGP159" s="342"/>
      <c r="OGQ159" s="342"/>
      <c r="OGR159" s="342"/>
      <c r="OGS159" s="342"/>
      <c r="OGT159" s="342"/>
      <c r="OGU159" s="342"/>
      <c r="OGV159" s="342"/>
      <c r="OGW159" s="342"/>
      <c r="OGX159" s="342"/>
      <c r="OGY159" s="342"/>
      <c r="OGZ159" s="342"/>
      <c r="OHA159" s="342"/>
      <c r="OHB159" s="342"/>
      <c r="OHC159" s="342"/>
      <c r="OHD159" s="342"/>
      <c r="OHE159" s="342"/>
      <c r="OHF159" s="342"/>
      <c r="OHG159" s="342"/>
      <c r="OHH159" s="342"/>
      <c r="OHI159" s="342"/>
      <c r="OHJ159" s="342"/>
      <c r="OHK159" s="342"/>
      <c r="OHL159" s="342"/>
      <c r="OHM159" s="342"/>
      <c r="OHN159" s="342"/>
      <c r="OHO159" s="342"/>
      <c r="OHP159" s="342"/>
      <c r="OHQ159" s="342"/>
      <c r="OHR159" s="342"/>
      <c r="OHS159" s="342"/>
      <c r="OHT159" s="342"/>
      <c r="OHU159" s="342"/>
      <c r="OHV159" s="342"/>
      <c r="OHW159" s="342"/>
      <c r="OHX159" s="342"/>
      <c r="OHY159" s="342"/>
      <c r="OHZ159" s="342"/>
      <c r="OIA159" s="342"/>
      <c r="OIB159" s="342"/>
      <c r="OIC159" s="342"/>
      <c r="OID159" s="342"/>
      <c r="OIE159" s="342"/>
      <c r="OIF159" s="342"/>
      <c r="OIG159" s="342"/>
      <c r="OIH159" s="342"/>
      <c r="OII159" s="342"/>
      <c r="OIJ159" s="342"/>
      <c r="OIK159" s="342"/>
      <c r="OIL159" s="342"/>
      <c r="OIM159" s="342"/>
      <c r="OIN159" s="342"/>
      <c r="OIO159" s="342"/>
      <c r="OIP159" s="342"/>
      <c r="OIQ159" s="342"/>
      <c r="OIR159" s="342"/>
      <c r="OIS159" s="342"/>
      <c r="OIT159" s="342"/>
      <c r="OIU159" s="342"/>
      <c r="OIV159" s="342"/>
      <c r="OIW159" s="342"/>
      <c r="OIX159" s="342"/>
      <c r="OIY159" s="342"/>
      <c r="OIZ159" s="342"/>
      <c r="OJA159" s="342"/>
      <c r="OJB159" s="342"/>
      <c r="OJC159" s="342"/>
      <c r="OJD159" s="342"/>
      <c r="OJE159" s="342"/>
      <c r="OJF159" s="342"/>
      <c r="OJG159" s="342"/>
      <c r="OJH159" s="342"/>
      <c r="OJI159" s="342"/>
      <c r="OJJ159" s="342"/>
      <c r="OJK159" s="342"/>
      <c r="OJL159" s="342"/>
      <c r="OJM159" s="342"/>
      <c r="OJN159" s="342"/>
      <c r="OJO159" s="342"/>
      <c r="OJP159" s="342"/>
      <c r="OJQ159" s="342"/>
      <c r="OJR159" s="342"/>
      <c r="OJS159" s="342"/>
      <c r="OJT159" s="342"/>
      <c r="OJU159" s="342"/>
      <c r="OJV159" s="342"/>
      <c r="OJW159" s="342"/>
      <c r="OJX159" s="342"/>
      <c r="OJY159" s="342"/>
      <c r="OJZ159" s="342"/>
      <c r="OKA159" s="342"/>
      <c r="OKB159" s="342"/>
      <c r="OKC159" s="342"/>
      <c r="OKD159" s="342"/>
      <c r="OKE159" s="342"/>
      <c r="OKF159" s="342"/>
      <c r="OKG159" s="342"/>
      <c r="OKH159" s="342"/>
      <c r="OKI159" s="342"/>
      <c r="OKJ159" s="342"/>
      <c r="OKK159" s="342"/>
      <c r="OKL159" s="342"/>
      <c r="OKM159" s="342"/>
      <c r="OKN159" s="342"/>
      <c r="OKO159" s="342"/>
      <c r="OKP159" s="342"/>
      <c r="OKQ159" s="342"/>
      <c r="OKR159" s="342"/>
      <c r="OKS159" s="342"/>
      <c r="OKT159" s="342"/>
      <c r="OKU159" s="342"/>
      <c r="OKV159" s="342"/>
      <c r="OKW159" s="342"/>
      <c r="OKX159" s="342"/>
      <c r="OKY159" s="342"/>
      <c r="OKZ159" s="342"/>
      <c r="OLA159" s="342"/>
      <c r="OLB159" s="342"/>
      <c r="OLC159" s="342"/>
      <c r="OLD159" s="342"/>
      <c r="OLE159" s="342"/>
      <c r="OLF159" s="342"/>
      <c r="OLG159" s="342"/>
      <c r="OLH159" s="342"/>
      <c r="OLI159" s="342"/>
      <c r="OLJ159" s="342"/>
      <c r="OLK159" s="342"/>
      <c r="OLL159" s="342"/>
      <c r="OLM159" s="342"/>
      <c r="OLN159" s="342"/>
      <c r="OLO159" s="342"/>
      <c r="OLP159" s="342"/>
      <c r="OLQ159" s="342"/>
      <c r="OLR159" s="342"/>
      <c r="OLS159" s="342"/>
      <c r="OLT159" s="342"/>
      <c r="OLU159" s="342"/>
      <c r="OLV159" s="342"/>
      <c r="OLW159" s="342"/>
      <c r="OLX159" s="342"/>
      <c r="OLY159" s="342"/>
      <c r="OLZ159" s="342"/>
      <c r="OMA159" s="342"/>
      <c r="OMB159" s="342"/>
      <c r="OMC159" s="342"/>
      <c r="OMD159" s="342"/>
      <c r="OME159" s="342"/>
      <c r="OMF159" s="342"/>
      <c r="OMG159" s="342"/>
      <c r="OMH159" s="342"/>
      <c r="OMI159" s="342"/>
      <c r="OMJ159" s="342"/>
      <c r="OMK159" s="342"/>
      <c r="OML159" s="342"/>
      <c r="OMM159" s="342"/>
      <c r="OMN159" s="342"/>
      <c r="OMO159" s="342"/>
      <c r="OMP159" s="342"/>
      <c r="OMQ159" s="342"/>
      <c r="OMR159" s="342"/>
      <c r="OMS159" s="342"/>
      <c r="OMT159" s="342"/>
      <c r="OMU159" s="342"/>
      <c r="OMV159" s="342"/>
      <c r="OMW159" s="342"/>
      <c r="OMX159" s="342"/>
      <c r="OMY159" s="342"/>
      <c r="OMZ159" s="342"/>
      <c r="ONA159" s="342"/>
      <c r="ONB159" s="342"/>
      <c r="ONC159" s="342"/>
      <c r="OND159" s="342"/>
      <c r="ONE159" s="342"/>
      <c r="ONF159" s="342"/>
      <c r="ONG159" s="342"/>
      <c r="ONH159" s="342"/>
      <c r="ONI159" s="342"/>
      <c r="ONJ159" s="342"/>
      <c r="ONK159" s="342"/>
      <c r="ONL159" s="342"/>
      <c r="ONM159" s="342"/>
      <c r="ONN159" s="342"/>
      <c r="ONO159" s="342"/>
      <c r="ONP159" s="342"/>
      <c r="ONQ159" s="342"/>
      <c r="ONR159" s="342"/>
      <c r="ONS159" s="342"/>
      <c r="ONT159" s="342"/>
      <c r="ONU159" s="342"/>
      <c r="ONV159" s="342"/>
      <c r="ONW159" s="342"/>
      <c r="ONX159" s="342"/>
      <c r="ONY159" s="342"/>
      <c r="ONZ159" s="342"/>
      <c r="OOA159" s="342"/>
      <c r="OOB159" s="342"/>
      <c r="OOC159" s="342"/>
      <c r="OOD159" s="342"/>
      <c r="OOE159" s="342"/>
      <c r="OOF159" s="342"/>
      <c r="OOG159" s="342"/>
      <c r="OOH159" s="342"/>
      <c r="OOI159" s="342"/>
      <c r="OOJ159" s="342"/>
      <c r="OOK159" s="342"/>
      <c r="OOL159" s="342"/>
      <c r="OOM159" s="342"/>
      <c r="OON159" s="342"/>
      <c r="OOO159" s="342"/>
      <c r="OOP159" s="342"/>
      <c r="OOQ159" s="342"/>
      <c r="OOR159" s="342"/>
      <c r="OOS159" s="342"/>
      <c r="OOT159" s="342"/>
      <c r="OOU159" s="342"/>
      <c r="OOV159" s="342"/>
      <c r="OOW159" s="342"/>
      <c r="OOX159" s="342"/>
      <c r="OOY159" s="342"/>
      <c r="OOZ159" s="342"/>
      <c r="OPA159" s="342"/>
      <c r="OPB159" s="342"/>
      <c r="OPC159" s="342"/>
      <c r="OPD159" s="342"/>
      <c r="OPE159" s="342"/>
      <c r="OPF159" s="342"/>
      <c r="OPG159" s="342"/>
      <c r="OPH159" s="342"/>
      <c r="OPI159" s="342"/>
      <c r="OPJ159" s="342"/>
      <c r="OPK159" s="342"/>
      <c r="OPL159" s="342"/>
      <c r="OPM159" s="342"/>
      <c r="OPN159" s="342"/>
      <c r="OPO159" s="342"/>
      <c r="OPP159" s="342"/>
      <c r="OPQ159" s="342"/>
      <c r="OPR159" s="342"/>
      <c r="OPS159" s="342"/>
      <c r="OPT159" s="342"/>
      <c r="OPU159" s="342"/>
      <c r="OPV159" s="342"/>
      <c r="OPW159" s="342"/>
      <c r="OPX159" s="342"/>
      <c r="OPY159" s="342"/>
      <c r="OPZ159" s="342"/>
      <c r="OQA159" s="342"/>
      <c r="OQB159" s="342"/>
      <c r="OQC159" s="342"/>
      <c r="OQD159" s="342"/>
      <c r="OQE159" s="342"/>
      <c r="OQF159" s="342"/>
      <c r="OQG159" s="342"/>
      <c r="OQH159" s="342"/>
      <c r="OQI159" s="342"/>
      <c r="OQJ159" s="342"/>
      <c r="OQK159" s="342"/>
      <c r="OQL159" s="342"/>
      <c r="OQM159" s="342"/>
      <c r="OQN159" s="342"/>
      <c r="OQO159" s="342"/>
      <c r="OQP159" s="342"/>
      <c r="OQQ159" s="342"/>
      <c r="OQR159" s="342"/>
      <c r="OQS159" s="342"/>
      <c r="OQT159" s="342"/>
      <c r="OQU159" s="342"/>
      <c r="OQV159" s="342"/>
      <c r="OQW159" s="342"/>
      <c r="OQX159" s="342"/>
      <c r="OQY159" s="342"/>
      <c r="OQZ159" s="342"/>
      <c r="ORA159" s="342"/>
      <c r="ORB159" s="342"/>
      <c r="ORC159" s="342"/>
      <c r="ORD159" s="342"/>
      <c r="ORE159" s="342"/>
      <c r="ORF159" s="342"/>
      <c r="ORG159" s="342"/>
      <c r="ORH159" s="342"/>
      <c r="ORI159" s="342"/>
      <c r="ORJ159" s="342"/>
      <c r="ORK159" s="342"/>
      <c r="ORL159" s="342"/>
      <c r="ORM159" s="342"/>
      <c r="ORN159" s="342"/>
      <c r="ORO159" s="342"/>
      <c r="ORP159" s="342"/>
      <c r="ORQ159" s="342"/>
      <c r="ORR159" s="342"/>
      <c r="ORS159" s="342"/>
      <c r="ORT159" s="342"/>
      <c r="ORU159" s="342"/>
      <c r="ORV159" s="342"/>
      <c r="ORW159" s="342"/>
      <c r="ORX159" s="342"/>
      <c r="ORY159" s="342"/>
      <c r="ORZ159" s="342"/>
      <c r="OSA159" s="342"/>
      <c r="OSB159" s="342"/>
      <c r="OSC159" s="342"/>
      <c r="OSD159" s="342"/>
      <c r="OSE159" s="342"/>
      <c r="OSF159" s="342"/>
      <c r="OSG159" s="342"/>
      <c r="OSH159" s="342"/>
      <c r="OSI159" s="342"/>
      <c r="OSJ159" s="342"/>
      <c r="OSK159" s="342"/>
      <c r="OSL159" s="342"/>
      <c r="OSM159" s="342"/>
      <c r="OSN159" s="342"/>
      <c r="OSO159" s="342"/>
      <c r="OSP159" s="342"/>
      <c r="OSQ159" s="342"/>
      <c r="OSR159" s="342"/>
      <c r="OSS159" s="342"/>
      <c r="OST159" s="342"/>
      <c r="OSU159" s="342"/>
      <c r="OSV159" s="342"/>
      <c r="OSW159" s="342"/>
      <c r="OSX159" s="342"/>
      <c r="OSY159" s="342"/>
      <c r="OSZ159" s="342"/>
      <c r="OTA159" s="342"/>
      <c r="OTB159" s="342"/>
      <c r="OTC159" s="342"/>
      <c r="OTD159" s="342"/>
      <c r="OTE159" s="342"/>
      <c r="OTF159" s="342"/>
      <c r="OTG159" s="342"/>
      <c r="OTH159" s="342"/>
      <c r="OTI159" s="342"/>
      <c r="OTJ159" s="342"/>
      <c r="OTK159" s="342"/>
      <c r="OTL159" s="342"/>
      <c r="OTM159" s="342"/>
      <c r="OTN159" s="342"/>
      <c r="OTO159" s="342"/>
      <c r="OTP159" s="342"/>
      <c r="OTQ159" s="342"/>
      <c r="OTR159" s="342"/>
      <c r="OTS159" s="342"/>
      <c r="OTT159" s="342"/>
      <c r="OTU159" s="342"/>
      <c r="OTV159" s="342"/>
      <c r="OTW159" s="342"/>
      <c r="OTX159" s="342"/>
      <c r="OTY159" s="342"/>
      <c r="OTZ159" s="342"/>
      <c r="OUA159" s="342"/>
      <c r="OUB159" s="342"/>
      <c r="OUC159" s="342"/>
      <c r="OUD159" s="342"/>
      <c r="OUE159" s="342"/>
      <c r="OUF159" s="342"/>
      <c r="OUG159" s="342"/>
      <c r="OUH159" s="342"/>
      <c r="OUI159" s="342"/>
      <c r="OUJ159" s="342"/>
      <c r="OUK159" s="342"/>
      <c r="OUL159" s="342"/>
      <c r="OUM159" s="342"/>
      <c r="OUN159" s="342"/>
      <c r="OUO159" s="342"/>
      <c r="OUP159" s="342"/>
      <c r="OUQ159" s="342"/>
      <c r="OUR159" s="342"/>
      <c r="OUS159" s="342"/>
      <c r="OUT159" s="342"/>
      <c r="OUU159" s="342"/>
      <c r="OUV159" s="342"/>
      <c r="OUW159" s="342"/>
      <c r="OUX159" s="342"/>
      <c r="OUY159" s="342"/>
      <c r="OUZ159" s="342"/>
      <c r="OVA159" s="342"/>
      <c r="OVB159" s="342"/>
      <c r="OVC159" s="342"/>
      <c r="OVD159" s="342"/>
      <c r="OVE159" s="342"/>
      <c r="OVF159" s="342"/>
      <c r="OVG159" s="342"/>
      <c r="OVH159" s="342"/>
      <c r="OVI159" s="342"/>
      <c r="OVJ159" s="342"/>
      <c r="OVK159" s="342"/>
      <c r="OVL159" s="342"/>
      <c r="OVM159" s="342"/>
      <c r="OVN159" s="342"/>
      <c r="OVO159" s="342"/>
      <c r="OVP159" s="342"/>
      <c r="OVQ159" s="342"/>
      <c r="OVR159" s="342"/>
      <c r="OVS159" s="342"/>
      <c r="OVT159" s="342"/>
      <c r="OVU159" s="342"/>
      <c r="OVV159" s="342"/>
      <c r="OVW159" s="342"/>
      <c r="OVX159" s="342"/>
      <c r="OVY159" s="342"/>
      <c r="OVZ159" s="342"/>
      <c r="OWA159" s="342"/>
      <c r="OWB159" s="342"/>
      <c r="OWC159" s="342"/>
      <c r="OWD159" s="342"/>
      <c r="OWE159" s="342"/>
      <c r="OWF159" s="342"/>
      <c r="OWG159" s="342"/>
      <c r="OWH159" s="342"/>
      <c r="OWI159" s="342"/>
      <c r="OWJ159" s="342"/>
      <c r="OWK159" s="342"/>
      <c r="OWL159" s="342"/>
      <c r="OWM159" s="342"/>
      <c r="OWN159" s="342"/>
      <c r="OWO159" s="342"/>
      <c r="OWP159" s="342"/>
      <c r="OWQ159" s="342"/>
      <c r="OWR159" s="342"/>
      <c r="OWS159" s="342"/>
      <c r="OWT159" s="342"/>
      <c r="OWU159" s="342"/>
      <c r="OWV159" s="342"/>
      <c r="OWW159" s="342"/>
      <c r="OWX159" s="342"/>
      <c r="OWY159" s="342"/>
      <c r="OWZ159" s="342"/>
      <c r="OXA159" s="342"/>
      <c r="OXB159" s="342"/>
      <c r="OXC159" s="342"/>
      <c r="OXD159" s="342"/>
      <c r="OXE159" s="342"/>
      <c r="OXF159" s="342"/>
      <c r="OXG159" s="342"/>
      <c r="OXH159" s="342"/>
      <c r="OXI159" s="342"/>
      <c r="OXJ159" s="342"/>
      <c r="OXK159" s="342"/>
      <c r="OXL159" s="342"/>
      <c r="OXM159" s="342"/>
      <c r="OXN159" s="342"/>
      <c r="OXO159" s="342"/>
      <c r="OXP159" s="342"/>
      <c r="OXQ159" s="342"/>
      <c r="OXR159" s="342"/>
      <c r="OXS159" s="342"/>
      <c r="OXT159" s="342"/>
      <c r="OXU159" s="342"/>
      <c r="OXV159" s="342"/>
      <c r="OXW159" s="342"/>
      <c r="OXX159" s="342"/>
      <c r="OXY159" s="342"/>
      <c r="OXZ159" s="342"/>
      <c r="OYA159" s="342"/>
      <c r="OYB159" s="342"/>
      <c r="OYC159" s="342"/>
      <c r="OYD159" s="342"/>
      <c r="OYE159" s="342"/>
      <c r="OYF159" s="342"/>
      <c r="OYG159" s="342"/>
      <c r="OYH159" s="342"/>
      <c r="OYI159" s="342"/>
      <c r="OYJ159" s="342"/>
      <c r="OYK159" s="342"/>
      <c r="OYL159" s="342"/>
      <c r="OYM159" s="342"/>
      <c r="OYN159" s="342"/>
      <c r="OYO159" s="342"/>
      <c r="OYP159" s="342"/>
      <c r="OYQ159" s="342"/>
      <c r="OYR159" s="342"/>
      <c r="OYS159" s="342"/>
      <c r="OYT159" s="342"/>
      <c r="OYU159" s="342"/>
      <c r="OYV159" s="342"/>
      <c r="OYW159" s="342"/>
      <c r="OYX159" s="342"/>
      <c r="OYY159" s="342"/>
      <c r="OYZ159" s="342"/>
      <c r="OZA159" s="342"/>
      <c r="OZB159" s="342"/>
      <c r="OZC159" s="342"/>
      <c r="OZD159" s="342"/>
      <c r="OZE159" s="342"/>
      <c r="OZF159" s="342"/>
      <c r="OZG159" s="342"/>
      <c r="OZH159" s="342"/>
      <c r="OZI159" s="342"/>
      <c r="OZJ159" s="342"/>
      <c r="OZK159" s="342"/>
      <c r="OZL159" s="342"/>
      <c r="OZM159" s="342"/>
      <c r="OZN159" s="342"/>
      <c r="OZO159" s="342"/>
      <c r="OZP159" s="342"/>
      <c r="OZQ159" s="342"/>
      <c r="OZR159" s="342"/>
      <c r="OZS159" s="342"/>
      <c r="OZT159" s="342"/>
      <c r="OZU159" s="342"/>
      <c r="OZV159" s="342"/>
      <c r="OZW159" s="342"/>
      <c r="OZX159" s="342"/>
      <c r="OZY159" s="342"/>
      <c r="OZZ159" s="342"/>
      <c r="PAA159" s="342"/>
      <c r="PAB159" s="342"/>
      <c r="PAC159" s="342"/>
      <c r="PAD159" s="342"/>
      <c r="PAE159" s="342"/>
      <c r="PAF159" s="342"/>
      <c r="PAG159" s="342"/>
      <c r="PAH159" s="342"/>
      <c r="PAI159" s="342"/>
      <c r="PAJ159" s="342"/>
      <c r="PAK159" s="342"/>
      <c r="PAL159" s="342"/>
      <c r="PAM159" s="342"/>
      <c r="PAN159" s="342"/>
      <c r="PAO159" s="342"/>
      <c r="PAP159" s="342"/>
      <c r="PAQ159" s="342"/>
      <c r="PAR159" s="342"/>
      <c r="PAS159" s="342"/>
      <c r="PAT159" s="342"/>
      <c r="PAU159" s="342"/>
      <c r="PAV159" s="342"/>
      <c r="PAW159" s="342"/>
      <c r="PAX159" s="342"/>
      <c r="PAY159" s="342"/>
      <c r="PAZ159" s="342"/>
      <c r="PBA159" s="342"/>
      <c r="PBB159" s="342"/>
      <c r="PBC159" s="342"/>
      <c r="PBD159" s="342"/>
      <c r="PBE159" s="342"/>
      <c r="PBF159" s="342"/>
      <c r="PBG159" s="342"/>
      <c r="PBH159" s="342"/>
      <c r="PBI159" s="342"/>
      <c r="PBJ159" s="342"/>
      <c r="PBK159" s="342"/>
      <c r="PBL159" s="342"/>
      <c r="PBM159" s="342"/>
      <c r="PBN159" s="342"/>
      <c r="PBO159" s="342"/>
      <c r="PBP159" s="342"/>
      <c r="PBQ159" s="342"/>
      <c r="PBR159" s="342"/>
      <c r="PBS159" s="342"/>
      <c r="PBT159" s="342"/>
      <c r="PBU159" s="342"/>
      <c r="PBV159" s="342"/>
      <c r="PBW159" s="342"/>
      <c r="PBX159" s="342"/>
      <c r="PBY159" s="342"/>
      <c r="PBZ159" s="342"/>
      <c r="PCA159" s="342"/>
      <c r="PCB159" s="342"/>
      <c r="PCC159" s="342"/>
      <c r="PCD159" s="342"/>
      <c r="PCE159" s="342"/>
      <c r="PCF159" s="342"/>
      <c r="PCG159" s="342"/>
      <c r="PCH159" s="342"/>
      <c r="PCI159" s="342"/>
      <c r="PCJ159" s="342"/>
      <c r="PCK159" s="342"/>
      <c r="PCL159" s="342"/>
      <c r="PCM159" s="342"/>
      <c r="PCN159" s="342"/>
      <c r="PCO159" s="342"/>
      <c r="PCP159" s="342"/>
      <c r="PCQ159" s="342"/>
      <c r="PCR159" s="342"/>
      <c r="PCS159" s="342"/>
      <c r="PCT159" s="342"/>
      <c r="PCU159" s="342"/>
      <c r="PCV159" s="342"/>
      <c r="PCW159" s="342"/>
      <c r="PCX159" s="342"/>
      <c r="PCY159" s="342"/>
      <c r="PCZ159" s="342"/>
      <c r="PDA159" s="342"/>
      <c r="PDB159" s="342"/>
      <c r="PDC159" s="342"/>
      <c r="PDD159" s="342"/>
      <c r="PDE159" s="342"/>
      <c r="PDF159" s="342"/>
      <c r="PDG159" s="342"/>
      <c r="PDH159" s="342"/>
      <c r="PDI159" s="342"/>
      <c r="PDJ159" s="342"/>
      <c r="PDK159" s="342"/>
      <c r="PDL159" s="342"/>
      <c r="PDM159" s="342"/>
      <c r="PDN159" s="342"/>
      <c r="PDO159" s="342"/>
      <c r="PDP159" s="342"/>
      <c r="PDQ159" s="342"/>
      <c r="PDR159" s="342"/>
      <c r="PDS159" s="342"/>
      <c r="PDT159" s="342"/>
      <c r="PDU159" s="342"/>
      <c r="PDV159" s="342"/>
      <c r="PDW159" s="342"/>
      <c r="PDX159" s="342"/>
      <c r="PDY159" s="342"/>
      <c r="PDZ159" s="342"/>
      <c r="PEA159" s="342"/>
      <c r="PEB159" s="342"/>
      <c r="PEC159" s="342"/>
      <c r="PED159" s="342"/>
      <c r="PEE159" s="342"/>
      <c r="PEF159" s="342"/>
      <c r="PEG159" s="342"/>
      <c r="PEH159" s="342"/>
      <c r="PEI159" s="342"/>
      <c r="PEJ159" s="342"/>
      <c r="PEK159" s="342"/>
      <c r="PEL159" s="342"/>
      <c r="PEM159" s="342"/>
      <c r="PEN159" s="342"/>
      <c r="PEO159" s="342"/>
      <c r="PEP159" s="342"/>
      <c r="PEQ159" s="342"/>
      <c r="PER159" s="342"/>
      <c r="PES159" s="342"/>
      <c r="PET159" s="342"/>
      <c r="PEU159" s="342"/>
      <c r="PEV159" s="342"/>
      <c r="PEW159" s="342"/>
      <c r="PEX159" s="342"/>
      <c r="PEY159" s="342"/>
      <c r="PEZ159" s="342"/>
      <c r="PFA159" s="342"/>
      <c r="PFB159" s="342"/>
      <c r="PFC159" s="342"/>
      <c r="PFD159" s="342"/>
      <c r="PFE159" s="342"/>
      <c r="PFF159" s="342"/>
      <c r="PFG159" s="342"/>
      <c r="PFH159" s="342"/>
      <c r="PFI159" s="342"/>
      <c r="PFJ159" s="342"/>
      <c r="PFK159" s="342"/>
      <c r="PFL159" s="342"/>
      <c r="PFM159" s="342"/>
      <c r="PFN159" s="342"/>
      <c r="PFO159" s="342"/>
      <c r="PFP159" s="342"/>
      <c r="PFQ159" s="342"/>
      <c r="PFR159" s="342"/>
      <c r="PFS159" s="342"/>
      <c r="PFT159" s="342"/>
      <c r="PFU159" s="342"/>
      <c r="PFV159" s="342"/>
      <c r="PFW159" s="342"/>
      <c r="PFX159" s="342"/>
      <c r="PFY159" s="342"/>
      <c r="PFZ159" s="342"/>
      <c r="PGA159" s="342"/>
      <c r="PGB159" s="342"/>
      <c r="PGC159" s="342"/>
      <c r="PGD159" s="342"/>
      <c r="PGE159" s="342"/>
      <c r="PGF159" s="342"/>
      <c r="PGG159" s="342"/>
      <c r="PGH159" s="342"/>
      <c r="PGI159" s="342"/>
      <c r="PGJ159" s="342"/>
      <c r="PGK159" s="342"/>
      <c r="PGL159" s="342"/>
      <c r="PGM159" s="342"/>
      <c r="PGN159" s="342"/>
      <c r="PGO159" s="342"/>
      <c r="PGP159" s="342"/>
      <c r="PGQ159" s="342"/>
      <c r="PGR159" s="342"/>
      <c r="PGS159" s="342"/>
      <c r="PGT159" s="342"/>
      <c r="PGU159" s="342"/>
      <c r="PGV159" s="342"/>
      <c r="PGW159" s="342"/>
      <c r="PGX159" s="342"/>
      <c r="PGY159" s="342"/>
      <c r="PGZ159" s="342"/>
      <c r="PHA159" s="342"/>
      <c r="PHB159" s="342"/>
      <c r="PHC159" s="342"/>
      <c r="PHD159" s="342"/>
      <c r="PHE159" s="342"/>
      <c r="PHF159" s="342"/>
      <c r="PHG159" s="342"/>
      <c r="PHH159" s="342"/>
      <c r="PHI159" s="342"/>
      <c r="PHJ159" s="342"/>
      <c r="PHK159" s="342"/>
      <c r="PHL159" s="342"/>
      <c r="PHM159" s="342"/>
      <c r="PHN159" s="342"/>
      <c r="PHO159" s="342"/>
      <c r="PHP159" s="342"/>
      <c r="PHQ159" s="342"/>
      <c r="PHR159" s="342"/>
      <c r="PHS159" s="342"/>
      <c r="PHT159" s="342"/>
      <c r="PHU159" s="342"/>
      <c r="PHV159" s="342"/>
      <c r="PHW159" s="342"/>
      <c r="PHX159" s="342"/>
      <c r="PHY159" s="342"/>
      <c r="PHZ159" s="342"/>
      <c r="PIA159" s="342"/>
      <c r="PIB159" s="342"/>
      <c r="PIC159" s="342"/>
      <c r="PID159" s="342"/>
      <c r="PIE159" s="342"/>
      <c r="PIF159" s="342"/>
      <c r="PIG159" s="342"/>
      <c r="PIH159" s="342"/>
      <c r="PII159" s="342"/>
      <c r="PIJ159" s="342"/>
      <c r="PIK159" s="342"/>
      <c r="PIL159" s="342"/>
      <c r="PIM159" s="342"/>
      <c r="PIN159" s="342"/>
      <c r="PIO159" s="342"/>
      <c r="PIP159" s="342"/>
      <c r="PIQ159" s="342"/>
      <c r="PIR159" s="342"/>
      <c r="PIS159" s="342"/>
      <c r="PIT159" s="342"/>
      <c r="PIU159" s="342"/>
      <c r="PIV159" s="342"/>
      <c r="PIW159" s="342"/>
      <c r="PIX159" s="342"/>
      <c r="PIY159" s="342"/>
      <c r="PIZ159" s="342"/>
      <c r="PJA159" s="342"/>
      <c r="PJB159" s="342"/>
      <c r="PJC159" s="342"/>
      <c r="PJD159" s="342"/>
      <c r="PJE159" s="342"/>
      <c r="PJF159" s="342"/>
      <c r="PJG159" s="342"/>
      <c r="PJH159" s="342"/>
      <c r="PJI159" s="342"/>
      <c r="PJJ159" s="342"/>
      <c r="PJK159" s="342"/>
      <c r="PJL159" s="342"/>
      <c r="PJM159" s="342"/>
      <c r="PJN159" s="342"/>
      <c r="PJO159" s="342"/>
      <c r="PJP159" s="342"/>
      <c r="PJQ159" s="342"/>
      <c r="PJR159" s="342"/>
      <c r="PJS159" s="342"/>
      <c r="PJT159" s="342"/>
      <c r="PJU159" s="342"/>
      <c r="PJV159" s="342"/>
      <c r="PJW159" s="342"/>
      <c r="PJX159" s="342"/>
      <c r="PJY159" s="342"/>
      <c r="PJZ159" s="342"/>
      <c r="PKA159" s="342"/>
      <c r="PKB159" s="342"/>
      <c r="PKC159" s="342"/>
      <c r="PKD159" s="342"/>
      <c r="PKE159" s="342"/>
      <c r="PKF159" s="342"/>
      <c r="PKG159" s="342"/>
      <c r="PKH159" s="342"/>
      <c r="PKI159" s="342"/>
      <c r="PKJ159" s="342"/>
      <c r="PKK159" s="342"/>
      <c r="PKL159" s="342"/>
      <c r="PKM159" s="342"/>
      <c r="PKN159" s="342"/>
      <c r="PKO159" s="342"/>
      <c r="PKP159" s="342"/>
      <c r="PKQ159" s="342"/>
      <c r="PKR159" s="342"/>
      <c r="PKS159" s="342"/>
      <c r="PKT159" s="342"/>
      <c r="PKU159" s="342"/>
      <c r="PKV159" s="342"/>
      <c r="PKW159" s="342"/>
      <c r="PKX159" s="342"/>
      <c r="PKY159" s="342"/>
      <c r="PKZ159" s="342"/>
      <c r="PLA159" s="342"/>
      <c r="PLB159" s="342"/>
      <c r="PLC159" s="342"/>
      <c r="PLD159" s="342"/>
      <c r="PLE159" s="342"/>
      <c r="PLF159" s="342"/>
      <c r="PLG159" s="342"/>
      <c r="PLH159" s="342"/>
      <c r="PLI159" s="342"/>
      <c r="PLJ159" s="342"/>
      <c r="PLK159" s="342"/>
      <c r="PLL159" s="342"/>
      <c r="PLM159" s="342"/>
      <c r="PLN159" s="342"/>
      <c r="PLO159" s="342"/>
      <c r="PLP159" s="342"/>
      <c r="PLQ159" s="342"/>
      <c r="PLR159" s="342"/>
      <c r="PLS159" s="342"/>
      <c r="PLT159" s="342"/>
      <c r="PLU159" s="342"/>
      <c r="PLV159" s="342"/>
      <c r="PLW159" s="342"/>
      <c r="PLX159" s="342"/>
      <c r="PLY159" s="342"/>
      <c r="PLZ159" s="342"/>
      <c r="PMA159" s="342"/>
      <c r="PMB159" s="342"/>
      <c r="PMC159" s="342"/>
      <c r="PMD159" s="342"/>
      <c r="PME159" s="342"/>
      <c r="PMF159" s="342"/>
      <c r="PMG159" s="342"/>
      <c r="PMH159" s="342"/>
      <c r="PMI159" s="342"/>
      <c r="PMJ159" s="342"/>
      <c r="PMK159" s="342"/>
      <c r="PML159" s="342"/>
      <c r="PMM159" s="342"/>
      <c r="PMN159" s="342"/>
      <c r="PMO159" s="342"/>
      <c r="PMP159" s="342"/>
      <c r="PMQ159" s="342"/>
      <c r="PMR159" s="342"/>
      <c r="PMS159" s="342"/>
      <c r="PMT159" s="342"/>
      <c r="PMU159" s="342"/>
      <c r="PMV159" s="342"/>
      <c r="PMW159" s="342"/>
      <c r="PMX159" s="342"/>
      <c r="PMY159" s="342"/>
      <c r="PMZ159" s="342"/>
      <c r="PNA159" s="342"/>
      <c r="PNB159" s="342"/>
      <c r="PNC159" s="342"/>
      <c r="PND159" s="342"/>
      <c r="PNE159" s="342"/>
      <c r="PNF159" s="342"/>
      <c r="PNG159" s="342"/>
      <c r="PNH159" s="342"/>
      <c r="PNI159" s="342"/>
      <c r="PNJ159" s="342"/>
      <c r="PNK159" s="342"/>
      <c r="PNL159" s="342"/>
      <c r="PNM159" s="342"/>
      <c r="PNN159" s="342"/>
      <c r="PNO159" s="342"/>
      <c r="PNP159" s="342"/>
      <c r="PNQ159" s="342"/>
      <c r="PNR159" s="342"/>
      <c r="PNS159" s="342"/>
      <c r="PNT159" s="342"/>
      <c r="PNU159" s="342"/>
      <c r="PNV159" s="342"/>
      <c r="PNW159" s="342"/>
      <c r="PNX159" s="342"/>
      <c r="PNY159" s="342"/>
      <c r="PNZ159" s="342"/>
      <c r="POA159" s="342"/>
      <c r="POB159" s="342"/>
      <c r="POC159" s="342"/>
      <c r="POD159" s="342"/>
      <c r="POE159" s="342"/>
      <c r="POF159" s="342"/>
      <c r="POG159" s="342"/>
      <c r="POH159" s="342"/>
      <c r="POI159" s="342"/>
      <c r="POJ159" s="342"/>
      <c r="POK159" s="342"/>
      <c r="POL159" s="342"/>
      <c r="POM159" s="342"/>
      <c r="PON159" s="342"/>
      <c r="POO159" s="342"/>
      <c r="POP159" s="342"/>
      <c r="POQ159" s="342"/>
      <c r="POR159" s="342"/>
      <c r="POS159" s="342"/>
      <c r="POT159" s="342"/>
      <c r="POU159" s="342"/>
      <c r="POV159" s="342"/>
      <c r="POW159" s="342"/>
      <c r="POX159" s="342"/>
      <c r="POY159" s="342"/>
      <c r="POZ159" s="342"/>
      <c r="PPA159" s="342"/>
      <c r="PPB159" s="342"/>
      <c r="PPC159" s="342"/>
      <c r="PPD159" s="342"/>
      <c r="PPE159" s="342"/>
      <c r="PPF159" s="342"/>
      <c r="PPG159" s="342"/>
      <c r="PPH159" s="342"/>
      <c r="PPI159" s="342"/>
      <c r="PPJ159" s="342"/>
      <c r="PPK159" s="342"/>
      <c r="PPL159" s="342"/>
      <c r="PPM159" s="342"/>
      <c r="PPN159" s="342"/>
      <c r="PPO159" s="342"/>
      <c r="PPP159" s="342"/>
      <c r="PPQ159" s="342"/>
      <c r="PPR159" s="342"/>
      <c r="PPS159" s="342"/>
      <c r="PPT159" s="342"/>
      <c r="PPU159" s="342"/>
      <c r="PPV159" s="342"/>
      <c r="PPW159" s="342"/>
      <c r="PPX159" s="342"/>
      <c r="PPY159" s="342"/>
      <c r="PPZ159" s="342"/>
      <c r="PQA159" s="342"/>
      <c r="PQB159" s="342"/>
      <c r="PQC159" s="342"/>
      <c r="PQD159" s="342"/>
      <c r="PQE159" s="342"/>
      <c r="PQF159" s="342"/>
      <c r="PQG159" s="342"/>
      <c r="PQH159" s="342"/>
      <c r="PQI159" s="342"/>
      <c r="PQJ159" s="342"/>
      <c r="PQK159" s="342"/>
      <c r="PQL159" s="342"/>
      <c r="PQM159" s="342"/>
      <c r="PQN159" s="342"/>
      <c r="PQO159" s="342"/>
      <c r="PQP159" s="342"/>
      <c r="PQQ159" s="342"/>
      <c r="PQR159" s="342"/>
      <c r="PQS159" s="342"/>
      <c r="PQT159" s="342"/>
      <c r="PQU159" s="342"/>
      <c r="PQV159" s="342"/>
      <c r="PQW159" s="342"/>
      <c r="PQX159" s="342"/>
      <c r="PQY159" s="342"/>
      <c r="PQZ159" s="342"/>
      <c r="PRA159" s="342"/>
      <c r="PRB159" s="342"/>
      <c r="PRC159" s="342"/>
      <c r="PRD159" s="342"/>
      <c r="PRE159" s="342"/>
      <c r="PRF159" s="342"/>
      <c r="PRG159" s="342"/>
      <c r="PRH159" s="342"/>
      <c r="PRI159" s="342"/>
      <c r="PRJ159" s="342"/>
      <c r="PRK159" s="342"/>
      <c r="PRL159" s="342"/>
      <c r="PRM159" s="342"/>
      <c r="PRN159" s="342"/>
      <c r="PRO159" s="342"/>
      <c r="PRP159" s="342"/>
      <c r="PRQ159" s="342"/>
      <c r="PRR159" s="342"/>
      <c r="PRS159" s="342"/>
      <c r="PRT159" s="342"/>
      <c r="PRU159" s="342"/>
      <c r="PRV159" s="342"/>
      <c r="PRW159" s="342"/>
      <c r="PRX159" s="342"/>
      <c r="PRY159" s="342"/>
      <c r="PRZ159" s="342"/>
      <c r="PSA159" s="342"/>
      <c r="PSB159" s="342"/>
      <c r="PSC159" s="342"/>
      <c r="PSD159" s="342"/>
      <c r="PSE159" s="342"/>
      <c r="PSF159" s="342"/>
      <c r="PSG159" s="342"/>
      <c r="PSH159" s="342"/>
      <c r="PSI159" s="342"/>
      <c r="PSJ159" s="342"/>
      <c r="PSK159" s="342"/>
      <c r="PSL159" s="342"/>
      <c r="PSM159" s="342"/>
      <c r="PSN159" s="342"/>
      <c r="PSO159" s="342"/>
      <c r="PSP159" s="342"/>
      <c r="PSQ159" s="342"/>
      <c r="PSR159" s="342"/>
      <c r="PSS159" s="342"/>
      <c r="PST159" s="342"/>
      <c r="PSU159" s="342"/>
      <c r="PSV159" s="342"/>
      <c r="PSW159" s="342"/>
      <c r="PSX159" s="342"/>
      <c r="PSY159" s="342"/>
      <c r="PSZ159" s="342"/>
      <c r="PTA159" s="342"/>
      <c r="PTB159" s="342"/>
      <c r="PTC159" s="342"/>
      <c r="PTD159" s="342"/>
      <c r="PTE159" s="342"/>
      <c r="PTF159" s="342"/>
      <c r="PTG159" s="342"/>
      <c r="PTH159" s="342"/>
      <c r="PTI159" s="342"/>
      <c r="PTJ159" s="342"/>
      <c r="PTK159" s="342"/>
      <c r="PTL159" s="342"/>
      <c r="PTM159" s="342"/>
      <c r="PTN159" s="342"/>
      <c r="PTO159" s="342"/>
      <c r="PTP159" s="342"/>
      <c r="PTQ159" s="342"/>
      <c r="PTR159" s="342"/>
      <c r="PTS159" s="342"/>
      <c r="PTT159" s="342"/>
      <c r="PTU159" s="342"/>
      <c r="PTV159" s="342"/>
      <c r="PTW159" s="342"/>
      <c r="PTX159" s="342"/>
      <c r="PTY159" s="342"/>
      <c r="PTZ159" s="342"/>
      <c r="PUA159" s="342"/>
      <c r="PUB159" s="342"/>
      <c r="PUC159" s="342"/>
      <c r="PUD159" s="342"/>
      <c r="PUE159" s="342"/>
      <c r="PUF159" s="342"/>
      <c r="PUG159" s="342"/>
      <c r="PUH159" s="342"/>
      <c r="PUI159" s="342"/>
      <c r="PUJ159" s="342"/>
      <c r="PUK159" s="342"/>
      <c r="PUL159" s="342"/>
      <c r="PUM159" s="342"/>
      <c r="PUN159" s="342"/>
      <c r="PUO159" s="342"/>
      <c r="PUP159" s="342"/>
      <c r="PUQ159" s="342"/>
      <c r="PUR159" s="342"/>
      <c r="PUS159" s="342"/>
      <c r="PUT159" s="342"/>
      <c r="PUU159" s="342"/>
      <c r="PUV159" s="342"/>
      <c r="PUW159" s="342"/>
      <c r="PUX159" s="342"/>
      <c r="PUY159" s="342"/>
      <c r="PUZ159" s="342"/>
      <c r="PVA159" s="342"/>
      <c r="PVB159" s="342"/>
      <c r="PVC159" s="342"/>
      <c r="PVD159" s="342"/>
      <c r="PVE159" s="342"/>
      <c r="PVF159" s="342"/>
      <c r="PVG159" s="342"/>
      <c r="PVH159" s="342"/>
      <c r="PVI159" s="342"/>
      <c r="PVJ159" s="342"/>
      <c r="PVK159" s="342"/>
      <c r="PVL159" s="342"/>
      <c r="PVM159" s="342"/>
      <c r="PVN159" s="342"/>
      <c r="PVO159" s="342"/>
      <c r="PVP159" s="342"/>
      <c r="PVQ159" s="342"/>
      <c r="PVR159" s="342"/>
      <c r="PVS159" s="342"/>
      <c r="PVT159" s="342"/>
      <c r="PVU159" s="342"/>
      <c r="PVV159" s="342"/>
      <c r="PVW159" s="342"/>
      <c r="PVX159" s="342"/>
      <c r="PVY159" s="342"/>
      <c r="PVZ159" s="342"/>
      <c r="PWA159" s="342"/>
      <c r="PWB159" s="342"/>
      <c r="PWC159" s="342"/>
      <c r="PWD159" s="342"/>
      <c r="PWE159" s="342"/>
      <c r="PWF159" s="342"/>
      <c r="PWG159" s="342"/>
      <c r="PWH159" s="342"/>
      <c r="PWI159" s="342"/>
      <c r="PWJ159" s="342"/>
      <c r="PWK159" s="342"/>
      <c r="PWL159" s="342"/>
      <c r="PWM159" s="342"/>
      <c r="PWN159" s="342"/>
      <c r="PWO159" s="342"/>
      <c r="PWP159" s="342"/>
      <c r="PWQ159" s="342"/>
      <c r="PWR159" s="342"/>
      <c r="PWS159" s="342"/>
      <c r="PWT159" s="342"/>
      <c r="PWU159" s="342"/>
      <c r="PWV159" s="342"/>
      <c r="PWW159" s="342"/>
      <c r="PWX159" s="342"/>
      <c r="PWY159" s="342"/>
      <c r="PWZ159" s="342"/>
      <c r="PXA159" s="342"/>
      <c r="PXB159" s="342"/>
      <c r="PXC159" s="342"/>
      <c r="PXD159" s="342"/>
      <c r="PXE159" s="342"/>
      <c r="PXF159" s="342"/>
      <c r="PXG159" s="342"/>
      <c r="PXH159" s="342"/>
      <c r="PXI159" s="342"/>
      <c r="PXJ159" s="342"/>
      <c r="PXK159" s="342"/>
      <c r="PXL159" s="342"/>
      <c r="PXM159" s="342"/>
      <c r="PXN159" s="342"/>
      <c r="PXO159" s="342"/>
      <c r="PXP159" s="342"/>
      <c r="PXQ159" s="342"/>
      <c r="PXR159" s="342"/>
      <c r="PXS159" s="342"/>
      <c r="PXT159" s="342"/>
      <c r="PXU159" s="342"/>
      <c r="PXV159" s="342"/>
      <c r="PXW159" s="342"/>
      <c r="PXX159" s="342"/>
      <c r="PXY159" s="342"/>
      <c r="PXZ159" s="342"/>
      <c r="PYA159" s="342"/>
      <c r="PYB159" s="342"/>
      <c r="PYC159" s="342"/>
      <c r="PYD159" s="342"/>
      <c r="PYE159" s="342"/>
      <c r="PYF159" s="342"/>
      <c r="PYG159" s="342"/>
      <c r="PYH159" s="342"/>
      <c r="PYI159" s="342"/>
      <c r="PYJ159" s="342"/>
      <c r="PYK159" s="342"/>
      <c r="PYL159" s="342"/>
      <c r="PYM159" s="342"/>
      <c r="PYN159" s="342"/>
      <c r="PYO159" s="342"/>
      <c r="PYP159" s="342"/>
      <c r="PYQ159" s="342"/>
      <c r="PYR159" s="342"/>
      <c r="PYS159" s="342"/>
      <c r="PYT159" s="342"/>
      <c r="PYU159" s="342"/>
      <c r="PYV159" s="342"/>
      <c r="PYW159" s="342"/>
      <c r="PYX159" s="342"/>
      <c r="PYY159" s="342"/>
      <c r="PYZ159" s="342"/>
      <c r="PZA159" s="342"/>
      <c r="PZB159" s="342"/>
      <c r="PZC159" s="342"/>
      <c r="PZD159" s="342"/>
      <c r="PZE159" s="342"/>
      <c r="PZF159" s="342"/>
      <c r="PZG159" s="342"/>
      <c r="PZH159" s="342"/>
      <c r="PZI159" s="342"/>
      <c r="PZJ159" s="342"/>
      <c r="PZK159" s="342"/>
      <c r="PZL159" s="342"/>
      <c r="PZM159" s="342"/>
      <c r="PZN159" s="342"/>
      <c r="PZO159" s="342"/>
      <c r="PZP159" s="342"/>
      <c r="PZQ159" s="342"/>
      <c r="PZR159" s="342"/>
      <c r="PZS159" s="342"/>
      <c r="PZT159" s="342"/>
      <c r="PZU159" s="342"/>
      <c r="PZV159" s="342"/>
      <c r="PZW159" s="342"/>
      <c r="PZX159" s="342"/>
      <c r="PZY159" s="342"/>
      <c r="PZZ159" s="342"/>
      <c r="QAA159" s="342"/>
      <c r="QAB159" s="342"/>
      <c r="QAC159" s="342"/>
      <c r="QAD159" s="342"/>
      <c r="QAE159" s="342"/>
      <c r="QAF159" s="342"/>
      <c r="QAG159" s="342"/>
      <c r="QAH159" s="342"/>
      <c r="QAI159" s="342"/>
      <c r="QAJ159" s="342"/>
      <c r="QAK159" s="342"/>
      <c r="QAL159" s="342"/>
      <c r="QAM159" s="342"/>
      <c r="QAN159" s="342"/>
      <c r="QAO159" s="342"/>
      <c r="QAP159" s="342"/>
      <c r="QAQ159" s="342"/>
      <c r="QAR159" s="342"/>
      <c r="QAS159" s="342"/>
      <c r="QAT159" s="342"/>
      <c r="QAU159" s="342"/>
      <c r="QAV159" s="342"/>
      <c r="QAW159" s="342"/>
      <c r="QAX159" s="342"/>
      <c r="QAY159" s="342"/>
      <c r="QAZ159" s="342"/>
      <c r="QBA159" s="342"/>
      <c r="QBB159" s="342"/>
      <c r="QBC159" s="342"/>
      <c r="QBD159" s="342"/>
      <c r="QBE159" s="342"/>
      <c r="QBF159" s="342"/>
      <c r="QBG159" s="342"/>
      <c r="QBH159" s="342"/>
      <c r="QBI159" s="342"/>
      <c r="QBJ159" s="342"/>
      <c r="QBK159" s="342"/>
      <c r="QBL159" s="342"/>
      <c r="QBM159" s="342"/>
      <c r="QBN159" s="342"/>
      <c r="QBO159" s="342"/>
      <c r="QBP159" s="342"/>
      <c r="QBQ159" s="342"/>
      <c r="QBR159" s="342"/>
      <c r="QBS159" s="342"/>
      <c r="QBT159" s="342"/>
      <c r="QBU159" s="342"/>
      <c r="QBV159" s="342"/>
      <c r="QBW159" s="342"/>
      <c r="QBX159" s="342"/>
      <c r="QBY159" s="342"/>
      <c r="QBZ159" s="342"/>
      <c r="QCA159" s="342"/>
      <c r="QCB159" s="342"/>
      <c r="QCC159" s="342"/>
      <c r="QCD159" s="342"/>
      <c r="QCE159" s="342"/>
      <c r="QCF159" s="342"/>
      <c r="QCG159" s="342"/>
      <c r="QCH159" s="342"/>
      <c r="QCI159" s="342"/>
      <c r="QCJ159" s="342"/>
      <c r="QCK159" s="342"/>
      <c r="QCL159" s="342"/>
      <c r="QCM159" s="342"/>
      <c r="QCN159" s="342"/>
      <c r="QCO159" s="342"/>
      <c r="QCP159" s="342"/>
      <c r="QCQ159" s="342"/>
      <c r="QCR159" s="342"/>
      <c r="QCS159" s="342"/>
      <c r="QCT159" s="342"/>
      <c r="QCU159" s="342"/>
      <c r="QCV159" s="342"/>
      <c r="QCW159" s="342"/>
      <c r="QCX159" s="342"/>
      <c r="QCY159" s="342"/>
      <c r="QCZ159" s="342"/>
      <c r="QDA159" s="342"/>
      <c r="QDB159" s="342"/>
      <c r="QDC159" s="342"/>
      <c r="QDD159" s="342"/>
      <c r="QDE159" s="342"/>
      <c r="QDF159" s="342"/>
      <c r="QDG159" s="342"/>
      <c r="QDH159" s="342"/>
      <c r="QDI159" s="342"/>
      <c r="QDJ159" s="342"/>
      <c r="QDK159" s="342"/>
      <c r="QDL159" s="342"/>
      <c r="QDM159" s="342"/>
      <c r="QDN159" s="342"/>
      <c r="QDO159" s="342"/>
      <c r="QDP159" s="342"/>
      <c r="QDQ159" s="342"/>
      <c r="QDR159" s="342"/>
      <c r="QDS159" s="342"/>
      <c r="QDT159" s="342"/>
      <c r="QDU159" s="342"/>
      <c r="QDV159" s="342"/>
      <c r="QDW159" s="342"/>
      <c r="QDX159" s="342"/>
      <c r="QDY159" s="342"/>
      <c r="QDZ159" s="342"/>
      <c r="QEA159" s="342"/>
      <c r="QEB159" s="342"/>
      <c r="QEC159" s="342"/>
      <c r="QED159" s="342"/>
      <c r="QEE159" s="342"/>
      <c r="QEF159" s="342"/>
      <c r="QEG159" s="342"/>
      <c r="QEH159" s="342"/>
      <c r="QEI159" s="342"/>
      <c r="QEJ159" s="342"/>
      <c r="QEK159" s="342"/>
      <c r="QEL159" s="342"/>
      <c r="QEM159" s="342"/>
      <c r="QEN159" s="342"/>
      <c r="QEO159" s="342"/>
      <c r="QEP159" s="342"/>
      <c r="QEQ159" s="342"/>
      <c r="QER159" s="342"/>
      <c r="QES159" s="342"/>
      <c r="QET159" s="342"/>
      <c r="QEU159" s="342"/>
      <c r="QEV159" s="342"/>
      <c r="QEW159" s="342"/>
      <c r="QEX159" s="342"/>
      <c r="QEY159" s="342"/>
      <c r="QEZ159" s="342"/>
      <c r="QFA159" s="342"/>
      <c r="QFB159" s="342"/>
      <c r="QFC159" s="342"/>
      <c r="QFD159" s="342"/>
      <c r="QFE159" s="342"/>
      <c r="QFF159" s="342"/>
      <c r="QFG159" s="342"/>
      <c r="QFH159" s="342"/>
      <c r="QFI159" s="342"/>
      <c r="QFJ159" s="342"/>
      <c r="QFK159" s="342"/>
      <c r="QFL159" s="342"/>
      <c r="QFM159" s="342"/>
      <c r="QFN159" s="342"/>
      <c r="QFO159" s="342"/>
      <c r="QFP159" s="342"/>
      <c r="QFQ159" s="342"/>
      <c r="QFR159" s="342"/>
      <c r="QFS159" s="342"/>
      <c r="QFT159" s="342"/>
      <c r="QFU159" s="342"/>
      <c r="QFV159" s="342"/>
      <c r="QFW159" s="342"/>
      <c r="QFX159" s="342"/>
      <c r="QFY159" s="342"/>
      <c r="QFZ159" s="342"/>
      <c r="QGA159" s="342"/>
      <c r="QGB159" s="342"/>
      <c r="QGC159" s="342"/>
      <c r="QGD159" s="342"/>
      <c r="QGE159" s="342"/>
      <c r="QGF159" s="342"/>
      <c r="QGG159" s="342"/>
      <c r="QGH159" s="342"/>
      <c r="QGI159" s="342"/>
      <c r="QGJ159" s="342"/>
      <c r="QGK159" s="342"/>
      <c r="QGL159" s="342"/>
      <c r="QGM159" s="342"/>
      <c r="QGN159" s="342"/>
      <c r="QGO159" s="342"/>
      <c r="QGP159" s="342"/>
      <c r="QGQ159" s="342"/>
      <c r="QGR159" s="342"/>
      <c r="QGS159" s="342"/>
      <c r="QGT159" s="342"/>
      <c r="QGU159" s="342"/>
      <c r="QGV159" s="342"/>
      <c r="QGW159" s="342"/>
      <c r="QGX159" s="342"/>
      <c r="QGY159" s="342"/>
      <c r="QGZ159" s="342"/>
      <c r="QHA159" s="342"/>
      <c r="QHB159" s="342"/>
      <c r="QHC159" s="342"/>
      <c r="QHD159" s="342"/>
      <c r="QHE159" s="342"/>
      <c r="QHF159" s="342"/>
      <c r="QHG159" s="342"/>
      <c r="QHH159" s="342"/>
      <c r="QHI159" s="342"/>
      <c r="QHJ159" s="342"/>
      <c r="QHK159" s="342"/>
      <c r="QHL159" s="342"/>
      <c r="QHM159" s="342"/>
      <c r="QHN159" s="342"/>
      <c r="QHO159" s="342"/>
      <c r="QHP159" s="342"/>
      <c r="QHQ159" s="342"/>
      <c r="QHR159" s="342"/>
      <c r="QHS159" s="342"/>
      <c r="QHT159" s="342"/>
      <c r="QHU159" s="342"/>
      <c r="QHV159" s="342"/>
      <c r="QHW159" s="342"/>
      <c r="QHX159" s="342"/>
      <c r="QHY159" s="342"/>
      <c r="QHZ159" s="342"/>
      <c r="QIA159" s="342"/>
      <c r="QIB159" s="342"/>
      <c r="QIC159" s="342"/>
      <c r="QID159" s="342"/>
      <c r="QIE159" s="342"/>
      <c r="QIF159" s="342"/>
      <c r="QIG159" s="342"/>
      <c r="QIH159" s="342"/>
      <c r="QII159" s="342"/>
      <c r="QIJ159" s="342"/>
      <c r="QIK159" s="342"/>
      <c r="QIL159" s="342"/>
      <c r="QIM159" s="342"/>
      <c r="QIN159" s="342"/>
      <c r="QIO159" s="342"/>
      <c r="QIP159" s="342"/>
      <c r="QIQ159" s="342"/>
      <c r="QIR159" s="342"/>
      <c r="QIS159" s="342"/>
      <c r="QIT159" s="342"/>
      <c r="QIU159" s="342"/>
      <c r="QIV159" s="342"/>
      <c r="QIW159" s="342"/>
      <c r="QIX159" s="342"/>
      <c r="QIY159" s="342"/>
      <c r="QIZ159" s="342"/>
      <c r="QJA159" s="342"/>
      <c r="QJB159" s="342"/>
      <c r="QJC159" s="342"/>
      <c r="QJD159" s="342"/>
      <c r="QJE159" s="342"/>
      <c r="QJF159" s="342"/>
      <c r="QJG159" s="342"/>
      <c r="QJH159" s="342"/>
      <c r="QJI159" s="342"/>
      <c r="QJJ159" s="342"/>
      <c r="QJK159" s="342"/>
      <c r="QJL159" s="342"/>
      <c r="QJM159" s="342"/>
      <c r="QJN159" s="342"/>
      <c r="QJO159" s="342"/>
      <c r="QJP159" s="342"/>
      <c r="QJQ159" s="342"/>
      <c r="QJR159" s="342"/>
      <c r="QJS159" s="342"/>
      <c r="QJT159" s="342"/>
      <c r="QJU159" s="342"/>
      <c r="QJV159" s="342"/>
      <c r="QJW159" s="342"/>
      <c r="QJX159" s="342"/>
      <c r="QJY159" s="342"/>
      <c r="QJZ159" s="342"/>
      <c r="QKA159" s="342"/>
      <c r="QKB159" s="342"/>
      <c r="QKC159" s="342"/>
      <c r="QKD159" s="342"/>
      <c r="QKE159" s="342"/>
      <c r="QKF159" s="342"/>
      <c r="QKG159" s="342"/>
      <c r="QKH159" s="342"/>
      <c r="QKI159" s="342"/>
      <c r="QKJ159" s="342"/>
      <c r="QKK159" s="342"/>
      <c r="QKL159" s="342"/>
      <c r="QKM159" s="342"/>
      <c r="QKN159" s="342"/>
      <c r="QKO159" s="342"/>
      <c r="QKP159" s="342"/>
      <c r="QKQ159" s="342"/>
      <c r="QKR159" s="342"/>
      <c r="QKS159" s="342"/>
      <c r="QKT159" s="342"/>
      <c r="QKU159" s="342"/>
      <c r="QKV159" s="342"/>
      <c r="QKW159" s="342"/>
      <c r="QKX159" s="342"/>
      <c r="QKY159" s="342"/>
      <c r="QKZ159" s="342"/>
      <c r="QLA159" s="342"/>
      <c r="QLB159" s="342"/>
      <c r="QLC159" s="342"/>
      <c r="QLD159" s="342"/>
      <c r="QLE159" s="342"/>
      <c r="QLF159" s="342"/>
      <c r="QLG159" s="342"/>
      <c r="QLH159" s="342"/>
      <c r="QLI159" s="342"/>
      <c r="QLJ159" s="342"/>
      <c r="QLK159" s="342"/>
      <c r="QLL159" s="342"/>
      <c r="QLM159" s="342"/>
      <c r="QLN159" s="342"/>
      <c r="QLO159" s="342"/>
      <c r="QLP159" s="342"/>
      <c r="QLQ159" s="342"/>
      <c r="QLR159" s="342"/>
      <c r="QLS159" s="342"/>
      <c r="QLT159" s="342"/>
      <c r="QLU159" s="342"/>
      <c r="QLV159" s="342"/>
      <c r="QLW159" s="342"/>
      <c r="QLX159" s="342"/>
      <c r="QLY159" s="342"/>
      <c r="QLZ159" s="342"/>
      <c r="QMA159" s="342"/>
      <c r="QMB159" s="342"/>
      <c r="QMC159" s="342"/>
      <c r="QMD159" s="342"/>
      <c r="QME159" s="342"/>
      <c r="QMF159" s="342"/>
      <c r="QMG159" s="342"/>
      <c r="QMH159" s="342"/>
      <c r="QMI159" s="342"/>
      <c r="QMJ159" s="342"/>
      <c r="QMK159" s="342"/>
      <c r="QML159" s="342"/>
      <c r="QMM159" s="342"/>
      <c r="QMN159" s="342"/>
      <c r="QMO159" s="342"/>
      <c r="QMP159" s="342"/>
      <c r="QMQ159" s="342"/>
      <c r="QMR159" s="342"/>
      <c r="QMS159" s="342"/>
      <c r="QMT159" s="342"/>
      <c r="QMU159" s="342"/>
      <c r="QMV159" s="342"/>
      <c r="QMW159" s="342"/>
      <c r="QMX159" s="342"/>
      <c r="QMY159" s="342"/>
      <c r="QMZ159" s="342"/>
      <c r="QNA159" s="342"/>
      <c r="QNB159" s="342"/>
      <c r="QNC159" s="342"/>
      <c r="QND159" s="342"/>
      <c r="QNE159" s="342"/>
      <c r="QNF159" s="342"/>
      <c r="QNG159" s="342"/>
      <c r="QNH159" s="342"/>
      <c r="QNI159" s="342"/>
      <c r="QNJ159" s="342"/>
      <c r="QNK159" s="342"/>
      <c r="QNL159" s="342"/>
      <c r="QNM159" s="342"/>
      <c r="QNN159" s="342"/>
      <c r="QNO159" s="342"/>
      <c r="QNP159" s="342"/>
      <c r="QNQ159" s="342"/>
      <c r="QNR159" s="342"/>
      <c r="QNS159" s="342"/>
      <c r="QNT159" s="342"/>
      <c r="QNU159" s="342"/>
      <c r="QNV159" s="342"/>
      <c r="QNW159" s="342"/>
      <c r="QNX159" s="342"/>
      <c r="QNY159" s="342"/>
      <c r="QNZ159" s="342"/>
      <c r="QOA159" s="342"/>
      <c r="QOB159" s="342"/>
      <c r="QOC159" s="342"/>
      <c r="QOD159" s="342"/>
      <c r="QOE159" s="342"/>
      <c r="QOF159" s="342"/>
      <c r="QOG159" s="342"/>
      <c r="QOH159" s="342"/>
      <c r="QOI159" s="342"/>
      <c r="QOJ159" s="342"/>
      <c r="QOK159" s="342"/>
      <c r="QOL159" s="342"/>
      <c r="QOM159" s="342"/>
      <c r="QON159" s="342"/>
      <c r="QOO159" s="342"/>
      <c r="QOP159" s="342"/>
      <c r="QOQ159" s="342"/>
      <c r="QOR159" s="342"/>
      <c r="QOS159" s="342"/>
      <c r="QOT159" s="342"/>
      <c r="QOU159" s="342"/>
      <c r="QOV159" s="342"/>
      <c r="QOW159" s="342"/>
      <c r="QOX159" s="342"/>
      <c r="QOY159" s="342"/>
      <c r="QOZ159" s="342"/>
      <c r="QPA159" s="342"/>
      <c r="QPB159" s="342"/>
      <c r="QPC159" s="342"/>
      <c r="QPD159" s="342"/>
      <c r="QPE159" s="342"/>
      <c r="QPF159" s="342"/>
      <c r="QPG159" s="342"/>
      <c r="QPH159" s="342"/>
      <c r="QPI159" s="342"/>
      <c r="QPJ159" s="342"/>
      <c r="QPK159" s="342"/>
      <c r="QPL159" s="342"/>
      <c r="QPM159" s="342"/>
      <c r="QPN159" s="342"/>
      <c r="QPO159" s="342"/>
      <c r="QPP159" s="342"/>
      <c r="QPQ159" s="342"/>
      <c r="QPR159" s="342"/>
      <c r="QPS159" s="342"/>
      <c r="QPT159" s="342"/>
      <c r="QPU159" s="342"/>
      <c r="QPV159" s="342"/>
      <c r="QPW159" s="342"/>
      <c r="QPX159" s="342"/>
      <c r="QPY159" s="342"/>
      <c r="QPZ159" s="342"/>
      <c r="QQA159" s="342"/>
      <c r="QQB159" s="342"/>
      <c r="QQC159" s="342"/>
      <c r="QQD159" s="342"/>
      <c r="QQE159" s="342"/>
      <c r="QQF159" s="342"/>
      <c r="QQG159" s="342"/>
      <c r="QQH159" s="342"/>
      <c r="QQI159" s="342"/>
      <c r="QQJ159" s="342"/>
      <c r="QQK159" s="342"/>
      <c r="QQL159" s="342"/>
      <c r="QQM159" s="342"/>
      <c r="QQN159" s="342"/>
      <c r="QQO159" s="342"/>
      <c r="QQP159" s="342"/>
      <c r="QQQ159" s="342"/>
      <c r="QQR159" s="342"/>
      <c r="QQS159" s="342"/>
      <c r="QQT159" s="342"/>
      <c r="QQU159" s="342"/>
      <c r="QQV159" s="342"/>
      <c r="QQW159" s="342"/>
      <c r="QQX159" s="342"/>
      <c r="QQY159" s="342"/>
      <c r="QQZ159" s="342"/>
      <c r="QRA159" s="342"/>
      <c r="QRB159" s="342"/>
      <c r="QRC159" s="342"/>
      <c r="QRD159" s="342"/>
      <c r="QRE159" s="342"/>
      <c r="QRF159" s="342"/>
      <c r="QRG159" s="342"/>
      <c r="QRH159" s="342"/>
      <c r="QRI159" s="342"/>
      <c r="QRJ159" s="342"/>
      <c r="QRK159" s="342"/>
      <c r="QRL159" s="342"/>
      <c r="QRM159" s="342"/>
      <c r="QRN159" s="342"/>
      <c r="QRO159" s="342"/>
      <c r="QRP159" s="342"/>
      <c r="QRQ159" s="342"/>
      <c r="QRR159" s="342"/>
      <c r="QRS159" s="342"/>
      <c r="QRT159" s="342"/>
      <c r="QRU159" s="342"/>
      <c r="QRV159" s="342"/>
      <c r="QRW159" s="342"/>
      <c r="QRX159" s="342"/>
      <c r="QRY159" s="342"/>
      <c r="QRZ159" s="342"/>
      <c r="QSA159" s="342"/>
      <c r="QSB159" s="342"/>
      <c r="QSC159" s="342"/>
      <c r="QSD159" s="342"/>
      <c r="QSE159" s="342"/>
      <c r="QSF159" s="342"/>
      <c r="QSG159" s="342"/>
      <c r="QSH159" s="342"/>
      <c r="QSI159" s="342"/>
      <c r="QSJ159" s="342"/>
      <c r="QSK159" s="342"/>
      <c r="QSL159" s="342"/>
      <c r="QSM159" s="342"/>
      <c r="QSN159" s="342"/>
      <c r="QSO159" s="342"/>
      <c r="QSP159" s="342"/>
      <c r="QSQ159" s="342"/>
      <c r="QSR159" s="342"/>
      <c r="QSS159" s="342"/>
      <c r="QST159" s="342"/>
      <c r="QSU159" s="342"/>
      <c r="QSV159" s="342"/>
      <c r="QSW159" s="342"/>
      <c r="QSX159" s="342"/>
      <c r="QSY159" s="342"/>
      <c r="QSZ159" s="342"/>
      <c r="QTA159" s="342"/>
      <c r="QTB159" s="342"/>
      <c r="QTC159" s="342"/>
      <c r="QTD159" s="342"/>
      <c r="QTE159" s="342"/>
      <c r="QTF159" s="342"/>
      <c r="QTG159" s="342"/>
      <c r="QTH159" s="342"/>
      <c r="QTI159" s="342"/>
      <c r="QTJ159" s="342"/>
      <c r="QTK159" s="342"/>
      <c r="QTL159" s="342"/>
      <c r="QTM159" s="342"/>
      <c r="QTN159" s="342"/>
      <c r="QTO159" s="342"/>
      <c r="QTP159" s="342"/>
      <c r="QTQ159" s="342"/>
      <c r="QTR159" s="342"/>
      <c r="QTS159" s="342"/>
      <c r="QTT159" s="342"/>
      <c r="QTU159" s="342"/>
      <c r="QTV159" s="342"/>
      <c r="QTW159" s="342"/>
      <c r="QTX159" s="342"/>
      <c r="QTY159" s="342"/>
      <c r="QTZ159" s="342"/>
      <c r="QUA159" s="342"/>
      <c r="QUB159" s="342"/>
      <c r="QUC159" s="342"/>
      <c r="QUD159" s="342"/>
      <c r="QUE159" s="342"/>
      <c r="QUF159" s="342"/>
      <c r="QUG159" s="342"/>
      <c r="QUH159" s="342"/>
      <c r="QUI159" s="342"/>
      <c r="QUJ159" s="342"/>
      <c r="QUK159" s="342"/>
      <c r="QUL159" s="342"/>
      <c r="QUM159" s="342"/>
      <c r="QUN159" s="342"/>
      <c r="QUO159" s="342"/>
      <c r="QUP159" s="342"/>
      <c r="QUQ159" s="342"/>
      <c r="QUR159" s="342"/>
      <c r="QUS159" s="342"/>
      <c r="QUT159" s="342"/>
      <c r="QUU159" s="342"/>
      <c r="QUV159" s="342"/>
      <c r="QUW159" s="342"/>
      <c r="QUX159" s="342"/>
      <c r="QUY159" s="342"/>
      <c r="QUZ159" s="342"/>
      <c r="QVA159" s="342"/>
      <c r="QVB159" s="342"/>
      <c r="QVC159" s="342"/>
      <c r="QVD159" s="342"/>
      <c r="QVE159" s="342"/>
      <c r="QVF159" s="342"/>
      <c r="QVG159" s="342"/>
      <c r="QVH159" s="342"/>
      <c r="QVI159" s="342"/>
      <c r="QVJ159" s="342"/>
      <c r="QVK159" s="342"/>
      <c r="QVL159" s="342"/>
      <c r="QVM159" s="342"/>
      <c r="QVN159" s="342"/>
      <c r="QVO159" s="342"/>
      <c r="QVP159" s="342"/>
      <c r="QVQ159" s="342"/>
      <c r="QVR159" s="342"/>
      <c r="QVS159" s="342"/>
      <c r="QVT159" s="342"/>
      <c r="QVU159" s="342"/>
      <c r="QVV159" s="342"/>
      <c r="QVW159" s="342"/>
      <c r="QVX159" s="342"/>
      <c r="QVY159" s="342"/>
      <c r="QVZ159" s="342"/>
      <c r="QWA159" s="342"/>
      <c r="QWB159" s="342"/>
      <c r="QWC159" s="342"/>
      <c r="QWD159" s="342"/>
      <c r="QWE159" s="342"/>
      <c r="QWF159" s="342"/>
      <c r="QWG159" s="342"/>
      <c r="QWH159" s="342"/>
      <c r="QWI159" s="342"/>
      <c r="QWJ159" s="342"/>
      <c r="QWK159" s="342"/>
      <c r="QWL159" s="342"/>
      <c r="QWM159" s="342"/>
      <c r="QWN159" s="342"/>
      <c r="QWO159" s="342"/>
      <c r="QWP159" s="342"/>
      <c r="QWQ159" s="342"/>
      <c r="QWR159" s="342"/>
      <c r="QWS159" s="342"/>
      <c r="QWT159" s="342"/>
      <c r="QWU159" s="342"/>
      <c r="QWV159" s="342"/>
      <c r="QWW159" s="342"/>
      <c r="QWX159" s="342"/>
      <c r="QWY159" s="342"/>
      <c r="QWZ159" s="342"/>
      <c r="QXA159" s="342"/>
      <c r="QXB159" s="342"/>
      <c r="QXC159" s="342"/>
      <c r="QXD159" s="342"/>
      <c r="QXE159" s="342"/>
      <c r="QXF159" s="342"/>
      <c r="QXG159" s="342"/>
      <c r="QXH159" s="342"/>
      <c r="QXI159" s="342"/>
      <c r="QXJ159" s="342"/>
      <c r="QXK159" s="342"/>
      <c r="QXL159" s="342"/>
      <c r="QXM159" s="342"/>
      <c r="QXN159" s="342"/>
      <c r="QXO159" s="342"/>
      <c r="QXP159" s="342"/>
      <c r="QXQ159" s="342"/>
      <c r="QXR159" s="342"/>
      <c r="QXS159" s="342"/>
      <c r="QXT159" s="342"/>
      <c r="QXU159" s="342"/>
      <c r="QXV159" s="342"/>
      <c r="QXW159" s="342"/>
      <c r="QXX159" s="342"/>
      <c r="QXY159" s="342"/>
      <c r="QXZ159" s="342"/>
      <c r="QYA159" s="342"/>
      <c r="QYB159" s="342"/>
      <c r="QYC159" s="342"/>
      <c r="QYD159" s="342"/>
      <c r="QYE159" s="342"/>
      <c r="QYF159" s="342"/>
      <c r="QYG159" s="342"/>
      <c r="QYH159" s="342"/>
      <c r="QYI159" s="342"/>
      <c r="QYJ159" s="342"/>
      <c r="QYK159" s="342"/>
      <c r="QYL159" s="342"/>
      <c r="QYM159" s="342"/>
      <c r="QYN159" s="342"/>
      <c r="QYO159" s="342"/>
      <c r="QYP159" s="342"/>
      <c r="QYQ159" s="342"/>
      <c r="QYR159" s="342"/>
      <c r="QYS159" s="342"/>
      <c r="QYT159" s="342"/>
      <c r="QYU159" s="342"/>
      <c r="QYV159" s="342"/>
      <c r="QYW159" s="342"/>
      <c r="QYX159" s="342"/>
      <c r="QYY159" s="342"/>
      <c r="QYZ159" s="342"/>
      <c r="QZA159" s="342"/>
      <c r="QZB159" s="342"/>
      <c r="QZC159" s="342"/>
      <c r="QZD159" s="342"/>
      <c r="QZE159" s="342"/>
      <c r="QZF159" s="342"/>
      <c r="QZG159" s="342"/>
      <c r="QZH159" s="342"/>
      <c r="QZI159" s="342"/>
      <c r="QZJ159" s="342"/>
      <c r="QZK159" s="342"/>
      <c r="QZL159" s="342"/>
      <c r="QZM159" s="342"/>
      <c r="QZN159" s="342"/>
      <c r="QZO159" s="342"/>
      <c r="QZP159" s="342"/>
      <c r="QZQ159" s="342"/>
      <c r="QZR159" s="342"/>
      <c r="QZS159" s="342"/>
      <c r="QZT159" s="342"/>
      <c r="QZU159" s="342"/>
      <c r="QZV159" s="342"/>
      <c r="QZW159" s="342"/>
      <c r="QZX159" s="342"/>
      <c r="QZY159" s="342"/>
      <c r="QZZ159" s="342"/>
      <c r="RAA159" s="342"/>
      <c r="RAB159" s="342"/>
      <c r="RAC159" s="342"/>
      <c r="RAD159" s="342"/>
      <c r="RAE159" s="342"/>
      <c r="RAF159" s="342"/>
      <c r="RAG159" s="342"/>
      <c r="RAH159" s="342"/>
      <c r="RAI159" s="342"/>
      <c r="RAJ159" s="342"/>
      <c r="RAK159" s="342"/>
      <c r="RAL159" s="342"/>
      <c r="RAM159" s="342"/>
      <c r="RAN159" s="342"/>
      <c r="RAO159" s="342"/>
      <c r="RAP159" s="342"/>
      <c r="RAQ159" s="342"/>
      <c r="RAR159" s="342"/>
      <c r="RAS159" s="342"/>
      <c r="RAT159" s="342"/>
      <c r="RAU159" s="342"/>
      <c r="RAV159" s="342"/>
      <c r="RAW159" s="342"/>
      <c r="RAX159" s="342"/>
      <c r="RAY159" s="342"/>
      <c r="RAZ159" s="342"/>
      <c r="RBA159" s="342"/>
      <c r="RBB159" s="342"/>
      <c r="RBC159" s="342"/>
      <c r="RBD159" s="342"/>
      <c r="RBE159" s="342"/>
      <c r="RBF159" s="342"/>
      <c r="RBG159" s="342"/>
      <c r="RBH159" s="342"/>
      <c r="RBI159" s="342"/>
      <c r="RBJ159" s="342"/>
      <c r="RBK159" s="342"/>
      <c r="RBL159" s="342"/>
      <c r="RBM159" s="342"/>
      <c r="RBN159" s="342"/>
      <c r="RBO159" s="342"/>
      <c r="RBP159" s="342"/>
      <c r="RBQ159" s="342"/>
      <c r="RBR159" s="342"/>
      <c r="RBS159" s="342"/>
      <c r="RBT159" s="342"/>
      <c r="RBU159" s="342"/>
      <c r="RBV159" s="342"/>
      <c r="RBW159" s="342"/>
      <c r="RBX159" s="342"/>
      <c r="RBY159" s="342"/>
      <c r="RBZ159" s="342"/>
      <c r="RCA159" s="342"/>
      <c r="RCB159" s="342"/>
      <c r="RCC159" s="342"/>
      <c r="RCD159" s="342"/>
      <c r="RCE159" s="342"/>
      <c r="RCF159" s="342"/>
      <c r="RCG159" s="342"/>
      <c r="RCH159" s="342"/>
      <c r="RCI159" s="342"/>
      <c r="RCJ159" s="342"/>
      <c r="RCK159" s="342"/>
      <c r="RCL159" s="342"/>
      <c r="RCM159" s="342"/>
      <c r="RCN159" s="342"/>
      <c r="RCO159" s="342"/>
      <c r="RCP159" s="342"/>
      <c r="RCQ159" s="342"/>
      <c r="RCR159" s="342"/>
      <c r="RCS159" s="342"/>
      <c r="RCT159" s="342"/>
      <c r="RCU159" s="342"/>
      <c r="RCV159" s="342"/>
      <c r="RCW159" s="342"/>
      <c r="RCX159" s="342"/>
      <c r="RCY159" s="342"/>
      <c r="RCZ159" s="342"/>
      <c r="RDA159" s="342"/>
      <c r="RDB159" s="342"/>
      <c r="RDC159" s="342"/>
      <c r="RDD159" s="342"/>
      <c r="RDE159" s="342"/>
      <c r="RDF159" s="342"/>
      <c r="RDG159" s="342"/>
      <c r="RDH159" s="342"/>
      <c r="RDI159" s="342"/>
      <c r="RDJ159" s="342"/>
      <c r="RDK159" s="342"/>
      <c r="RDL159" s="342"/>
      <c r="RDM159" s="342"/>
      <c r="RDN159" s="342"/>
      <c r="RDO159" s="342"/>
      <c r="RDP159" s="342"/>
      <c r="RDQ159" s="342"/>
      <c r="RDR159" s="342"/>
      <c r="RDS159" s="342"/>
      <c r="RDT159" s="342"/>
      <c r="RDU159" s="342"/>
      <c r="RDV159" s="342"/>
      <c r="RDW159" s="342"/>
      <c r="RDX159" s="342"/>
      <c r="RDY159" s="342"/>
      <c r="RDZ159" s="342"/>
      <c r="REA159" s="342"/>
      <c r="REB159" s="342"/>
      <c r="REC159" s="342"/>
      <c r="RED159" s="342"/>
      <c r="REE159" s="342"/>
      <c r="REF159" s="342"/>
      <c r="REG159" s="342"/>
      <c r="REH159" s="342"/>
      <c r="REI159" s="342"/>
      <c r="REJ159" s="342"/>
      <c r="REK159" s="342"/>
      <c r="REL159" s="342"/>
      <c r="REM159" s="342"/>
      <c r="REN159" s="342"/>
      <c r="REO159" s="342"/>
      <c r="REP159" s="342"/>
      <c r="REQ159" s="342"/>
      <c r="RER159" s="342"/>
      <c r="RES159" s="342"/>
      <c r="RET159" s="342"/>
      <c r="REU159" s="342"/>
      <c r="REV159" s="342"/>
      <c r="REW159" s="342"/>
      <c r="REX159" s="342"/>
      <c r="REY159" s="342"/>
      <c r="REZ159" s="342"/>
      <c r="RFA159" s="342"/>
      <c r="RFB159" s="342"/>
      <c r="RFC159" s="342"/>
      <c r="RFD159" s="342"/>
      <c r="RFE159" s="342"/>
      <c r="RFF159" s="342"/>
      <c r="RFG159" s="342"/>
      <c r="RFH159" s="342"/>
      <c r="RFI159" s="342"/>
      <c r="RFJ159" s="342"/>
      <c r="RFK159" s="342"/>
      <c r="RFL159" s="342"/>
      <c r="RFM159" s="342"/>
      <c r="RFN159" s="342"/>
      <c r="RFO159" s="342"/>
      <c r="RFP159" s="342"/>
      <c r="RFQ159" s="342"/>
      <c r="RFR159" s="342"/>
      <c r="RFS159" s="342"/>
      <c r="RFT159" s="342"/>
      <c r="RFU159" s="342"/>
      <c r="RFV159" s="342"/>
      <c r="RFW159" s="342"/>
      <c r="RFX159" s="342"/>
      <c r="RFY159" s="342"/>
      <c r="RFZ159" s="342"/>
      <c r="RGA159" s="342"/>
      <c r="RGB159" s="342"/>
      <c r="RGC159" s="342"/>
      <c r="RGD159" s="342"/>
      <c r="RGE159" s="342"/>
      <c r="RGF159" s="342"/>
      <c r="RGG159" s="342"/>
      <c r="RGH159" s="342"/>
      <c r="RGI159" s="342"/>
      <c r="RGJ159" s="342"/>
      <c r="RGK159" s="342"/>
      <c r="RGL159" s="342"/>
      <c r="RGM159" s="342"/>
      <c r="RGN159" s="342"/>
      <c r="RGO159" s="342"/>
      <c r="RGP159" s="342"/>
      <c r="RGQ159" s="342"/>
      <c r="RGR159" s="342"/>
      <c r="RGS159" s="342"/>
      <c r="RGT159" s="342"/>
      <c r="RGU159" s="342"/>
      <c r="RGV159" s="342"/>
      <c r="RGW159" s="342"/>
      <c r="RGX159" s="342"/>
      <c r="RGY159" s="342"/>
      <c r="RGZ159" s="342"/>
      <c r="RHA159" s="342"/>
      <c r="RHB159" s="342"/>
      <c r="RHC159" s="342"/>
      <c r="RHD159" s="342"/>
      <c r="RHE159" s="342"/>
      <c r="RHF159" s="342"/>
      <c r="RHG159" s="342"/>
      <c r="RHH159" s="342"/>
      <c r="RHI159" s="342"/>
      <c r="RHJ159" s="342"/>
      <c r="RHK159" s="342"/>
      <c r="RHL159" s="342"/>
      <c r="RHM159" s="342"/>
      <c r="RHN159" s="342"/>
      <c r="RHO159" s="342"/>
      <c r="RHP159" s="342"/>
      <c r="RHQ159" s="342"/>
      <c r="RHR159" s="342"/>
      <c r="RHS159" s="342"/>
      <c r="RHT159" s="342"/>
      <c r="RHU159" s="342"/>
      <c r="RHV159" s="342"/>
      <c r="RHW159" s="342"/>
      <c r="RHX159" s="342"/>
      <c r="RHY159" s="342"/>
      <c r="RHZ159" s="342"/>
      <c r="RIA159" s="342"/>
      <c r="RIB159" s="342"/>
      <c r="RIC159" s="342"/>
      <c r="RID159" s="342"/>
      <c r="RIE159" s="342"/>
      <c r="RIF159" s="342"/>
      <c r="RIG159" s="342"/>
      <c r="RIH159" s="342"/>
      <c r="RII159" s="342"/>
      <c r="RIJ159" s="342"/>
      <c r="RIK159" s="342"/>
      <c r="RIL159" s="342"/>
      <c r="RIM159" s="342"/>
      <c r="RIN159" s="342"/>
      <c r="RIO159" s="342"/>
      <c r="RIP159" s="342"/>
      <c r="RIQ159" s="342"/>
      <c r="RIR159" s="342"/>
      <c r="RIS159" s="342"/>
      <c r="RIT159" s="342"/>
      <c r="RIU159" s="342"/>
      <c r="RIV159" s="342"/>
      <c r="RIW159" s="342"/>
      <c r="RIX159" s="342"/>
      <c r="RIY159" s="342"/>
      <c r="RIZ159" s="342"/>
      <c r="RJA159" s="342"/>
      <c r="RJB159" s="342"/>
      <c r="RJC159" s="342"/>
      <c r="RJD159" s="342"/>
      <c r="RJE159" s="342"/>
      <c r="RJF159" s="342"/>
      <c r="RJG159" s="342"/>
      <c r="RJH159" s="342"/>
      <c r="RJI159" s="342"/>
      <c r="RJJ159" s="342"/>
      <c r="RJK159" s="342"/>
      <c r="RJL159" s="342"/>
      <c r="RJM159" s="342"/>
      <c r="RJN159" s="342"/>
      <c r="RJO159" s="342"/>
      <c r="RJP159" s="342"/>
      <c r="RJQ159" s="342"/>
      <c r="RJR159" s="342"/>
      <c r="RJS159" s="342"/>
      <c r="RJT159" s="342"/>
      <c r="RJU159" s="342"/>
      <c r="RJV159" s="342"/>
      <c r="RJW159" s="342"/>
      <c r="RJX159" s="342"/>
      <c r="RJY159" s="342"/>
      <c r="RJZ159" s="342"/>
      <c r="RKA159" s="342"/>
      <c r="RKB159" s="342"/>
      <c r="RKC159" s="342"/>
      <c r="RKD159" s="342"/>
      <c r="RKE159" s="342"/>
      <c r="RKF159" s="342"/>
      <c r="RKG159" s="342"/>
      <c r="RKH159" s="342"/>
      <c r="RKI159" s="342"/>
      <c r="RKJ159" s="342"/>
      <c r="RKK159" s="342"/>
      <c r="RKL159" s="342"/>
      <c r="RKM159" s="342"/>
      <c r="RKN159" s="342"/>
      <c r="RKO159" s="342"/>
      <c r="RKP159" s="342"/>
      <c r="RKQ159" s="342"/>
      <c r="RKR159" s="342"/>
      <c r="RKS159" s="342"/>
      <c r="RKT159" s="342"/>
      <c r="RKU159" s="342"/>
      <c r="RKV159" s="342"/>
      <c r="RKW159" s="342"/>
      <c r="RKX159" s="342"/>
      <c r="RKY159" s="342"/>
      <c r="RKZ159" s="342"/>
      <c r="RLA159" s="342"/>
      <c r="RLB159" s="342"/>
      <c r="RLC159" s="342"/>
      <c r="RLD159" s="342"/>
      <c r="RLE159" s="342"/>
      <c r="RLF159" s="342"/>
      <c r="RLG159" s="342"/>
      <c r="RLH159" s="342"/>
      <c r="RLI159" s="342"/>
      <c r="RLJ159" s="342"/>
      <c r="RLK159" s="342"/>
      <c r="RLL159" s="342"/>
      <c r="RLM159" s="342"/>
      <c r="RLN159" s="342"/>
      <c r="RLO159" s="342"/>
      <c r="RLP159" s="342"/>
      <c r="RLQ159" s="342"/>
      <c r="RLR159" s="342"/>
      <c r="RLS159" s="342"/>
      <c r="RLT159" s="342"/>
      <c r="RLU159" s="342"/>
      <c r="RLV159" s="342"/>
      <c r="RLW159" s="342"/>
      <c r="RLX159" s="342"/>
      <c r="RLY159" s="342"/>
      <c r="RLZ159" s="342"/>
      <c r="RMA159" s="342"/>
      <c r="RMB159" s="342"/>
      <c r="RMC159" s="342"/>
      <c r="RMD159" s="342"/>
      <c r="RME159" s="342"/>
      <c r="RMF159" s="342"/>
      <c r="RMG159" s="342"/>
      <c r="RMH159" s="342"/>
      <c r="RMI159" s="342"/>
      <c r="RMJ159" s="342"/>
      <c r="RMK159" s="342"/>
      <c r="RML159" s="342"/>
      <c r="RMM159" s="342"/>
      <c r="RMN159" s="342"/>
      <c r="RMO159" s="342"/>
      <c r="RMP159" s="342"/>
      <c r="RMQ159" s="342"/>
      <c r="RMR159" s="342"/>
      <c r="RMS159" s="342"/>
      <c r="RMT159" s="342"/>
      <c r="RMU159" s="342"/>
      <c r="RMV159" s="342"/>
      <c r="RMW159" s="342"/>
      <c r="RMX159" s="342"/>
      <c r="RMY159" s="342"/>
      <c r="RMZ159" s="342"/>
      <c r="RNA159" s="342"/>
      <c r="RNB159" s="342"/>
      <c r="RNC159" s="342"/>
      <c r="RND159" s="342"/>
      <c r="RNE159" s="342"/>
      <c r="RNF159" s="342"/>
      <c r="RNG159" s="342"/>
      <c r="RNH159" s="342"/>
      <c r="RNI159" s="342"/>
      <c r="RNJ159" s="342"/>
      <c r="RNK159" s="342"/>
      <c r="RNL159" s="342"/>
      <c r="RNM159" s="342"/>
      <c r="RNN159" s="342"/>
      <c r="RNO159" s="342"/>
      <c r="RNP159" s="342"/>
      <c r="RNQ159" s="342"/>
      <c r="RNR159" s="342"/>
      <c r="RNS159" s="342"/>
      <c r="RNT159" s="342"/>
      <c r="RNU159" s="342"/>
      <c r="RNV159" s="342"/>
      <c r="RNW159" s="342"/>
      <c r="RNX159" s="342"/>
      <c r="RNY159" s="342"/>
      <c r="RNZ159" s="342"/>
      <c r="ROA159" s="342"/>
      <c r="ROB159" s="342"/>
      <c r="ROC159" s="342"/>
      <c r="ROD159" s="342"/>
      <c r="ROE159" s="342"/>
      <c r="ROF159" s="342"/>
      <c r="ROG159" s="342"/>
      <c r="ROH159" s="342"/>
      <c r="ROI159" s="342"/>
      <c r="ROJ159" s="342"/>
      <c r="ROK159" s="342"/>
      <c r="ROL159" s="342"/>
      <c r="ROM159" s="342"/>
      <c r="RON159" s="342"/>
      <c r="ROO159" s="342"/>
      <c r="ROP159" s="342"/>
      <c r="ROQ159" s="342"/>
      <c r="ROR159" s="342"/>
      <c r="ROS159" s="342"/>
      <c r="ROT159" s="342"/>
      <c r="ROU159" s="342"/>
      <c r="ROV159" s="342"/>
      <c r="ROW159" s="342"/>
      <c r="ROX159" s="342"/>
      <c r="ROY159" s="342"/>
      <c r="ROZ159" s="342"/>
      <c r="RPA159" s="342"/>
      <c r="RPB159" s="342"/>
      <c r="RPC159" s="342"/>
      <c r="RPD159" s="342"/>
      <c r="RPE159" s="342"/>
      <c r="RPF159" s="342"/>
      <c r="RPG159" s="342"/>
      <c r="RPH159" s="342"/>
      <c r="RPI159" s="342"/>
      <c r="RPJ159" s="342"/>
      <c r="RPK159" s="342"/>
      <c r="RPL159" s="342"/>
      <c r="RPM159" s="342"/>
      <c r="RPN159" s="342"/>
      <c r="RPO159" s="342"/>
      <c r="RPP159" s="342"/>
      <c r="RPQ159" s="342"/>
      <c r="RPR159" s="342"/>
      <c r="RPS159" s="342"/>
      <c r="RPT159" s="342"/>
      <c r="RPU159" s="342"/>
      <c r="RPV159" s="342"/>
      <c r="RPW159" s="342"/>
      <c r="RPX159" s="342"/>
      <c r="RPY159" s="342"/>
      <c r="RPZ159" s="342"/>
      <c r="RQA159" s="342"/>
      <c r="RQB159" s="342"/>
      <c r="RQC159" s="342"/>
      <c r="RQD159" s="342"/>
      <c r="RQE159" s="342"/>
      <c r="RQF159" s="342"/>
      <c r="RQG159" s="342"/>
      <c r="RQH159" s="342"/>
      <c r="RQI159" s="342"/>
      <c r="RQJ159" s="342"/>
      <c r="RQK159" s="342"/>
      <c r="RQL159" s="342"/>
      <c r="RQM159" s="342"/>
      <c r="RQN159" s="342"/>
      <c r="RQO159" s="342"/>
      <c r="RQP159" s="342"/>
      <c r="RQQ159" s="342"/>
      <c r="RQR159" s="342"/>
      <c r="RQS159" s="342"/>
      <c r="RQT159" s="342"/>
      <c r="RQU159" s="342"/>
      <c r="RQV159" s="342"/>
      <c r="RQW159" s="342"/>
      <c r="RQX159" s="342"/>
      <c r="RQY159" s="342"/>
      <c r="RQZ159" s="342"/>
      <c r="RRA159" s="342"/>
      <c r="RRB159" s="342"/>
      <c r="RRC159" s="342"/>
      <c r="RRD159" s="342"/>
      <c r="RRE159" s="342"/>
      <c r="RRF159" s="342"/>
      <c r="RRG159" s="342"/>
      <c r="RRH159" s="342"/>
      <c r="RRI159" s="342"/>
      <c r="RRJ159" s="342"/>
      <c r="RRK159" s="342"/>
      <c r="RRL159" s="342"/>
      <c r="RRM159" s="342"/>
      <c r="RRN159" s="342"/>
      <c r="RRO159" s="342"/>
      <c r="RRP159" s="342"/>
      <c r="RRQ159" s="342"/>
      <c r="RRR159" s="342"/>
      <c r="RRS159" s="342"/>
      <c r="RRT159" s="342"/>
      <c r="RRU159" s="342"/>
      <c r="RRV159" s="342"/>
      <c r="RRW159" s="342"/>
      <c r="RRX159" s="342"/>
      <c r="RRY159" s="342"/>
      <c r="RRZ159" s="342"/>
      <c r="RSA159" s="342"/>
      <c r="RSB159" s="342"/>
      <c r="RSC159" s="342"/>
      <c r="RSD159" s="342"/>
      <c r="RSE159" s="342"/>
      <c r="RSF159" s="342"/>
      <c r="RSG159" s="342"/>
      <c r="RSH159" s="342"/>
      <c r="RSI159" s="342"/>
      <c r="RSJ159" s="342"/>
      <c r="RSK159" s="342"/>
      <c r="RSL159" s="342"/>
      <c r="RSM159" s="342"/>
      <c r="RSN159" s="342"/>
      <c r="RSO159" s="342"/>
      <c r="RSP159" s="342"/>
      <c r="RSQ159" s="342"/>
      <c r="RSR159" s="342"/>
      <c r="RSS159" s="342"/>
      <c r="RST159" s="342"/>
      <c r="RSU159" s="342"/>
      <c r="RSV159" s="342"/>
      <c r="RSW159" s="342"/>
      <c r="RSX159" s="342"/>
      <c r="RSY159" s="342"/>
      <c r="RSZ159" s="342"/>
      <c r="RTA159" s="342"/>
      <c r="RTB159" s="342"/>
      <c r="RTC159" s="342"/>
      <c r="RTD159" s="342"/>
      <c r="RTE159" s="342"/>
      <c r="RTF159" s="342"/>
      <c r="RTG159" s="342"/>
      <c r="RTH159" s="342"/>
      <c r="RTI159" s="342"/>
      <c r="RTJ159" s="342"/>
      <c r="RTK159" s="342"/>
      <c r="RTL159" s="342"/>
      <c r="RTM159" s="342"/>
      <c r="RTN159" s="342"/>
      <c r="RTO159" s="342"/>
      <c r="RTP159" s="342"/>
      <c r="RTQ159" s="342"/>
      <c r="RTR159" s="342"/>
      <c r="RTS159" s="342"/>
      <c r="RTT159" s="342"/>
      <c r="RTU159" s="342"/>
      <c r="RTV159" s="342"/>
      <c r="RTW159" s="342"/>
      <c r="RTX159" s="342"/>
      <c r="RTY159" s="342"/>
      <c r="RTZ159" s="342"/>
      <c r="RUA159" s="342"/>
      <c r="RUB159" s="342"/>
      <c r="RUC159" s="342"/>
      <c r="RUD159" s="342"/>
      <c r="RUE159" s="342"/>
      <c r="RUF159" s="342"/>
      <c r="RUG159" s="342"/>
      <c r="RUH159" s="342"/>
      <c r="RUI159" s="342"/>
      <c r="RUJ159" s="342"/>
      <c r="RUK159" s="342"/>
      <c r="RUL159" s="342"/>
      <c r="RUM159" s="342"/>
      <c r="RUN159" s="342"/>
      <c r="RUO159" s="342"/>
      <c r="RUP159" s="342"/>
      <c r="RUQ159" s="342"/>
      <c r="RUR159" s="342"/>
      <c r="RUS159" s="342"/>
      <c r="RUT159" s="342"/>
      <c r="RUU159" s="342"/>
      <c r="RUV159" s="342"/>
      <c r="RUW159" s="342"/>
      <c r="RUX159" s="342"/>
      <c r="RUY159" s="342"/>
      <c r="RUZ159" s="342"/>
      <c r="RVA159" s="342"/>
      <c r="RVB159" s="342"/>
      <c r="RVC159" s="342"/>
      <c r="RVD159" s="342"/>
      <c r="RVE159" s="342"/>
      <c r="RVF159" s="342"/>
      <c r="RVG159" s="342"/>
      <c r="RVH159" s="342"/>
      <c r="RVI159" s="342"/>
      <c r="RVJ159" s="342"/>
      <c r="RVK159" s="342"/>
      <c r="RVL159" s="342"/>
      <c r="RVM159" s="342"/>
      <c r="RVN159" s="342"/>
      <c r="RVO159" s="342"/>
      <c r="RVP159" s="342"/>
      <c r="RVQ159" s="342"/>
      <c r="RVR159" s="342"/>
      <c r="RVS159" s="342"/>
      <c r="RVT159" s="342"/>
      <c r="RVU159" s="342"/>
      <c r="RVV159" s="342"/>
      <c r="RVW159" s="342"/>
      <c r="RVX159" s="342"/>
      <c r="RVY159" s="342"/>
      <c r="RVZ159" s="342"/>
      <c r="RWA159" s="342"/>
      <c r="RWB159" s="342"/>
      <c r="RWC159" s="342"/>
      <c r="RWD159" s="342"/>
      <c r="RWE159" s="342"/>
      <c r="RWF159" s="342"/>
      <c r="RWG159" s="342"/>
      <c r="RWH159" s="342"/>
      <c r="RWI159" s="342"/>
      <c r="RWJ159" s="342"/>
      <c r="RWK159" s="342"/>
      <c r="RWL159" s="342"/>
      <c r="RWM159" s="342"/>
      <c r="RWN159" s="342"/>
      <c r="RWO159" s="342"/>
      <c r="RWP159" s="342"/>
      <c r="RWQ159" s="342"/>
      <c r="RWR159" s="342"/>
      <c r="RWS159" s="342"/>
      <c r="RWT159" s="342"/>
      <c r="RWU159" s="342"/>
      <c r="RWV159" s="342"/>
      <c r="RWW159" s="342"/>
      <c r="RWX159" s="342"/>
      <c r="RWY159" s="342"/>
      <c r="RWZ159" s="342"/>
      <c r="RXA159" s="342"/>
      <c r="RXB159" s="342"/>
      <c r="RXC159" s="342"/>
      <c r="RXD159" s="342"/>
      <c r="RXE159" s="342"/>
      <c r="RXF159" s="342"/>
      <c r="RXG159" s="342"/>
      <c r="RXH159" s="342"/>
      <c r="RXI159" s="342"/>
      <c r="RXJ159" s="342"/>
      <c r="RXK159" s="342"/>
      <c r="RXL159" s="342"/>
      <c r="RXM159" s="342"/>
      <c r="RXN159" s="342"/>
      <c r="RXO159" s="342"/>
      <c r="RXP159" s="342"/>
      <c r="RXQ159" s="342"/>
      <c r="RXR159" s="342"/>
      <c r="RXS159" s="342"/>
      <c r="RXT159" s="342"/>
      <c r="RXU159" s="342"/>
      <c r="RXV159" s="342"/>
      <c r="RXW159" s="342"/>
      <c r="RXX159" s="342"/>
      <c r="RXY159" s="342"/>
      <c r="RXZ159" s="342"/>
      <c r="RYA159" s="342"/>
      <c r="RYB159" s="342"/>
      <c r="RYC159" s="342"/>
      <c r="RYD159" s="342"/>
      <c r="RYE159" s="342"/>
      <c r="RYF159" s="342"/>
      <c r="RYG159" s="342"/>
      <c r="RYH159" s="342"/>
      <c r="RYI159" s="342"/>
      <c r="RYJ159" s="342"/>
      <c r="RYK159" s="342"/>
      <c r="RYL159" s="342"/>
      <c r="RYM159" s="342"/>
      <c r="RYN159" s="342"/>
      <c r="RYO159" s="342"/>
      <c r="RYP159" s="342"/>
      <c r="RYQ159" s="342"/>
      <c r="RYR159" s="342"/>
      <c r="RYS159" s="342"/>
      <c r="RYT159" s="342"/>
      <c r="RYU159" s="342"/>
      <c r="RYV159" s="342"/>
      <c r="RYW159" s="342"/>
      <c r="RYX159" s="342"/>
      <c r="RYY159" s="342"/>
      <c r="RYZ159" s="342"/>
      <c r="RZA159" s="342"/>
      <c r="RZB159" s="342"/>
      <c r="RZC159" s="342"/>
      <c r="RZD159" s="342"/>
      <c r="RZE159" s="342"/>
      <c r="RZF159" s="342"/>
      <c r="RZG159" s="342"/>
      <c r="RZH159" s="342"/>
      <c r="RZI159" s="342"/>
      <c r="RZJ159" s="342"/>
      <c r="RZK159" s="342"/>
      <c r="RZL159" s="342"/>
      <c r="RZM159" s="342"/>
      <c r="RZN159" s="342"/>
      <c r="RZO159" s="342"/>
      <c r="RZP159" s="342"/>
      <c r="RZQ159" s="342"/>
      <c r="RZR159" s="342"/>
      <c r="RZS159" s="342"/>
      <c r="RZT159" s="342"/>
      <c r="RZU159" s="342"/>
      <c r="RZV159" s="342"/>
      <c r="RZW159" s="342"/>
      <c r="RZX159" s="342"/>
      <c r="RZY159" s="342"/>
      <c r="RZZ159" s="342"/>
      <c r="SAA159" s="342"/>
      <c r="SAB159" s="342"/>
      <c r="SAC159" s="342"/>
      <c r="SAD159" s="342"/>
      <c r="SAE159" s="342"/>
      <c r="SAF159" s="342"/>
      <c r="SAG159" s="342"/>
      <c r="SAH159" s="342"/>
      <c r="SAI159" s="342"/>
      <c r="SAJ159" s="342"/>
      <c r="SAK159" s="342"/>
      <c r="SAL159" s="342"/>
      <c r="SAM159" s="342"/>
      <c r="SAN159" s="342"/>
      <c r="SAO159" s="342"/>
      <c r="SAP159" s="342"/>
      <c r="SAQ159" s="342"/>
      <c r="SAR159" s="342"/>
      <c r="SAS159" s="342"/>
      <c r="SAT159" s="342"/>
      <c r="SAU159" s="342"/>
      <c r="SAV159" s="342"/>
      <c r="SAW159" s="342"/>
      <c r="SAX159" s="342"/>
      <c r="SAY159" s="342"/>
      <c r="SAZ159" s="342"/>
      <c r="SBA159" s="342"/>
      <c r="SBB159" s="342"/>
      <c r="SBC159" s="342"/>
      <c r="SBD159" s="342"/>
      <c r="SBE159" s="342"/>
      <c r="SBF159" s="342"/>
      <c r="SBG159" s="342"/>
      <c r="SBH159" s="342"/>
      <c r="SBI159" s="342"/>
      <c r="SBJ159" s="342"/>
      <c r="SBK159" s="342"/>
      <c r="SBL159" s="342"/>
      <c r="SBM159" s="342"/>
      <c r="SBN159" s="342"/>
      <c r="SBO159" s="342"/>
      <c r="SBP159" s="342"/>
      <c r="SBQ159" s="342"/>
      <c r="SBR159" s="342"/>
      <c r="SBS159" s="342"/>
      <c r="SBT159" s="342"/>
      <c r="SBU159" s="342"/>
      <c r="SBV159" s="342"/>
      <c r="SBW159" s="342"/>
      <c r="SBX159" s="342"/>
      <c r="SBY159" s="342"/>
      <c r="SBZ159" s="342"/>
      <c r="SCA159" s="342"/>
      <c r="SCB159" s="342"/>
      <c r="SCC159" s="342"/>
      <c r="SCD159" s="342"/>
      <c r="SCE159" s="342"/>
      <c r="SCF159" s="342"/>
      <c r="SCG159" s="342"/>
      <c r="SCH159" s="342"/>
      <c r="SCI159" s="342"/>
      <c r="SCJ159" s="342"/>
      <c r="SCK159" s="342"/>
      <c r="SCL159" s="342"/>
      <c r="SCM159" s="342"/>
      <c r="SCN159" s="342"/>
      <c r="SCO159" s="342"/>
      <c r="SCP159" s="342"/>
      <c r="SCQ159" s="342"/>
      <c r="SCR159" s="342"/>
      <c r="SCS159" s="342"/>
      <c r="SCT159" s="342"/>
      <c r="SCU159" s="342"/>
      <c r="SCV159" s="342"/>
      <c r="SCW159" s="342"/>
      <c r="SCX159" s="342"/>
      <c r="SCY159" s="342"/>
      <c r="SCZ159" s="342"/>
      <c r="SDA159" s="342"/>
      <c r="SDB159" s="342"/>
      <c r="SDC159" s="342"/>
      <c r="SDD159" s="342"/>
      <c r="SDE159" s="342"/>
      <c r="SDF159" s="342"/>
      <c r="SDG159" s="342"/>
      <c r="SDH159" s="342"/>
      <c r="SDI159" s="342"/>
      <c r="SDJ159" s="342"/>
      <c r="SDK159" s="342"/>
      <c r="SDL159" s="342"/>
      <c r="SDM159" s="342"/>
      <c r="SDN159" s="342"/>
      <c r="SDO159" s="342"/>
      <c r="SDP159" s="342"/>
      <c r="SDQ159" s="342"/>
      <c r="SDR159" s="342"/>
      <c r="SDS159" s="342"/>
      <c r="SDT159" s="342"/>
      <c r="SDU159" s="342"/>
      <c r="SDV159" s="342"/>
      <c r="SDW159" s="342"/>
      <c r="SDX159" s="342"/>
      <c r="SDY159" s="342"/>
      <c r="SDZ159" s="342"/>
      <c r="SEA159" s="342"/>
      <c r="SEB159" s="342"/>
      <c r="SEC159" s="342"/>
      <c r="SED159" s="342"/>
      <c r="SEE159" s="342"/>
      <c r="SEF159" s="342"/>
      <c r="SEG159" s="342"/>
      <c r="SEH159" s="342"/>
      <c r="SEI159" s="342"/>
      <c r="SEJ159" s="342"/>
      <c r="SEK159" s="342"/>
      <c r="SEL159" s="342"/>
      <c r="SEM159" s="342"/>
      <c r="SEN159" s="342"/>
      <c r="SEO159" s="342"/>
      <c r="SEP159" s="342"/>
      <c r="SEQ159" s="342"/>
      <c r="SER159" s="342"/>
      <c r="SES159" s="342"/>
      <c r="SET159" s="342"/>
      <c r="SEU159" s="342"/>
      <c r="SEV159" s="342"/>
      <c r="SEW159" s="342"/>
      <c r="SEX159" s="342"/>
      <c r="SEY159" s="342"/>
      <c r="SEZ159" s="342"/>
      <c r="SFA159" s="342"/>
      <c r="SFB159" s="342"/>
      <c r="SFC159" s="342"/>
      <c r="SFD159" s="342"/>
      <c r="SFE159" s="342"/>
      <c r="SFF159" s="342"/>
      <c r="SFG159" s="342"/>
      <c r="SFH159" s="342"/>
      <c r="SFI159" s="342"/>
      <c r="SFJ159" s="342"/>
      <c r="SFK159" s="342"/>
      <c r="SFL159" s="342"/>
      <c r="SFM159" s="342"/>
      <c r="SFN159" s="342"/>
      <c r="SFO159" s="342"/>
      <c r="SFP159" s="342"/>
      <c r="SFQ159" s="342"/>
      <c r="SFR159" s="342"/>
      <c r="SFS159" s="342"/>
      <c r="SFT159" s="342"/>
      <c r="SFU159" s="342"/>
      <c r="SFV159" s="342"/>
      <c r="SFW159" s="342"/>
      <c r="SFX159" s="342"/>
      <c r="SFY159" s="342"/>
      <c r="SFZ159" s="342"/>
      <c r="SGA159" s="342"/>
      <c r="SGB159" s="342"/>
      <c r="SGC159" s="342"/>
      <c r="SGD159" s="342"/>
      <c r="SGE159" s="342"/>
      <c r="SGF159" s="342"/>
      <c r="SGG159" s="342"/>
      <c r="SGH159" s="342"/>
      <c r="SGI159" s="342"/>
      <c r="SGJ159" s="342"/>
      <c r="SGK159" s="342"/>
      <c r="SGL159" s="342"/>
      <c r="SGM159" s="342"/>
      <c r="SGN159" s="342"/>
      <c r="SGO159" s="342"/>
      <c r="SGP159" s="342"/>
      <c r="SGQ159" s="342"/>
      <c r="SGR159" s="342"/>
      <c r="SGS159" s="342"/>
      <c r="SGT159" s="342"/>
      <c r="SGU159" s="342"/>
      <c r="SGV159" s="342"/>
      <c r="SGW159" s="342"/>
      <c r="SGX159" s="342"/>
      <c r="SGY159" s="342"/>
      <c r="SGZ159" s="342"/>
      <c r="SHA159" s="342"/>
      <c r="SHB159" s="342"/>
      <c r="SHC159" s="342"/>
      <c r="SHD159" s="342"/>
      <c r="SHE159" s="342"/>
      <c r="SHF159" s="342"/>
      <c r="SHG159" s="342"/>
      <c r="SHH159" s="342"/>
      <c r="SHI159" s="342"/>
      <c r="SHJ159" s="342"/>
      <c r="SHK159" s="342"/>
      <c r="SHL159" s="342"/>
      <c r="SHM159" s="342"/>
      <c r="SHN159" s="342"/>
      <c r="SHO159" s="342"/>
      <c r="SHP159" s="342"/>
      <c r="SHQ159" s="342"/>
      <c r="SHR159" s="342"/>
      <c r="SHS159" s="342"/>
      <c r="SHT159" s="342"/>
      <c r="SHU159" s="342"/>
      <c r="SHV159" s="342"/>
      <c r="SHW159" s="342"/>
      <c r="SHX159" s="342"/>
      <c r="SHY159" s="342"/>
      <c r="SHZ159" s="342"/>
      <c r="SIA159" s="342"/>
      <c r="SIB159" s="342"/>
      <c r="SIC159" s="342"/>
      <c r="SID159" s="342"/>
      <c r="SIE159" s="342"/>
      <c r="SIF159" s="342"/>
      <c r="SIG159" s="342"/>
      <c r="SIH159" s="342"/>
      <c r="SII159" s="342"/>
      <c r="SIJ159" s="342"/>
      <c r="SIK159" s="342"/>
      <c r="SIL159" s="342"/>
      <c r="SIM159" s="342"/>
      <c r="SIN159" s="342"/>
      <c r="SIO159" s="342"/>
      <c r="SIP159" s="342"/>
      <c r="SIQ159" s="342"/>
      <c r="SIR159" s="342"/>
      <c r="SIS159" s="342"/>
      <c r="SIT159" s="342"/>
      <c r="SIU159" s="342"/>
      <c r="SIV159" s="342"/>
      <c r="SIW159" s="342"/>
      <c r="SIX159" s="342"/>
      <c r="SIY159" s="342"/>
      <c r="SIZ159" s="342"/>
      <c r="SJA159" s="342"/>
      <c r="SJB159" s="342"/>
      <c r="SJC159" s="342"/>
      <c r="SJD159" s="342"/>
      <c r="SJE159" s="342"/>
      <c r="SJF159" s="342"/>
      <c r="SJG159" s="342"/>
      <c r="SJH159" s="342"/>
      <c r="SJI159" s="342"/>
      <c r="SJJ159" s="342"/>
      <c r="SJK159" s="342"/>
      <c r="SJL159" s="342"/>
      <c r="SJM159" s="342"/>
      <c r="SJN159" s="342"/>
      <c r="SJO159" s="342"/>
      <c r="SJP159" s="342"/>
      <c r="SJQ159" s="342"/>
      <c r="SJR159" s="342"/>
      <c r="SJS159" s="342"/>
      <c r="SJT159" s="342"/>
      <c r="SJU159" s="342"/>
      <c r="SJV159" s="342"/>
      <c r="SJW159" s="342"/>
      <c r="SJX159" s="342"/>
      <c r="SJY159" s="342"/>
      <c r="SJZ159" s="342"/>
      <c r="SKA159" s="342"/>
      <c r="SKB159" s="342"/>
      <c r="SKC159" s="342"/>
      <c r="SKD159" s="342"/>
      <c r="SKE159" s="342"/>
      <c r="SKF159" s="342"/>
      <c r="SKG159" s="342"/>
      <c r="SKH159" s="342"/>
      <c r="SKI159" s="342"/>
      <c r="SKJ159" s="342"/>
      <c r="SKK159" s="342"/>
      <c r="SKL159" s="342"/>
      <c r="SKM159" s="342"/>
      <c r="SKN159" s="342"/>
      <c r="SKO159" s="342"/>
      <c r="SKP159" s="342"/>
      <c r="SKQ159" s="342"/>
      <c r="SKR159" s="342"/>
      <c r="SKS159" s="342"/>
      <c r="SKT159" s="342"/>
      <c r="SKU159" s="342"/>
      <c r="SKV159" s="342"/>
      <c r="SKW159" s="342"/>
      <c r="SKX159" s="342"/>
      <c r="SKY159" s="342"/>
      <c r="SKZ159" s="342"/>
      <c r="SLA159" s="342"/>
      <c r="SLB159" s="342"/>
      <c r="SLC159" s="342"/>
      <c r="SLD159" s="342"/>
      <c r="SLE159" s="342"/>
      <c r="SLF159" s="342"/>
      <c r="SLG159" s="342"/>
      <c r="SLH159" s="342"/>
      <c r="SLI159" s="342"/>
      <c r="SLJ159" s="342"/>
      <c r="SLK159" s="342"/>
      <c r="SLL159" s="342"/>
      <c r="SLM159" s="342"/>
      <c r="SLN159" s="342"/>
      <c r="SLO159" s="342"/>
      <c r="SLP159" s="342"/>
      <c r="SLQ159" s="342"/>
      <c r="SLR159" s="342"/>
      <c r="SLS159" s="342"/>
      <c r="SLT159" s="342"/>
      <c r="SLU159" s="342"/>
      <c r="SLV159" s="342"/>
      <c r="SLW159" s="342"/>
      <c r="SLX159" s="342"/>
      <c r="SLY159" s="342"/>
      <c r="SLZ159" s="342"/>
      <c r="SMA159" s="342"/>
      <c r="SMB159" s="342"/>
      <c r="SMC159" s="342"/>
      <c r="SMD159" s="342"/>
      <c r="SME159" s="342"/>
      <c r="SMF159" s="342"/>
      <c r="SMG159" s="342"/>
      <c r="SMH159" s="342"/>
      <c r="SMI159" s="342"/>
      <c r="SMJ159" s="342"/>
      <c r="SMK159" s="342"/>
      <c r="SML159" s="342"/>
      <c r="SMM159" s="342"/>
      <c r="SMN159" s="342"/>
      <c r="SMO159" s="342"/>
      <c r="SMP159" s="342"/>
      <c r="SMQ159" s="342"/>
      <c r="SMR159" s="342"/>
      <c r="SMS159" s="342"/>
      <c r="SMT159" s="342"/>
      <c r="SMU159" s="342"/>
      <c r="SMV159" s="342"/>
      <c r="SMW159" s="342"/>
      <c r="SMX159" s="342"/>
      <c r="SMY159" s="342"/>
      <c r="SMZ159" s="342"/>
      <c r="SNA159" s="342"/>
      <c r="SNB159" s="342"/>
      <c r="SNC159" s="342"/>
      <c r="SND159" s="342"/>
      <c r="SNE159" s="342"/>
      <c r="SNF159" s="342"/>
      <c r="SNG159" s="342"/>
      <c r="SNH159" s="342"/>
      <c r="SNI159" s="342"/>
      <c r="SNJ159" s="342"/>
      <c r="SNK159" s="342"/>
      <c r="SNL159" s="342"/>
      <c r="SNM159" s="342"/>
      <c r="SNN159" s="342"/>
      <c r="SNO159" s="342"/>
      <c r="SNP159" s="342"/>
      <c r="SNQ159" s="342"/>
      <c r="SNR159" s="342"/>
      <c r="SNS159" s="342"/>
      <c r="SNT159" s="342"/>
      <c r="SNU159" s="342"/>
      <c r="SNV159" s="342"/>
      <c r="SNW159" s="342"/>
      <c r="SNX159" s="342"/>
      <c r="SNY159" s="342"/>
      <c r="SNZ159" s="342"/>
      <c r="SOA159" s="342"/>
      <c r="SOB159" s="342"/>
      <c r="SOC159" s="342"/>
      <c r="SOD159" s="342"/>
      <c r="SOE159" s="342"/>
      <c r="SOF159" s="342"/>
      <c r="SOG159" s="342"/>
      <c r="SOH159" s="342"/>
      <c r="SOI159" s="342"/>
      <c r="SOJ159" s="342"/>
      <c r="SOK159" s="342"/>
      <c r="SOL159" s="342"/>
      <c r="SOM159" s="342"/>
      <c r="SON159" s="342"/>
      <c r="SOO159" s="342"/>
      <c r="SOP159" s="342"/>
      <c r="SOQ159" s="342"/>
      <c r="SOR159" s="342"/>
      <c r="SOS159" s="342"/>
      <c r="SOT159" s="342"/>
      <c r="SOU159" s="342"/>
      <c r="SOV159" s="342"/>
      <c r="SOW159" s="342"/>
      <c r="SOX159" s="342"/>
      <c r="SOY159" s="342"/>
      <c r="SOZ159" s="342"/>
      <c r="SPA159" s="342"/>
      <c r="SPB159" s="342"/>
      <c r="SPC159" s="342"/>
      <c r="SPD159" s="342"/>
      <c r="SPE159" s="342"/>
      <c r="SPF159" s="342"/>
      <c r="SPG159" s="342"/>
      <c r="SPH159" s="342"/>
      <c r="SPI159" s="342"/>
      <c r="SPJ159" s="342"/>
      <c r="SPK159" s="342"/>
      <c r="SPL159" s="342"/>
      <c r="SPM159" s="342"/>
      <c r="SPN159" s="342"/>
      <c r="SPO159" s="342"/>
      <c r="SPP159" s="342"/>
      <c r="SPQ159" s="342"/>
      <c r="SPR159" s="342"/>
      <c r="SPS159" s="342"/>
      <c r="SPT159" s="342"/>
      <c r="SPU159" s="342"/>
      <c r="SPV159" s="342"/>
      <c r="SPW159" s="342"/>
      <c r="SPX159" s="342"/>
      <c r="SPY159" s="342"/>
      <c r="SPZ159" s="342"/>
      <c r="SQA159" s="342"/>
      <c r="SQB159" s="342"/>
      <c r="SQC159" s="342"/>
      <c r="SQD159" s="342"/>
      <c r="SQE159" s="342"/>
      <c r="SQF159" s="342"/>
      <c r="SQG159" s="342"/>
      <c r="SQH159" s="342"/>
      <c r="SQI159" s="342"/>
      <c r="SQJ159" s="342"/>
      <c r="SQK159" s="342"/>
      <c r="SQL159" s="342"/>
      <c r="SQM159" s="342"/>
      <c r="SQN159" s="342"/>
      <c r="SQO159" s="342"/>
      <c r="SQP159" s="342"/>
      <c r="SQQ159" s="342"/>
      <c r="SQR159" s="342"/>
      <c r="SQS159" s="342"/>
      <c r="SQT159" s="342"/>
      <c r="SQU159" s="342"/>
      <c r="SQV159" s="342"/>
      <c r="SQW159" s="342"/>
      <c r="SQX159" s="342"/>
      <c r="SQY159" s="342"/>
      <c r="SQZ159" s="342"/>
      <c r="SRA159" s="342"/>
      <c r="SRB159" s="342"/>
      <c r="SRC159" s="342"/>
      <c r="SRD159" s="342"/>
      <c r="SRE159" s="342"/>
      <c r="SRF159" s="342"/>
      <c r="SRG159" s="342"/>
      <c r="SRH159" s="342"/>
      <c r="SRI159" s="342"/>
      <c r="SRJ159" s="342"/>
      <c r="SRK159" s="342"/>
      <c r="SRL159" s="342"/>
      <c r="SRM159" s="342"/>
      <c r="SRN159" s="342"/>
      <c r="SRO159" s="342"/>
      <c r="SRP159" s="342"/>
      <c r="SRQ159" s="342"/>
      <c r="SRR159" s="342"/>
      <c r="SRS159" s="342"/>
      <c r="SRT159" s="342"/>
      <c r="SRU159" s="342"/>
      <c r="SRV159" s="342"/>
      <c r="SRW159" s="342"/>
      <c r="SRX159" s="342"/>
      <c r="SRY159" s="342"/>
      <c r="SRZ159" s="342"/>
      <c r="SSA159" s="342"/>
      <c r="SSB159" s="342"/>
      <c r="SSC159" s="342"/>
      <c r="SSD159" s="342"/>
      <c r="SSE159" s="342"/>
      <c r="SSF159" s="342"/>
      <c r="SSG159" s="342"/>
      <c r="SSH159" s="342"/>
      <c r="SSI159" s="342"/>
      <c r="SSJ159" s="342"/>
      <c r="SSK159" s="342"/>
      <c r="SSL159" s="342"/>
      <c r="SSM159" s="342"/>
      <c r="SSN159" s="342"/>
      <c r="SSO159" s="342"/>
      <c r="SSP159" s="342"/>
      <c r="SSQ159" s="342"/>
      <c r="SSR159" s="342"/>
      <c r="SSS159" s="342"/>
      <c r="SST159" s="342"/>
      <c r="SSU159" s="342"/>
      <c r="SSV159" s="342"/>
      <c r="SSW159" s="342"/>
      <c r="SSX159" s="342"/>
      <c r="SSY159" s="342"/>
      <c r="SSZ159" s="342"/>
      <c r="STA159" s="342"/>
      <c r="STB159" s="342"/>
      <c r="STC159" s="342"/>
      <c r="STD159" s="342"/>
      <c r="STE159" s="342"/>
      <c r="STF159" s="342"/>
      <c r="STG159" s="342"/>
      <c r="STH159" s="342"/>
      <c r="STI159" s="342"/>
      <c r="STJ159" s="342"/>
      <c r="STK159" s="342"/>
      <c r="STL159" s="342"/>
      <c r="STM159" s="342"/>
      <c r="STN159" s="342"/>
      <c r="STO159" s="342"/>
      <c r="STP159" s="342"/>
      <c r="STQ159" s="342"/>
      <c r="STR159" s="342"/>
      <c r="STS159" s="342"/>
      <c r="STT159" s="342"/>
      <c r="STU159" s="342"/>
      <c r="STV159" s="342"/>
      <c r="STW159" s="342"/>
      <c r="STX159" s="342"/>
      <c r="STY159" s="342"/>
      <c r="STZ159" s="342"/>
      <c r="SUA159" s="342"/>
      <c r="SUB159" s="342"/>
      <c r="SUC159" s="342"/>
      <c r="SUD159" s="342"/>
      <c r="SUE159" s="342"/>
      <c r="SUF159" s="342"/>
      <c r="SUG159" s="342"/>
      <c r="SUH159" s="342"/>
      <c r="SUI159" s="342"/>
      <c r="SUJ159" s="342"/>
      <c r="SUK159" s="342"/>
      <c r="SUL159" s="342"/>
      <c r="SUM159" s="342"/>
      <c r="SUN159" s="342"/>
      <c r="SUO159" s="342"/>
      <c r="SUP159" s="342"/>
      <c r="SUQ159" s="342"/>
      <c r="SUR159" s="342"/>
      <c r="SUS159" s="342"/>
      <c r="SUT159" s="342"/>
      <c r="SUU159" s="342"/>
      <c r="SUV159" s="342"/>
      <c r="SUW159" s="342"/>
      <c r="SUX159" s="342"/>
      <c r="SUY159" s="342"/>
      <c r="SUZ159" s="342"/>
      <c r="SVA159" s="342"/>
      <c r="SVB159" s="342"/>
      <c r="SVC159" s="342"/>
      <c r="SVD159" s="342"/>
      <c r="SVE159" s="342"/>
      <c r="SVF159" s="342"/>
      <c r="SVG159" s="342"/>
      <c r="SVH159" s="342"/>
      <c r="SVI159" s="342"/>
      <c r="SVJ159" s="342"/>
      <c r="SVK159" s="342"/>
      <c r="SVL159" s="342"/>
      <c r="SVM159" s="342"/>
      <c r="SVN159" s="342"/>
      <c r="SVO159" s="342"/>
      <c r="SVP159" s="342"/>
      <c r="SVQ159" s="342"/>
      <c r="SVR159" s="342"/>
      <c r="SVS159" s="342"/>
      <c r="SVT159" s="342"/>
      <c r="SVU159" s="342"/>
      <c r="SVV159" s="342"/>
      <c r="SVW159" s="342"/>
      <c r="SVX159" s="342"/>
      <c r="SVY159" s="342"/>
      <c r="SVZ159" s="342"/>
      <c r="SWA159" s="342"/>
      <c r="SWB159" s="342"/>
      <c r="SWC159" s="342"/>
      <c r="SWD159" s="342"/>
      <c r="SWE159" s="342"/>
      <c r="SWF159" s="342"/>
      <c r="SWG159" s="342"/>
      <c r="SWH159" s="342"/>
      <c r="SWI159" s="342"/>
      <c r="SWJ159" s="342"/>
      <c r="SWK159" s="342"/>
      <c r="SWL159" s="342"/>
      <c r="SWM159" s="342"/>
      <c r="SWN159" s="342"/>
      <c r="SWO159" s="342"/>
      <c r="SWP159" s="342"/>
      <c r="SWQ159" s="342"/>
      <c r="SWR159" s="342"/>
      <c r="SWS159" s="342"/>
      <c r="SWT159" s="342"/>
      <c r="SWU159" s="342"/>
      <c r="SWV159" s="342"/>
      <c r="SWW159" s="342"/>
      <c r="SWX159" s="342"/>
      <c r="SWY159" s="342"/>
      <c r="SWZ159" s="342"/>
      <c r="SXA159" s="342"/>
      <c r="SXB159" s="342"/>
      <c r="SXC159" s="342"/>
      <c r="SXD159" s="342"/>
      <c r="SXE159" s="342"/>
      <c r="SXF159" s="342"/>
      <c r="SXG159" s="342"/>
      <c r="SXH159" s="342"/>
      <c r="SXI159" s="342"/>
      <c r="SXJ159" s="342"/>
      <c r="SXK159" s="342"/>
      <c r="SXL159" s="342"/>
      <c r="SXM159" s="342"/>
      <c r="SXN159" s="342"/>
      <c r="SXO159" s="342"/>
      <c r="SXP159" s="342"/>
      <c r="SXQ159" s="342"/>
      <c r="SXR159" s="342"/>
      <c r="SXS159" s="342"/>
      <c r="SXT159" s="342"/>
      <c r="SXU159" s="342"/>
      <c r="SXV159" s="342"/>
      <c r="SXW159" s="342"/>
      <c r="SXX159" s="342"/>
      <c r="SXY159" s="342"/>
      <c r="SXZ159" s="342"/>
      <c r="SYA159" s="342"/>
      <c r="SYB159" s="342"/>
      <c r="SYC159" s="342"/>
      <c r="SYD159" s="342"/>
      <c r="SYE159" s="342"/>
      <c r="SYF159" s="342"/>
      <c r="SYG159" s="342"/>
      <c r="SYH159" s="342"/>
      <c r="SYI159" s="342"/>
      <c r="SYJ159" s="342"/>
      <c r="SYK159" s="342"/>
      <c r="SYL159" s="342"/>
      <c r="SYM159" s="342"/>
      <c r="SYN159" s="342"/>
      <c r="SYO159" s="342"/>
      <c r="SYP159" s="342"/>
      <c r="SYQ159" s="342"/>
      <c r="SYR159" s="342"/>
      <c r="SYS159" s="342"/>
      <c r="SYT159" s="342"/>
      <c r="SYU159" s="342"/>
      <c r="SYV159" s="342"/>
      <c r="SYW159" s="342"/>
      <c r="SYX159" s="342"/>
      <c r="SYY159" s="342"/>
      <c r="SYZ159" s="342"/>
      <c r="SZA159" s="342"/>
      <c r="SZB159" s="342"/>
      <c r="SZC159" s="342"/>
      <c r="SZD159" s="342"/>
      <c r="SZE159" s="342"/>
      <c r="SZF159" s="342"/>
      <c r="SZG159" s="342"/>
      <c r="SZH159" s="342"/>
      <c r="SZI159" s="342"/>
      <c r="SZJ159" s="342"/>
      <c r="SZK159" s="342"/>
      <c r="SZL159" s="342"/>
      <c r="SZM159" s="342"/>
      <c r="SZN159" s="342"/>
      <c r="SZO159" s="342"/>
      <c r="SZP159" s="342"/>
      <c r="SZQ159" s="342"/>
      <c r="SZR159" s="342"/>
      <c r="SZS159" s="342"/>
      <c r="SZT159" s="342"/>
      <c r="SZU159" s="342"/>
      <c r="SZV159" s="342"/>
      <c r="SZW159" s="342"/>
      <c r="SZX159" s="342"/>
      <c r="SZY159" s="342"/>
      <c r="SZZ159" s="342"/>
      <c r="TAA159" s="342"/>
      <c r="TAB159" s="342"/>
      <c r="TAC159" s="342"/>
      <c r="TAD159" s="342"/>
      <c r="TAE159" s="342"/>
      <c r="TAF159" s="342"/>
      <c r="TAG159" s="342"/>
      <c r="TAH159" s="342"/>
      <c r="TAI159" s="342"/>
      <c r="TAJ159" s="342"/>
      <c r="TAK159" s="342"/>
      <c r="TAL159" s="342"/>
      <c r="TAM159" s="342"/>
      <c r="TAN159" s="342"/>
      <c r="TAO159" s="342"/>
      <c r="TAP159" s="342"/>
      <c r="TAQ159" s="342"/>
      <c r="TAR159" s="342"/>
      <c r="TAS159" s="342"/>
      <c r="TAT159" s="342"/>
      <c r="TAU159" s="342"/>
      <c r="TAV159" s="342"/>
      <c r="TAW159" s="342"/>
      <c r="TAX159" s="342"/>
      <c r="TAY159" s="342"/>
      <c r="TAZ159" s="342"/>
      <c r="TBA159" s="342"/>
      <c r="TBB159" s="342"/>
      <c r="TBC159" s="342"/>
      <c r="TBD159" s="342"/>
      <c r="TBE159" s="342"/>
      <c r="TBF159" s="342"/>
      <c r="TBG159" s="342"/>
      <c r="TBH159" s="342"/>
      <c r="TBI159" s="342"/>
      <c r="TBJ159" s="342"/>
      <c r="TBK159" s="342"/>
      <c r="TBL159" s="342"/>
      <c r="TBM159" s="342"/>
      <c r="TBN159" s="342"/>
      <c r="TBO159" s="342"/>
      <c r="TBP159" s="342"/>
      <c r="TBQ159" s="342"/>
      <c r="TBR159" s="342"/>
      <c r="TBS159" s="342"/>
      <c r="TBT159" s="342"/>
      <c r="TBU159" s="342"/>
      <c r="TBV159" s="342"/>
      <c r="TBW159" s="342"/>
      <c r="TBX159" s="342"/>
      <c r="TBY159" s="342"/>
      <c r="TBZ159" s="342"/>
      <c r="TCA159" s="342"/>
      <c r="TCB159" s="342"/>
      <c r="TCC159" s="342"/>
      <c r="TCD159" s="342"/>
      <c r="TCE159" s="342"/>
      <c r="TCF159" s="342"/>
      <c r="TCG159" s="342"/>
      <c r="TCH159" s="342"/>
      <c r="TCI159" s="342"/>
      <c r="TCJ159" s="342"/>
      <c r="TCK159" s="342"/>
      <c r="TCL159" s="342"/>
      <c r="TCM159" s="342"/>
      <c r="TCN159" s="342"/>
      <c r="TCO159" s="342"/>
      <c r="TCP159" s="342"/>
      <c r="TCQ159" s="342"/>
      <c r="TCR159" s="342"/>
      <c r="TCS159" s="342"/>
      <c r="TCT159" s="342"/>
      <c r="TCU159" s="342"/>
      <c r="TCV159" s="342"/>
      <c r="TCW159" s="342"/>
      <c r="TCX159" s="342"/>
      <c r="TCY159" s="342"/>
      <c r="TCZ159" s="342"/>
      <c r="TDA159" s="342"/>
      <c r="TDB159" s="342"/>
      <c r="TDC159" s="342"/>
      <c r="TDD159" s="342"/>
      <c r="TDE159" s="342"/>
      <c r="TDF159" s="342"/>
      <c r="TDG159" s="342"/>
      <c r="TDH159" s="342"/>
      <c r="TDI159" s="342"/>
      <c r="TDJ159" s="342"/>
      <c r="TDK159" s="342"/>
      <c r="TDL159" s="342"/>
      <c r="TDM159" s="342"/>
      <c r="TDN159" s="342"/>
      <c r="TDO159" s="342"/>
      <c r="TDP159" s="342"/>
      <c r="TDQ159" s="342"/>
      <c r="TDR159" s="342"/>
      <c r="TDS159" s="342"/>
      <c r="TDT159" s="342"/>
      <c r="TDU159" s="342"/>
      <c r="TDV159" s="342"/>
      <c r="TDW159" s="342"/>
      <c r="TDX159" s="342"/>
      <c r="TDY159" s="342"/>
      <c r="TDZ159" s="342"/>
      <c r="TEA159" s="342"/>
      <c r="TEB159" s="342"/>
      <c r="TEC159" s="342"/>
      <c r="TED159" s="342"/>
      <c r="TEE159" s="342"/>
      <c r="TEF159" s="342"/>
      <c r="TEG159" s="342"/>
      <c r="TEH159" s="342"/>
      <c r="TEI159" s="342"/>
      <c r="TEJ159" s="342"/>
      <c r="TEK159" s="342"/>
      <c r="TEL159" s="342"/>
      <c r="TEM159" s="342"/>
      <c r="TEN159" s="342"/>
      <c r="TEO159" s="342"/>
      <c r="TEP159" s="342"/>
      <c r="TEQ159" s="342"/>
      <c r="TER159" s="342"/>
      <c r="TES159" s="342"/>
      <c r="TET159" s="342"/>
      <c r="TEU159" s="342"/>
      <c r="TEV159" s="342"/>
      <c r="TEW159" s="342"/>
      <c r="TEX159" s="342"/>
      <c r="TEY159" s="342"/>
      <c r="TEZ159" s="342"/>
      <c r="TFA159" s="342"/>
      <c r="TFB159" s="342"/>
      <c r="TFC159" s="342"/>
      <c r="TFD159" s="342"/>
      <c r="TFE159" s="342"/>
      <c r="TFF159" s="342"/>
      <c r="TFG159" s="342"/>
      <c r="TFH159" s="342"/>
      <c r="TFI159" s="342"/>
      <c r="TFJ159" s="342"/>
      <c r="TFK159" s="342"/>
      <c r="TFL159" s="342"/>
      <c r="TFM159" s="342"/>
      <c r="TFN159" s="342"/>
      <c r="TFO159" s="342"/>
      <c r="TFP159" s="342"/>
      <c r="TFQ159" s="342"/>
      <c r="TFR159" s="342"/>
      <c r="TFS159" s="342"/>
      <c r="TFT159" s="342"/>
      <c r="TFU159" s="342"/>
      <c r="TFV159" s="342"/>
      <c r="TFW159" s="342"/>
      <c r="TFX159" s="342"/>
      <c r="TFY159" s="342"/>
      <c r="TFZ159" s="342"/>
      <c r="TGA159" s="342"/>
      <c r="TGB159" s="342"/>
      <c r="TGC159" s="342"/>
      <c r="TGD159" s="342"/>
      <c r="TGE159" s="342"/>
      <c r="TGF159" s="342"/>
      <c r="TGG159" s="342"/>
      <c r="TGH159" s="342"/>
      <c r="TGI159" s="342"/>
      <c r="TGJ159" s="342"/>
      <c r="TGK159" s="342"/>
      <c r="TGL159" s="342"/>
      <c r="TGM159" s="342"/>
      <c r="TGN159" s="342"/>
      <c r="TGO159" s="342"/>
      <c r="TGP159" s="342"/>
      <c r="TGQ159" s="342"/>
      <c r="TGR159" s="342"/>
      <c r="TGS159" s="342"/>
      <c r="TGT159" s="342"/>
      <c r="TGU159" s="342"/>
      <c r="TGV159" s="342"/>
      <c r="TGW159" s="342"/>
      <c r="TGX159" s="342"/>
      <c r="TGY159" s="342"/>
      <c r="TGZ159" s="342"/>
      <c r="THA159" s="342"/>
      <c r="THB159" s="342"/>
      <c r="THC159" s="342"/>
      <c r="THD159" s="342"/>
      <c r="THE159" s="342"/>
      <c r="THF159" s="342"/>
      <c r="THG159" s="342"/>
      <c r="THH159" s="342"/>
      <c r="THI159" s="342"/>
      <c r="THJ159" s="342"/>
      <c r="THK159" s="342"/>
      <c r="THL159" s="342"/>
      <c r="THM159" s="342"/>
      <c r="THN159" s="342"/>
      <c r="THO159" s="342"/>
      <c r="THP159" s="342"/>
      <c r="THQ159" s="342"/>
      <c r="THR159" s="342"/>
      <c r="THS159" s="342"/>
      <c r="THT159" s="342"/>
      <c r="THU159" s="342"/>
      <c r="THV159" s="342"/>
      <c r="THW159" s="342"/>
      <c r="THX159" s="342"/>
      <c r="THY159" s="342"/>
      <c r="THZ159" s="342"/>
      <c r="TIA159" s="342"/>
      <c r="TIB159" s="342"/>
      <c r="TIC159" s="342"/>
      <c r="TID159" s="342"/>
      <c r="TIE159" s="342"/>
      <c r="TIF159" s="342"/>
      <c r="TIG159" s="342"/>
      <c r="TIH159" s="342"/>
      <c r="TII159" s="342"/>
      <c r="TIJ159" s="342"/>
      <c r="TIK159" s="342"/>
      <c r="TIL159" s="342"/>
      <c r="TIM159" s="342"/>
      <c r="TIN159" s="342"/>
      <c r="TIO159" s="342"/>
      <c r="TIP159" s="342"/>
      <c r="TIQ159" s="342"/>
      <c r="TIR159" s="342"/>
      <c r="TIS159" s="342"/>
      <c r="TIT159" s="342"/>
      <c r="TIU159" s="342"/>
      <c r="TIV159" s="342"/>
      <c r="TIW159" s="342"/>
      <c r="TIX159" s="342"/>
      <c r="TIY159" s="342"/>
      <c r="TIZ159" s="342"/>
      <c r="TJA159" s="342"/>
      <c r="TJB159" s="342"/>
      <c r="TJC159" s="342"/>
      <c r="TJD159" s="342"/>
      <c r="TJE159" s="342"/>
      <c r="TJF159" s="342"/>
      <c r="TJG159" s="342"/>
      <c r="TJH159" s="342"/>
      <c r="TJI159" s="342"/>
      <c r="TJJ159" s="342"/>
      <c r="TJK159" s="342"/>
      <c r="TJL159" s="342"/>
      <c r="TJM159" s="342"/>
      <c r="TJN159" s="342"/>
      <c r="TJO159" s="342"/>
      <c r="TJP159" s="342"/>
      <c r="TJQ159" s="342"/>
      <c r="TJR159" s="342"/>
      <c r="TJS159" s="342"/>
      <c r="TJT159" s="342"/>
      <c r="TJU159" s="342"/>
      <c r="TJV159" s="342"/>
      <c r="TJW159" s="342"/>
      <c r="TJX159" s="342"/>
      <c r="TJY159" s="342"/>
      <c r="TJZ159" s="342"/>
      <c r="TKA159" s="342"/>
      <c r="TKB159" s="342"/>
      <c r="TKC159" s="342"/>
      <c r="TKD159" s="342"/>
      <c r="TKE159" s="342"/>
      <c r="TKF159" s="342"/>
      <c r="TKG159" s="342"/>
      <c r="TKH159" s="342"/>
      <c r="TKI159" s="342"/>
      <c r="TKJ159" s="342"/>
      <c r="TKK159" s="342"/>
      <c r="TKL159" s="342"/>
      <c r="TKM159" s="342"/>
      <c r="TKN159" s="342"/>
      <c r="TKO159" s="342"/>
      <c r="TKP159" s="342"/>
      <c r="TKQ159" s="342"/>
      <c r="TKR159" s="342"/>
      <c r="TKS159" s="342"/>
      <c r="TKT159" s="342"/>
      <c r="TKU159" s="342"/>
      <c r="TKV159" s="342"/>
      <c r="TKW159" s="342"/>
      <c r="TKX159" s="342"/>
      <c r="TKY159" s="342"/>
      <c r="TKZ159" s="342"/>
      <c r="TLA159" s="342"/>
      <c r="TLB159" s="342"/>
      <c r="TLC159" s="342"/>
      <c r="TLD159" s="342"/>
      <c r="TLE159" s="342"/>
      <c r="TLF159" s="342"/>
      <c r="TLG159" s="342"/>
      <c r="TLH159" s="342"/>
      <c r="TLI159" s="342"/>
      <c r="TLJ159" s="342"/>
      <c r="TLK159" s="342"/>
      <c r="TLL159" s="342"/>
      <c r="TLM159" s="342"/>
      <c r="TLN159" s="342"/>
      <c r="TLO159" s="342"/>
      <c r="TLP159" s="342"/>
      <c r="TLQ159" s="342"/>
      <c r="TLR159" s="342"/>
      <c r="TLS159" s="342"/>
      <c r="TLT159" s="342"/>
      <c r="TLU159" s="342"/>
      <c r="TLV159" s="342"/>
      <c r="TLW159" s="342"/>
      <c r="TLX159" s="342"/>
      <c r="TLY159" s="342"/>
      <c r="TLZ159" s="342"/>
      <c r="TMA159" s="342"/>
      <c r="TMB159" s="342"/>
      <c r="TMC159" s="342"/>
      <c r="TMD159" s="342"/>
      <c r="TME159" s="342"/>
      <c r="TMF159" s="342"/>
      <c r="TMG159" s="342"/>
      <c r="TMH159" s="342"/>
      <c r="TMI159" s="342"/>
      <c r="TMJ159" s="342"/>
      <c r="TMK159" s="342"/>
      <c r="TML159" s="342"/>
      <c r="TMM159" s="342"/>
      <c r="TMN159" s="342"/>
      <c r="TMO159" s="342"/>
      <c r="TMP159" s="342"/>
      <c r="TMQ159" s="342"/>
      <c r="TMR159" s="342"/>
      <c r="TMS159" s="342"/>
      <c r="TMT159" s="342"/>
      <c r="TMU159" s="342"/>
      <c r="TMV159" s="342"/>
      <c r="TMW159" s="342"/>
      <c r="TMX159" s="342"/>
      <c r="TMY159" s="342"/>
      <c r="TMZ159" s="342"/>
      <c r="TNA159" s="342"/>
      <c r="TNB159" s="342"/>
      <c r="TNC159" s="342"/>
      <c r="TND159" s="342"/>
      <c r="TNE159" s="342"/>
      <c r="TNF159" s="342"/>
      <c r="TNG159" s="342"/>
      <c r="TNH159" s="342"/>
      <c r="TNI159" s="342"/>
      <c r="TNJ159" s="342"/>
      <c r="TNK159" s="342"/>
      <c r="TNL159" s="342"/>
      <c r="TNM159" s="342"/>
      <c r="TNN159" s="342"/>
      <c r="TNO159" s="342"/>
      <c r="TNP159" s="342"/>
      <c r="TNQ159" s="342"/>
      <c r="TNR159" s="342"/>
      <c r="TNS159" s="342"/>
      <c r="TNT159" s="342"/>
      <c r="TNU159" s="342"/>
      <c r="TNV159" s="342"/>
      <c r="TNW159" s="342"/>
      <c r="TNX159" s="342"/>
      <c r="TNY159" s="342"/>
      <c r="TNZ159" s="342"/>
      <c r="TOA159" s="342"/>
      <c r="TOB159" s="342"/>
      <c r="TOC159" s="342"/>
      <c r="TOD159" s="342"/>
      <c r="TOE159" s="342"/>
      <c r="TOF159" s="342"/>
      <c r="TOG159" s="342"/>
      <c r="TOH159" s="342"/>
      <c r="TOI159" s="342"/>
      <c r="TOJ159" s="342"/>
      <c r="TOK159" s="342"/>
      <c r="TOL159" s="342"/>
      <c r="TOM159" s="342"/>
      <c r="TON159" s="342"/>
      <c r="TOO159" s="342"/>
      <c r="TOP159" s="342"/>
      <c r="TOQ159" s="342"/>
      <c r="TOR159" s="342"/>
      <c r="TOS159" s="342"/>
      <c r="TOT159" s="342"/>
      <c r="TOU159" s="342"/>
      <c r="TOV159" s="342"/>
      <c r="TOW159" s="342"/>
      <c r="TOX159" s="342"/>
      <c r="TOY159" s="342"/>
      <c r="TOZ159" s="342"/>
      <c r="TPA159" s="342"/>
      <c r="TPB159" s="342"/>
      <c r="TPC159" s="342"/>
      <c r="TPD159" s="342"/>
      <c r="TPE159" s="342"/>
      <c r="TPF159" s="342"/>
      <c r="TPG159" s="342"/>
      <c r="TPH159" s="342"/>
      <c r="TPI159" s="342"/>
      <c r="TPJ159" s="342"/>
      <c r="TPK159" s="342"/>
      <c r="TPL159" s="342"/>
      <c r="TPM159" s="342"/>
      <c r="TPN159" s="342"/>
      <c r="TPO159" s="342"/>
      <c r="TPP159" s="342"/>
      <c r="TPQ159" s="342"/>
      <c r="TPR159" s="342"/>
      <c r="TPS159" s="342"/>
      <c r="TPT159" s="342"/>
      <c r="TPU159" s="342"/>
      <c r="TPV159" s="342"/>
      <c r="TPW159" s="342"/>
      <c r="TPX159" s="342"/>
      <c r="TPY159" s="342"/>
      <c r="TPZ159" s="342"/>
      <c r="TQA159" s="342"/>
      <c r="TQB159" s="342"/>
      <c r="TQC159" s="342"/>
      <c r="TQD159" s="342"/>
      <c r="TQE159" s="342"/>
      <c r="TQF159" s="342"/>
      <c r="TQG159" s="342"/>
      <c r="TQH159" s="342"/>
      <c r="TQI159" s="342"/>
      <c r="TQJ159" s="342"/>
      <c r="TQK159" s="342"/>
      <c r="TQL159" s="342"/>
      <c r="TQM159" s="342"/>
      <c r="TQN159" s="342"/>
      <c r="TQO159" s="342"/>
      <c r="TQP159" s="342"/>
      <c r="TQQ159" s="342"/>
      <c r="TQR159" s="342"/>
      <c r="TQS159" s="342"/>
      <c r="TQT159" s="342"/>
      <c r="TQU159" s="342"/>
      <c r="TQV159" s="342"/>
      <c r="TQW159" s="342"/>
      <c r="TQX159" s="342"/>
      <c r="TQY159" s="342"/>
      <c r="TQZ159" s="342"/>
      <c r="TRA159" s="342"/>
      <c r="TRB159" s="342"/>
      <c r="TRC159" s="342"/>
      <c r="TRD159" s="342"/>
      <c r="TRE159" s="342"/>
      <c r="TRF159" s="342"/>
      <c r="TRG159" s="342"/>
      <c r="TRH159" s="342"/>
      <c r="TRI159" s="342"/>
      <c r="TRJ159" s="342"/>
      <c r="TRK159" s="342"/>
      <c r="TRL159" s="342"/>
      <c r="TRM159" s="342"/>
      <c r="TRN159" s="342"/>
      <c r="TRO159" s="342"/>
      <c r="TRP159" s="342"/>
      <c r="TRQ159" s="342"/>
      <c r="TRR159" s="342"/>
      <c r="TRS159" s="342"/>
      <c r="TRT159" s="342"/>
      <c r="TRU159" s="342"/>
      <c r="TRV159" s="342"/>
      <c r="TRW159" s="342"/>
      <c r="TRX159" s="342"/>
      <c r="TRY159" s="342"/>
      <c r="TRZ159" s="342"/>
      <c r="TSA159" s="342"/>
      <c r="TSB159" s="342"/>
      <c r="TSC159" s="342"/>
      <c r="TSD159" s="342"/>
      <c r="TSE159" s="342"/>
      <c r="TSF159" s="342"/>
      <c r="TSG159" s="342"/>
      <c r="TSH159" s="342"/>
      <c r="TSI159" s="342"/>
      <c r="TSJ159" s="342"/>
      <c r="TSK159" s="342"/>
      <c r="TSL159" s="342"/>
      <c r="TSM159" s="342"/>
      <c r="TSN159" s="342"/>
      <c r="TSO159" s="342"/>
      <c r="TSP159" s="342"/>
      <c r="TSQ159" s="342"/>
      <c r="TSR159" s="342"/>
      <c r="TSS159" s="342"/>
      <c r="TST159" s="342"/>
      <c r="TSU159" s="342"/>
      <c r="TSV159" s="342"/>
      <c r="TSW159" s="342"/>
      <c r="TSX159" s="342"/>
      <c r="TSY159" s="342"/>
      <c r="TSZ159" s="342"/>
      <c r="TTA159" s="342"/>
      <c r="TTB159" s="342"/>
      <c r="TTC159" s="342"/>
      <c r="TTD159" s="342"/>
      <c r="TTE159" s="342"/>
      <c r="TTF159" s="342"/>
      <c r="TTG159" s="342"/>
      <c r="TTH159" s="342"/>
      <c r="TTI159" s="342"/>
      <c r="TTJ159" s="342"/>
      <c r="TTK159" s="342"/>
      <c r="TTL159" s="342"/>
      <c r="TTM159" s="342"/>
      <c r="TTN159" s="342"/>
      <c r="TTO159" s="342"/>
      <c r="TTP159" s="342"/>
      <c r="TTQ159" s="342"/>
      <c r="TTR159" s="342"/>
      <c r="TTS159" s="342"/>
      <c r="TTT159" s="342"/>
      <c r="TTU159" s="342"/>
      <c r="TTV159" s="342"/>
      <c r="TTW159" s="342"/>
      <c r="TTX159" s="342"/>
      <c r="TTY159" s="342"/>
      <c r="TTZ159" s="342"/>
      <c r="TUA159" s="342"/>
      <c r="TUB159" s="342"/>
      <c r="TUC159" s="342"/>
      <c r="TUD159" s="342"/>
      <c r="TUE159" s="342"/>
      <c r="TUF159" s="342"/>
      <c r="TUG159" s="342"/>
      <c r="TUH159" s="342"/>
      <c r="TUI159" s="342"/>
      <c r="TUJ159" s="342"/>
      <c r="TUK159" s="342"/>
      <c r="TUL159" s="342"/>
      <c r="TUM159" s="342"/>
      <c r="TUN159" s="342"/>
      <c r="TUO159" s="342"/>
      <c r="TUP159" s="342"/>
      <c r="TUQ159" s="342"/>
      <c r="TUR159" s="342"/>
      <c r="TUS159" s="342"/>
      <c r="TUT159" s="342"/>
      <c r="TUU159" s="342"/>
      <c r="TUV159" s="342"/>
      <c r="TUW159" s="342"/>
      <c r="TUX159" s="342"/>
      <c r="TUY159" s="342"/>
      <c r="TUZ159" s="342"/>
      <c r="TVA159" s="342"/>
      <c r="TVB159" s="342"/>
      <c r="TVC159" s="342"/>
      <c r="TVD159" s="342"/>
      <c r="TVE159" s="342"/>
      <c r="TVF159" s="342"/>
      <c r="TVG159" s="342"/>
      <c r="TVH159" s="342"/>
      <c r="TVI159" s="342"/>
      <c r="TVJ159" s="342"/>
      <c r="TVK159" s="342"/>
      <c r="TVL159" s="342"/>
      <c r="TVM159" s="342"/>
      <c r="TVN159" s="342"/>
      <c r="TVO159" s="342"/>
      <c r="TVP159" s="342"/>
      <c r="TVQ159" s="342"/>
      <c r="TVR159" s="342"/>
      <c r="TVS159" s="342"/>
      <c r="TVT159" s="342"/>
      <c r="TVU159" s="342"/>
      <c r="TVV159" s="342"/>
      <c r="TVW159" s="342"/>
      <c r="TVX159" s="342"/>
      <c r="TVY159" s="342"/>
      <c r="TVZ159" s="342"/>
      <c r="TWA159" s="342"/>
      <c r="TWB159" s="342"/>
      <c r="TWC159" s="342"/>
      <c r="TWD159" s="342"/>
      <c r="TWE159" s="342"/>
      <c r="TWF159" s="342"/>
      <c r="TWG159" s="342"/>
      <c r="TWH159" s="342"/>
      <c r="TWI159" s="342"/>
      <c r="TWJ159" s="342"/>
      <c r="TWK159" s="342"/>
      <c r="TWL159" s="342"/>
      <c r="TWM159" s="342"/>
      <c r="TWN159" s="342"/>
      <c r="TWO159" s="342"/>
      <c r="TWP159" s="342"/>
      <c r="TWQ159" s="342"/>
      <c r="TWR159" s="342"/>
      <c r="TWS159" s="342"/>
      <c r="TWT159" s="342"/>
      <c r="TWU159" s="342"/>
      <c r="TWV159" s="342"/>
      <c r="TWW159" s="342"/>
      <c r="TWX159" s="342"/>
      <c r="TWY159" s="342"/>
      <c r="TWZ159" s="342"/>
      <c r="TXA159" s="342"/>
      <c r="TXB159" s="342"/>
      <c r="TXC159" s="342"/>
      <c r="TXD159" s="342"/>
      <c r="TXE159" s="342"/>
      <c r="TXF159" s="342"/>
      <c r="TXG159" s="342"/>
      <c r="TXH159" s="342"/>
      <c r="TXI159" s="342"/>
      <c r="TXJ159" s="342"/>
      <c r="TXK159" s="342"/>
      <c r="TXL159" s="342"/>
      <c r="TXM159" s="342"/>
      <c r="TXN159" s="342"/>
      <c r="TXO159" s="342"/>
      <c r="TXP159" s="342"/>
      <c r="TXQ159" s="342"/>
      <c r="TXR159" s="342"/>
      <c r="TXS159" s="342"/>
      <c r="TXT159" s="342"/>
      <c r="TXU159" s="342"/>
      <c r="TXV159" s="342"/>
      <c r="TXW159" s="342"/>
      <c r="TXX159" s="342"/>
      <c r="TXY159" s="342"/>
      <c r="TXZ159" s="342"/>
      <c r="TYA159" s="342"/>
      <c r="TYB159" s="342"/>
      <c r="TYC159" s="342"/>
      <c r="TYD159" s="342"/>
      <c r="TYE159" s="342"/>
      <c r="TYF159" s="342"/>
      <c r="TYG159" s="342"/>
      <c r="TYH159" s="342"/>
      <c r="TYI159" s="342"/>
      <c r="TYJ159" s="342"/>
      <c r="TYK159" s="342"/>
      <c r="TYL159" s="342"/>
      <c r="TYM159" s="342"/>
      <c r="TYN159" s="342"/>
      <c r="TYO159" s="342"/>
      <c r="TYP159" s="342"/>
      <c r="TYQ159" s="342"/>
      <c r="TYR159" s="342"/>
      <c r="TYS159" s="342"/>
      <c r="TYT159" s="342"/>
      <c r="TYU159" s="342"/>
      <c r="TYV159" s="342"/>
      <c r="TYW159" s="342"/>
      <c r="TYX159" s="342"/>
      <c r="TYY159" s="342"/>
      <c r="TYZ159" s="342"/>
      <c r="TZA159" s="342"/>
      <c r="TZB159" s="342"/>
      <c r="TZC159" s="342"/>
      <c r="TZD159" s="342"/>
      <c r="TZE159" s="342"/>
      <c r="TZF159" s="342"/>
      <c r="TZG159" s="342"/>
      <c r="TZH159" s="342"/>
      <c r="TZI159" s="342"/>
      <c r="TZJ159" s="342"/>
      <c r="TZK159" s="342"/>
      <c r="TZL159" s="342"/>
      <c r="TZM159" s="342"/>
      <c r="TZN159" s="342"/>
      <c r="TZO159" s="342"/>
      <c r="TZP159" s="342"/>
      <c r="TZQ159" s="342"/>
      <c r="TZR159" s="342"/>
      <c r="TZS159" s="342"/>
      <c r="TZT159" s="342"/>
      <c r="TZU159" s="342"/>
      <c r="TZV159" s="342"/>
      <c r="TZW159" s="342"/>
      <c r="TZX159" s="342"/>
      <c r="TZY159" s="342"/>
      <c r="TZZ159" s="342"/>
      <c r="UAA159" s="342"/>
      <c r="UAB159" s="342"/>
      <c r="UAC159" s="342"/>
      <c r="UAD159" s="342"/>
      <c r="UAE159" s="342"/>
      <c r="UAF159" s="342"/>
      <c r="UAG159" s="342"/>
      <c r="UAH159" s="342"/>
      <c r="UAI159" s="342"/>
      <c r="UAJ159" s="342"/>
      <c r="UAK159" s="342"/>
      <c r="UAL159" s="342"/>
      <c r="UAM159" s="342"/>
      <c r="UAN159" s="342"/>
      <c r="UAO159" s="342"/>
      <c r="UAP159" s="342"/>
      <c r="UAQ159" s="342"/>
      <c r="UAR159" s="342"/>
      <c r="UAS159" s="342"/>
      <c r="UAT159" s="342"/>
      <c r="UAU159" s="342"/>
      <c r="UAV159" s="342"/>
      <c r="UAW159" s="342"/>
      <c r="UAX159" s="342"/>
      <c r="UAY159" s="342"/>
      <c r="UAZ159" s="342"/>
      <c r="UBA159" s="342"/>
      <c r="UBB159" s="342"/>
      <c r="UBC159" s="342"/>
      <c r="UBD159" s="342"/>
      <c r="UBE159" s="342"/>
      <c r="UBF159" s="342"/>
      <c r="UBG159" s="342"/>
      <c r="UBH159" s="342"/>
      <c r="UBI159" s="342"/>
      <c r="UBJ159" s="342"/>
      <c r="UBK159" s="342"/>
      <c r="UBL159" s="342"/>
      <c r="UBM159" s="342"/>
      <c r="UBN159" s="342"/>
      <c r="UBO159" s="342"/>
      <c r="UBP159" s="342"/>
      <c r="UBQ159" s="342"/>
      <c r="UBR159" s="342"/>
      <c r="UBS159" s="342"/>
      <c r="UBT159" s="342"/>
      <c r="UBU159" s="342"/>
      <c r="UBV159" s="342"/>
      <c r="UBW159" s="342"/>
      <c r="UBX159" s="342"/>
      <c r="UBY159" s="342"/>
      <c r="UBZ159" s="342"/>
      <c r="UCA159" s="342"/>
      <c r="UCB159" s="342"/>
      <c r="UCC159" s="342"/>
      <c r="UCD159" s="342"/>
      <c r="UCE159" s="342"/>
      <c r="UCF159" s="342"/>
      <c r="UCG159" s="342"/>
      <c r="UCH159" s="342"/>
      <c r="UCI159" s="342"/>
      <c r="UCJ159" s="342"/>
      <c r="UCK159" s="342"/>
      <c r="UCL159" s="342"/>
      <c r="UCM159" s="342"/>
      <c r="UCN159" s="342"/>
      <c r="UCO159" s="342"/>
      <c r="UCP159" s="342"/>
      <c r="UCQ159" s="342"/>
      <c r="UCR159" s="342"/>
      <c r="UCS159" s="342"/>
      <c r="UCT159" s="342"/>
      <c r="UCU159" s="342"/>
      <c r="UCV159" s="342"/>
      <c r="UCW159" s="342"/>
      <c r="UCX159" s="342"/>
      <c r="UCY159" s="342"/>
      <c r="UCZ159" s="342"/>
      <c r="UDA159" s="342"/>
      <c r="UDB159" s="342"/>
      <c r="UDC159" s="342"/>
      <c r="UDD159" s="342"/>
      <c r="UDE159" s="342"/>
      <c r="UDF159" s="342"/>
      <c r="UDG159" s="342"/>
      <c r="UDH159" s="342"/>
      <c r="UDI159" s="342"/>
      <c r="UDJ159" s="342"/>
      <c r="UDK159" s="342"/>
      <c r="UDL159" s="342"/>
      <c r="UDM159" s="342"/>
      <c r="UDN159" s="342"/>
      <c r="UDO159" s="342"/>
      <c r="UDP159" s="342"/>
      <c r="UDQ159" s="342"/>
      <c r="UDR159" s="342"/>
      <c r="UDS159" s="342"/>
      <c r="UDT159" s="342"/>
      <c r="UDU159" s="342"/>
      <c r="UDV159" s="342"/>
      <c r="UDW159" s="342"/>
      <c r="UDX159" s="342"/>
      <c r="UDY159" s="342"/>
      <c r="UDZ159" s="342"/>
      <c r="UEA159" s="342"/>
      <c r="UEB159" s="342"/>
      <c r="UEC159" s="342"/>
      <c r="UED159" s="342"/>
      <c r="UEE159" s="342"/>
      <c r="UEF159" s="342"/>
      <c r="UEG159" s="342"/>
      <c r="UEH159" s="342"/>
      <c r="UEI159" s="342"/>
      <c r="UEJ159" s="342"/>
      <c r="UEK159" s="342"/>
      <c r="UEL159" s="342"/>
      <c r="UEM159" s="342"/>
      <c r="UEN159" s="342"/>
      <c r="UEO159" s="342"/>
      <c r="UEP159" s="342"/>
      <c r="UEQ159" s="342"/>
      <c r="UER159" s="342"/>
      <c r="UES159" s="342"/>
      <c r="UET159" s="342"/>
      <c r="UEU159" s="342"/>
      <c r="UEV159" s="342"/>
      <c r="UEW159" s="342"/>
      <c r="UEX159" s="342"/>
      <c r="UEY159" s="342"/>
      <c r="UEZ159" s="342"/>
      <c r="UFA159" s="342"/>
      <c r="UFB159" s="342"/>
      <c r="UFC159" s="342"/>
      <c r="UFD159" s="342"/>
      <c r="UFE159" s="342"/>
      <c r="UFF159" s="342"/>
      <c r="UFG159" s="342"/>
      <c r="UFH159" s="342"/>
      <c r="UFI159" s="342"/>
      <c r="UFJ159" s="342"/>
      <c r="UFK159" s="342"/>
      <c r="UFL159" s="342"/>
      <c r="UFM159" s="342"/>
      <c r="UFN159" s="342"/>
      <c r="UFO159" s="342"/>
      <c r="UFP159" s="342"/>
      <c r="UFQ159" s="342"/>
      <c r="UFR159" s="342"/>
      <c r="UFS159" s="342"/>
      <c r="UFT159" s="342"/>
      <c r="UFU159" s="342"/>
      <c r="UFV159" s="342"/>
      <c r="UFW159" s="342"/>
      <c r="UFX159" s="342"/>
      <c r="UFY159" s="342"/>
      <c r="UFZ159" s="342"/>
      <c r="UGA159" s="342"/>
      <c r="UGB159" s="342"/>
      <c r="UGC159" s="342"/>
      <c r="UGD159" s="342"/>
      <c r="UGE159" s="342"/>
      <c r="UGF159" s="342"/>
      <c r="UGG159" s="342"/>
      <c r="UGH159" s="342"/>
      <c r="UGI159" s="342"/>
      <c r="UGJ159" s="342"/>
      <c r="UGK159" s="342"/>
      <c r="UGL159" s="342"/>
      <c r="UGM159" s="342"/>
      <c r="UGN159" s="342"/>
      <c r="UGO159" s="342"/>
      <c r="UGP159" s="342"/>
      <c r="UGQ159" s="342"/>
      <c r="UGR159" s="342"/>
      <c r="UGS159" s="342"/>
      <c r="UGT159" s="342"/>
      <c r="UGU159" s="342"/>
      <c r="UGV159" s="342"/>
      <c r="UGW159" s="342"/>
      <c r="UGX159" s="342"/>
      <c r="UGY159" s="342"/>
      <c r="UGZ159" s="342"/>
      <c r="UHA159" s="342"/>
      <c r="UHB159" s="342"/>
      <c r="UHC159" s="342"/>
      <c r="UHD159" s="342"/>
      <c r="UHE159" s="342"/>
      <c r="UHF159" s="342"/>
      <c r="UHG159" s="342"/>
      <c r="UHH159" s="342"/>
      <c r="UHI159" s="342"/>
      <c r="UHJ159" s="342"/>
      <c r="UHK159" s="342"/>
      <c r="UHL159" s="342"/>
      <c r="UHM159" s="342"/>
      <c r="UHN159" s="342"/>
      <c r="UHO159" s="342"/>
      <c r="UHP159" s="342"/>
      <c r="UHQ159" s="342"/>
      <c r="UHR159" s="342"/>
      <c r="UHS159" s="342"/>
      <c r="UHT159" s="342"/>
      <c r="UHU159" s="342"/>
      <c r="UHV159" s="342"/>
      <c r="UHW159" s="342"/>
      <c r="UHX159" s="342"/>
      <c r="UHY159" s="342"/>
      <c r="UHZ159" s="342"/>
      <c r="UIA159" s="342"/>
      <c r="UIB159" s="342"/>
      <c r="UIC159" s="342"/>
      <c r="UID159" s="342"/>
      <c r="UIE159" s="342"/>
      <c r="UIF159" s="342"/>
      <c r="UIG159" s="342"/>
      <c r="UIH159" s="342"/>
      <c r="UII159" s="342"/>
      <c r="UIJ159" s="342"/>
      <c r="UIK159" s="342"/>
      <c r="UIL159" s="342"/>
      <c r="UIM159" s="342"/>
      <c r="UIN159" s="342"/>
      <c r="UIO159" s="342"/>
      <c r="UIP159" s="342"/>
      <c r="UIQ159" s="342"/>
      <c r="UIR159" s="342"/>
      <c r="UIS159" s="342"/>
      <c r="UIT159" s="342"/>
      <c r="UIU159" s="342"/>
      <c r="UIV159" s="342"/>
      <c r="UIW159" s="342"/>
      <c r="UIX159" s="342"/>
      <c r="UIY159" s="342"/>
      <c r="UIZ159" s="342"/>
      <c r="UJA159" s="342"/>
      <c r="UJB159" s="342"/>
      <c r="UJC159" s="342"/>
      <c r="UJD159" s="342"/>
      <c r="UJE159" s="342"/>
      <c r="UJF159" s="342"/>
      <c r="UJG159" s="342"/>
      <c r="UJH159" s="342"/>
      <c r="UJI159" s="342"/>
      <c r="UJJ159" s="342"/>
      <c r="UJK159" s="342"/>
      <c r="UJL159" s="342"/>
      <c r="UJM159" s="342"/>
      <c r="UJN159" s="342"/>
      <c r="UJO159" s="342"/>
      <c r="UJP159" s="342"/>
      <c r="UJQ159" s="342"/>
      <c r="UJR159" s="342"/>
      <c r="UJS159" s="342"/>
      <c r="UJT159" s="342"/>
      <c r="UJU159" s="342"/>
      <c r="UJV159" s="342"/>
      <c r="UJW159" s="342"/>
      <c r="UJX159" s="342"/>
      <c r="UJY159" s="342"/>
      <c r="UJZ159" s="342"/>
      <c r="UKA159" s="342"/>
      <c r="UKB159" s="342"/>
      <c r="UKC159" s="342"/>
      <c r="UKD159" s="342"/>
      <c r="UKE159" s="342"/>
      <c r="UKF159" s="342"/>
      <c r="UKG159" s="342"/>
      <c r="UKH159" s="342"/>
      <c r="UKI159" s="342"/>
      <c r="UKJ159" s="342"/>
      <c r="UKK159" s="342"/>
      <c r="UKL159" s="342"/>
      <c r="UKM159" s="342"/>
      <c r="UKN159" s="342"/>
      <c r="UKO159" s="342"/>
      <c r="UKP159" s="342"/>
      <c r="UKQ159" s="342"/>
      <c r="UKR159" s="342"/>
      <c r="UKS159" s="342"/>
      <c r="UKT159" s="342"/>
      <c r="UKU159" s="342"/>
      <c r="UKV159" s="342"/>
      <c r="UKW159" s="342"/>
      <c r="UKX159" s="342"/>
      <c r="UKY159" s="342"/>
      <c r="UKZ159" s="342"/>
      <c r="ULA159" s="342"/>
      <c r="ULB159" s="342"/>
      <c r="ULC159" s="342"/>
      <c r="ULD159" s="342"/>
      <c r="ULE159" s="342"/>
      <c r="ULF159" s="342"/>
      <c r="ULG159" s="342"/>
      <c r="ULH159" s="342"/>
      <c r="ULI159" s="342"/>
      <c r="ULJ159" s="342"/>
      <c r="ULK159" s="342"/>
      <c r="ULL159" s="342"/>
      <c r="ULM159" s="342"/>
      <c r="ULN159" s="342"/>
      <c r="ULO159" s="342"/>
      <c r="ULP159" s="342"/>
      <c r="ULQ159" s="342"/>
      <c r="ULR159" s="342"/>
      <c r="ULS159" s="342"/>
      <c r="ULT159" s="342"/>
      <c r="ULU159" s="342"/>
      <c r="ULV159" s="342"/>
      <c r="ULW159" s="342"/>
      <c r="ULX159" s="342"/>
      <c r="ULY159" s="342"/>
      <c r="ULZ159" s="342"/>
      <c r="UMA159" s="342"/>
      <c r="UMB159" s="342"/>
      <c r="UMC159" s="342"/>
      <c r="UMD159" s="342"/>
      <c r="UME159" s="342"/>
      <c r="UMF159" s="342"/>
      <c r="UMG159" s="342"/>
      <c r="UMH159" s="342"/>
      <c r="UMI159" s="342"/>
      <c r="UMJ159" s="342"/>
      <c r="UMK159" s="342"/>
      <c r="UML159" s="342"/>
      <c r="UMM159" s="342"/>
      <c r="UMN159" s="342"/>
      <c r="UMO159" s="342"/>
      <c r="UMP159" s="342"/>
      <c r="UMQ159" s="342"/>
      <c r="UMR159" s="342"/>
      <c r="UMS159" s="342"/>
      <c r="UMT159" s="342"/>
      <c r="UMU159" s="342"/>
      <c r="UMV159" s="342"/>
      <c r="UMW159" s="342"/>
      <c r="UMX159" s="342"/>
      <c r="UMY159" s="342"/>
      <c r="UMZ159" s="342"/>
      <c r="UNA159" s="342"/>
      <c r="UNB159" s="342"/>
      <c r="UNC159" s="342"/>
      <c r="UND159" s="342"/>
      <c r="UNE159" s="342"/>
      <c r="UNF159" s="342"/>
      <c r="UNG159" s="342"/>
      <c r="UNH159" s="342"/>
      <c r="UNI159" s="342"/>
      <c r="UNJ159" s="342"/>
      <c r="UNK159" s="342"/>
      <c r="UNL159" s="342"/>
      <c r="UNM159" s="342"/>
      <c r="UNN159" s="342"/>
      <c r="UNO159" s="342"/>
      <c r="UNP159" s="342"/>
      <c r="UNQ159" s="342"/>
      <c r="UNR159" s="342"/>
      <c r="UNS159" s="342"/>
      <c r="UNT159" s="342"/>
      <c r="UNU159" s="342"/>
      <c r="UNV159" s="342"/>
      <c r="UNW159" s="342"/>
      <c r="UNX159" s="342"/>
      <c r="UNY159" s="342"/>
      <c r="UNZ159" s="342"/>
      <c r="UOA159" s="342"/>
      <c r="UOB159" s="342"/>
      <c r="UOC159" s="342"/>
      <c r="UOD159" s="342"/>
      <c r="UOE159" s="342"/>
      <c r="UOF159" s="342"/>
      <c r="UOG159" s="342"/>
      <c r="UOH159" s="342"/>
      <c r="UOI159" s="342"/>
      <c r="UOJ159" s="342"/>
      <c r="UOK159" s="342"/>
      <c r="UOL159" s="342"/>
      <c r="UOM159" s="342"/>
      <c r="UON159" s="342"/>
      <c r="UOO159" s="342"/>
      <c r="UOP159" s="342"/>
      <c r="UOQ159" s="342"/>
      <c r="UOR159" s="342"/>
      <c r="UOS159" s="342"/>
      <c r="UOT159" s="342"/>
      <c r="UOU159" s="342"/>
      <c r="UOV159" s="342"/>
      <c r="UOW159" s="342"/>
      <c r="UOX159" s="342"/>
      <c r="UOY159" s="342"/>
      <c r="UOZ159" s="342"/>
      <c r="UPA159" s="342"/>
      <c r="UPB159" s="342"/>
      <c r="UPC159" s="342"/>
      <c r="UPD159" s="342"/>
      <c r="UPE159" s="342"/>
      <c r="UPF159" s="342"/>
      <c r="UPG159" s="342"/>
      <c r="UPH159" s="342"/>
      <c r="UPI159" s="342"/>
      <c r="UPJ159" s="342"/>
      <c r="UPK159" s="342"/>
      <c r="UPL159" s="342"/>
      <c r="UPM159" s="342"/>
      <c r="UPN159" s="342"/>
      <c r="UPO159" s="342"/>
      <c r="UPP159" s="342"/>
      <c r="UPQ159" s="342"/>
      <c r="UPR159" s="342"/>
      <c r="UPS159" s="342"/>
      <c r="UPT159" s="342"/>
      <c r="UPU159" s="342"/>
      <c r="UPV159" s="342"/>
      <c r="UPW159" s="342"/>
      <c r="UPX159" s="342"/>
      <c r="UPY159" s="342"/>
      <c r="UPZ159" s="342"/>
      <c r="UQA159" s="342"/>
      <c r="UQB159" s="342"/>
      <c r="UQC159" s="342"/>
      <c r="UQD159" s="342"/>
      <c r="UQE159" s="342"/>
      <c r="UQF159" s="342"/>
      <c r="UQG159" s="342"/>
      <c r="UQH159" s="342"/>
      <c r="UQI159" s="342"/>
      <c r="UQJ159" s="342"/>
      <c r="UQK159" s="342"/>
      <c r="UQL159" s="342"/>
      <c r="UQM159" s="342"/>
      <c r="UQN159" s="342"/>
      <c r="UQO159" s="342"/>
      <c r="UQP159" s="342"/>
      <c r="UQQ159" s="342"/>
      <c r="UQR159" s="342"/>
      <c r="UQS159" s="342"/>
      <c r="UQT159" s="342"/>
      <c r="UQU159" s="342"/>
      <c r="UQV159" s="342"/>
      <c r="UQW159" s="342"/>
      <c r="UQX159" s="342"/>
      <c r="UQY159" s="342"/>
      <c r="UQZ159" s="342"/>
      <c r="URA159" s="342"/>
      <c r="URB159" s="342"/>
      <c r="URC159" s="342"/>
      <c r="URD159" s="342"/>
      <c r="URE159" s="342"/>
      <c r="URF159" s="342"/>
      <c r="URG159" s="342"/>
      <c r="URH159" s="342"/>
      <c r="URI159" s="342"/>
      <c r="URJ159" s="342"/>
      <c r="URK159" s="342"/>
      <c r="URL159" s="342"/>
      <c r="URM159" s="342"/>
      <c r="URN159" s="342"/>
      <c r="URO159" s="342"/>
      <c r="URP159" s="342"/>
      <c r="URQ159" s="342"/>
      <c r="URR159" s="342"/>
      <c r="URS159" s="342"/>
      <c r="URT159" s="342"/>
      <c r="URU159" s="342"/>
      <c r="URV159" s="342"/>
      <c r="URW159" s="342"/>
      <c r="URX159" s="342"/>
      <c r="URY159" s="342"/>
      <c r="URZ159" s="342"/>
      <c r="USA159" s="342"/>
      <c r="USB159" s="342"/>
      <c r="USC159" s="342"/>
      <c r="USD159" s="342"/>
      <c r="USE159" s="342"/>
      <c r="USF159" s="342"/>
      <c r="USG159" s="342"/>
      <c r="USH159" s="342"/>
      <c r="USI159" s="342"/>
      <c r="USJ159" s="342"/>
      <c r="USK159" s="342"/>
      <c r="USL159" s="342"/>
      <c r="USM159" s="342"/>
      <c r="USN159" s="342"/>
      <c r="USO159" s="342"/>
      <c r="USP159" s="342"/>
      <c r="USQ159" s="342"/>
      <c r="USR159" s="342"/>
      <c r="USS159" s="342"/>
      <c r="UST159" s="342"/>
      <c r="USU159" s="342"/>
      <c r="USV159" s="342"/>
      <c r="USW159" s="342"/>
      <c r="USX159" s="342"/>
      <c r="USY159" s="342"/>
      <c r="USZ159" s="342"/>
      <c r="UTA159" s="342"/>
      <c r="UTB159" s="342"/>
      <c r="UTC159" s="342"/>
      <c r="UTD159" s="342"/>
      <c r="UTE159" s="342"/>
      <c r="UTF159" s="342"/>
      <c r="UTG159" s="342"/>
      <c r="UTH159" s="342"/>
      <c r="UTI159" s="342"/>
      <c r="UTJ159" s="342"/>
      <c r="UTK159" s="342"/>
      <c r="UTL159" s="342"/>
      <c r="UTM159" s="342"/>
      <c r="UTN159" s="342"/>
      <c r="UTO159" s="342"/>
      <c r="UTP159" s="342"/>
      <c r="UTQ159" s="342"/>
      <c r="UTR159" s="342"/>
      <c r="UTS159" s="342"/>
      <c r="UTT159" s="342"/>
      <c r="UTU159" s="342"/>
      <c r="UTV159" s="342"/>
      <c r="UTW159" s="342"/>
      <c r="UTX159" s="342"/>
      <c r="UTY159" s="342"/>
      <c r="UTZ159" s="342"/>
      <c r="UUA159" s="342"/>
      <c r="UUB159" s="342"/>
      <c r="UUC159" s="342"/>
      <c r="UUD159" s="342"/>
      <c r="UUE159" s="342"/>
      <c r="UUF159" s="342"/>
      <c r="UUG159" s="342"/>
      <c r="UUH159" s="342"/>
      <c r="UUI159" s="342"/>
      <c r="UUJ159" s="342"/>
      <c r="UUK159" s="342"/>
      <c r="UUL159" s="342"/>
      <c r="UUM159" s="342"/>
      <c r="UUN159" s="342"/>
      <c r="UUO159" s="342"/>
      <c r="UUP159" s="342"/>
      <c r="UUQ159" s="342"/>
      <c r="UUR159" s="342"/>
      <c r="UUS159" s="342"/>
      <c r="UUT159" s="342"/>
      <c r="UUU159" s="342"/>
      <c r="UUV159" s="342"/>
      <c r="UUW159" s="342"/>
      <c r="UUX159" s="342"/>
      <c r="UUY159" s="342"/>
      <c r="UUZ159" s="342"/>
      <c r="UVA159" s="342"/>
      <c r="UVB159" s="342"/>
      <c r="UVC159" s="342"/>
      <c r="UVD159" s="342"/>
      <c r="UVE159" s="342"/>
      <c r="UVF159" s="342"/>
      <c r="UVG159" s="342"/>
      <c r="UVH159" s="342"/>
      <c r="UVI159" s="342"/>
      <c r="UVJ159" s="342"/>
      <c r="UVK159" s="342"/>
      <c r="UVL159" s="342"/>
      <c r="UVM159" s="342"/>
      <c r="UVN159" s="342"/>
      <c r="UVO159" s="342"/>
      <c r="UVP159" s="342"/>
      <c r="UVQ159" s="342"/>
      <c r="UVR159" s="342"/>
      <c r="UVS159" s="342"/>
      <c r="UVT159" s="342"/>
      <c r="UVU159" s="342"/>
      <c r="UVV159" s="342"/>
      <c r="UVW159" s="342"/>
      <c r="UVX159" s="342"/>
      <c r="UVY159" s="342"/>
      <c r="UVZ159" s="342"/>
      <c r="UWA159" s="342"/>
      <c r="UWB159" s="342"/>
      <c r="UWC159" s="342"/>
      <c r="UWD159" s="342"/>
      <c r="UWE159" s="342"/>
      <c r="UWF159" s="342"/>
      <c r="UWG159" s="342"/>
      <c r="UWH159" s="342"/>
      <c r="UWI159" s="342"/>
      <c r="UWJ159" s="342"/>
      <c r="UWK159" s="342"/>
      <c r="UWL159" s="342"/>
      <c r="UWM159" s="342"/>
      <c r="UWN159" s="342"/>
      <c r="UWO159" s="342"/>
      <c r="UWP159" s="342"/>
      <c r="UWQ159" s="342"/>
      <c r="UWR159" s="342"/>
      <c r="UWS159" s="342"/>
      <c r="UWT159" s="342"/>
      <c r="UWU159" s="342"/>
      <c r="UWV159" s="342"/>
      <c r="UWW159" s="342"/>
      <c r="UWX159" s="342"/>
      <c r="UWY159" s="342"/>
      <c r="UWZ159" s="342"/>
      <c r="UXA159" s="342"/>
      <c r="UXB159" s="342"/>
      <c r="UXC159" s="342"/>
      <c r="UXD159" s="342"/>
      <c r="UXE159" s="342"/>
      <c r="UXF159" s="342"/>
      <c r="UXG159" s="342"/>
      <c r="UXH159" s="342"/>
      <c r="UXI159" s="342"/>
      <c r="UXJ159" s="342"/>
      <c r="UXK159" s="342"/>
      <c r="UXL159" s="342"/>
      <c r="UXM159" s="342"/>
      <c r="UXN159" s="342"/>
      <c r="UXO159" s="342"/>
      <c r="UXP159" s="342"/>
      <c r="UXQ159" s="342"/>
      <c r="UXR159" s="342"/>
      <c r="UXS159" s="342"/>
      <c r="UXT159" s="342"/>
      <c r="UXU159" s="342"/>
      <c r="UXV159" s="342"/>
      <c r="UXW159" s="342"/>
      <c r="UXX159" s="342"/>
      <c r="UXY159" s="342"/>
      <c r="UXZ159" s="342"/>
      <c r="UYA159" s="342"/>
      <c r="UYB159" s="342"/>
      <c r="UYC159" s="342"/>
      <c r="UYD159" s="342"/>
      <c r="UYE159" s="342"/>
      <c r="UYF159" s="342"/>
      <c r="UYG159" s="342"/>
      <c r="UYH159" s="342"/>
      <c r="UYI159" s="342"/>
      <c r="UYJ159" s="342"/>
      <c r="UYK159" s="342"/>
      <c r="UYL159" s="342"/>
      <c r="UYM159" s="342"/>
      <c r="UYN159" s="342"/>
      <c r="UYO159" s="342"/>
      <c r="UYP159" s="342"/>
      <c r="UYQ159" s="342"/>
      <c r="UYR159" s="342"/>
      <c r="UYS159" s="342"/>
      <c r="UYT159" s="342"/>
      <c r="UYU159" s="342"/>
      <c r="UYV159" s="342"/>
      <c r="UYW159" s="342"/>
      <c r="UYX159" s="342"/>
      <c r="UYY159" s="342"/>
      <c r="UYZ159" s="342"/>
      <c r="UZA159" s="342"/>
      <c r="UZB159" s="342"/>
      <c r="UZC159" s="342"/>
      <c r="UZD159" s="342"/>
      <c r="UZE159" s="342"/>
      <c r="UZF159" s="342"/>
      <c r="UZG159" s="342"/>
      <c r="UZH159" s="342"/>
      <c r="UZI159" s="342"/>
      <c r="UZJ159" s="342"/>
      <c r="UZK159" s="342"/>
      <c r="UZL159" s="342"/>
      <c r="UZM159" s="342"/>
      <c r="UZN159" s="342"/>
      <c r="UZO159" s="342"/>
      <c r="UZP159" s="342"/>
      <c r="UZQ159" s="342"/>
      <c r="UZR159" s="342"/>
      <c r="UZS159" s="342"/>
      <c r="UZT159" s="342"/>
      <c r="UZU159" s="342"/>
      <c r="UZV159" s="342"/>
      <c r="UZW159" s="342"/>
      <c r="UZX159" s="342"/>
      <c r="UZY159" s="342"/>
      <c r="UZZ159" s="342"/>
      <c r="VAA159" s="342"/>
      <c r="VAB159" s="342"/>
      <c r="VAC159" s="342"/>
      <c r="VAD159" s="342"/>
      <c r="VAE159" s="342"/>
      <c r="VAF159" s="342"/>
      <c r="VAG159" s="342"/>
      <c r="VAH159" s="342"/>
      <c r="VAI159" s="342"/>
      <c r="VAJ159" s="342"/>
      <c r="VAK159" s="342"/>
      <c r="VAL159" s="342"/>
      <c r="VAM159" s="342"/>
      <c r="VAN159" s="342"/>
      <c r="VAO159" s="342"/>
      <c r="VAP159" s="342"/>
      <c r="VAQ159" s="342"/>
      <c r="VAR159" s="342"/>
      <c r="VAS159" s="342"/>
      <c r="VAT159" s="342"/>
      <c r="VAU159" s="342"/>
      <c r="VAV159" s="342"/>
      <c r="VAW159" s="342"/>
      <c r="VAX159" s="342"/>
      <c r="VAY159" s="342"/>
      <c r="VAZ159" s="342"/>
      <c r="VBA159" s="342"/>
      <c r="VBB159" s="342"/>
      <c r="VBC159" s="342"/>
      <c r="VBD159" s="342"/>
      <c r="VBE159" s="342"/>
      <c r="VBF159" s="342"/>
      <c r="VBG159" s="342"/>
      <c r="VBH159" s="342"/>
      <c r="VBI159" s="342"/>
      <c r="VBJ159" s="342"/>
      <c r="VBK159" s="342"/>
      <c r="VBL159" s="342"/>
      <c r="VBM159" s="342"/>
      <c r="VBN159" s="342"/>
      <c r="VBO159" s="342"/>
      <c r="VBP159" s="342"/>
      <c r="VBQ159" s="342"/>
      <c r="VBR159" s="342"/>
      <c r="VBS159" s="342"/>
      <c r="VBT159" s="342"/>
      <c r="VBU159" s="342"/>
      <c r="VBV159" s="342"/>
      <c r="VBW159" s="342"/>
      <c r="VBX159" s="342"/>
      <c r="VBY159" s="342"/>
      <c r="VBZ159" s="342"/>
      <c r="VCA159" s="342"/>
      <c r="VCB159" s="342"/>
      <c r="VCC159" s="342"/>
      <c r="VCD159" s="342"/>
      <c r="VCE159" s="342"/>
      <c r="VCF159" s="342"/>
      <c r="VCG159" s="342"/>
      <c r="VCH159" s="342"/>
      <c r="VCI159" s="342"/>
      <c r="VCJ159" s="342"/>
      <c r="VCK159" s="342"/>
      <c r="VCL159" s="342"/>
      <c r="VCM159" s="342"/>
      <c r="VCN159" s="342"/>
      <c r="VCO159" s="342"/>
      <c r="VCP159" s="342"/>
      <c r="VCQ159" s="342"/>
      <c r="VCR159" s="342"/>
      <c r="VCS159" s="342"/>
      <c r="VCT159" s="342"/>
      <c r="VCU159" s="342"/>
      <c r="VCV159" s="342"/>
      <c r="VCW159" s="342"/>
      <c r="VCX159" s="342"/>
      <c r="VCY159" s="342"/>
      <c r="VCZ159" s="342"/>
      <c r="VDA159" s="342"/>
      <c r="VDB159" s="342"/>
      <c r="VDC159" s="342"/>
      <c r="VDD159" s="342"/>
      <c r="VDE159" s="342"/>
      <c r="VDF159" s="342"/>
      <c r="VDG159" s="342"/>
      <c r="VDH159" s="342"/>
      <c r="VDI159" s="342"/>
      <c r="VDJ159" s="342"/>
      <c r="VDK159" s="342"/>
      <c r="VDL159" s="342"/>
      <c r="VDM159" s="342"/>
      <c r="VDN159" s="342"/>
      <c r="VDO159" s="342"/>
      <c r="VDP159" s="342"/>
      <c r="VDQ159" s="342"/>
      <c r="VDR159" s="342"/>
      <c r="VDS159" s="342"/>
      <c r="VDT159" s="342"/>
      <c r="VDU159" s="342"/>
      <c r="VDV159" s="342"/>
      <c r="VDW159" s="342"/>
      <c r="VDX159" s="342"/>
      <c r="VDY159" s="342"/>
      <c r="VDZ159" s="342"/>
      <c r="VEA159" s="342"/>
      <c r="VEB159" s="342"/>
      <c r="VEC159" s="342"/>
      <c r="VED159" s="342"/>
      <c r="VEE159" s="342"/>
      <c r="VEF159" s="342"/>
      <c r="VEG159" s="342"/>
      <c r="VEH159" s="342"/>
      <c r="VEI159" s="342"/>
      <c r="VEJ159" s="342"/>
      <c r="VEK159" s="342"/>
      <c r="VEL159" s="342"/>
      <c r="VEM159" s="342"/>
      <c r="VEN159" s="342"/>
      <c r="VEO159" s="342"/>
      <c r="VEP159" s="342"/>
      <c r="VEQ159" s="342"/>
      <c r="VER159" s="342"/>
      <c r="VES159" s="342"/>
      <c r="VET159" s="342"/>
      <c r="VEU159" s="342"/>
      <c r="VEV159" s="342"/>
      <c r="VEW159" s="342"/>
      <c r="VEX159" s="342"/>
      <c r="VEY159" s="342"/>
      <c r="VEZ159" s="342"/>
      <c r="VFA159" s="342"/>
      <c r="VFB159" s="342"/>
      <c r="VFC159" s="342"/>
      <c r="VFD159" s="342"/>
      <c r="VFE159" s="342"/>
      <c r="VFF159" s="342"/>
      <c r="VFG159" s="342"/>
      <c r="VFH159" s="342"/>
      <c r="VFI159" s="342"/>
      <c r="VFJ159" s="342"/>
      <c r="VFK159" s="342"/>
      <c r="VFL159" s="342"/>
      <c r="VFM159" s="342"/>
      <c r="VFN159" s="342"/>
      <c r="VFO159" s="342"/>
      <c r="VFP159" s="342"/>
      <c r="VFQ159" s="342"/>
      <c r="VFR159" s="342"/>
      <c r="VFS159" s="342"/>
      <c r="VFT159" s="342"/>
      <c r="VFU159" s="342"/>
      <c r="VFV159" s="342"/>
      <c r="VFW159" s="342"/>
      <c r="VFX159" s="342"/>
      <c r="VFY159" s="342"/>
      <c r="VFZ159" s="342"/>
      <c r="VGA159" s="342"/>
      <c r="VGB159" s="342"/>
      <c r="VGC159" s="342"/>
      <c r="VGD159" s="342"/>
      <c r="VGE159" s="342"/>
      <c r="VGF159" s="342"/>
      <c r="VGG159" s="342"/>
      <c r="VGH159" s="342"/>
      <c r="VGI159" s="342"/>
      <c r="VGJ159" s="342"/>
      <c r="VGK159" s="342"/>
      <c r="VGL159" s="342"/>
      <c r="VGM159" s="342"/>
      <c r="VGN159" s="342"/>
      <c r="VGO159" s="342"/>
      <c r="VGP159" s="342"/>
      <c r="VGQ159" s="342"/>
      <c r="VGR159" s="342"/>
      <c r="VGS159" s="342"/>
      <c r="VGT159" s="342"/>
      <c r="VGU159" s="342"/>
      <c r="VGV159" s="342"/>
      <c r="VGW159" s="342"/>
      <c r="VGX159" s="342"/>
      <c r="VGY159" s="342"/>
      <c r="VGZ159" s="342"/>
      <c r="VHA159" s="342"/>
      <c r="VHB159" s="342"/>
      <c r="VHC159" s="342"/>
      <c r="VHD159" s="342"/>
      <c r="VHE159" s="342"/>
      <c r="VHF159" s="342"/>
      <c r="VHG159" s="342"/>
      <c r="VHH159" s="342"/>
      <c r="VHI159" s="342"/>
      <c r="VHJ159" s="342"/>
      <c r="VHK159" s="342"/>
      <c r="VHL159" s="342"/>
      <c r="VHM159" s="342"/>
      <c r="VHN159" s="342"/>
      <c r="VHO159" s="342"/>
      <c r="VHP159" s="342"/>
      <c r="VHQ159" s="342"/>
      <c r="VHR159" s="342"/>
      <c r="VHS159" s="342"/>
      <c r="VHT159" s="342"/>
      <c r="VHU159" s="342"/>
      <c r="VHV159" s="342"/>
      <c r="VHW159" s="342"/>
      <c r="VHX159" s="342"/>
      <c r="VHY159" s="342"/>
      <c r="VHZ159" s="342"/>
      <c r="VIA159" s="342"/>
      <c r="VIB159" s="342"/>
      <c r="VIC159" s="342"/>
      <c r="VID159" s="342"/>
      <c r="VIE159" s="342"/>
      <c r="VIF159" s="342"/>
      <c r="VIG159" s="342"/>
      <c r="VIH159" s="342"/>
      <c r="VII159" s="342"/>
      <c r="VIJ159" s="342"/>
      <c r="VIK159" s="342"/>
      <c r="VIL159" s="342"/>
      <c r="VIM159" s="342"/>
      <c r="VIN159" s="342"/>
      <c r="VIO159" s="342"/>
      <c r="VIP159" s="342"/>
      <c r="VIQ159" s="342"/>
      <c r="VIR159" s="342"/>
      <c r="VIS159" s="342"/>
      <c r="VIT159" s="342"/>
      <c r="VIU159" s="342"/>
      <c r="VIV159" s="342"/>
      <c r="VIW159" s="342"/>
      <c r="VIX159" s="342"/>
      <c r="VIY159" s="342"/>
      <c r="VIZ159" s="342"/>
      <c r="VJA159" s="342"/>
      <c r="VJB159" s="342"/>
      <c r="VJC159" s="342"/>
      <c r="VJD159" s="342"/>
      <c r="VJE159" s="342"/>
      <c r="VJF159" s="342"/>
      <c r="VJG159" s="342"/>
      <c r="VJH159" s="342"/>
      <c r="VJI159" s="342"/>
      <c r="VJJ159" s="342"/>
      <c r="VJK159" s="342"/>
      <c r="VJL159" s="342"/>
      <c r="VJM159" s="342"/>
      <c r="VJN159" s="342"/>
      <c r="VJO159" s="342"/>
      <c r="VJP159" s="342"/>
      <c r="VJQ159" s="342"/>
      <c r="VJR159" s="342"/>
      <c r="VJS159" s="342"/>
      <c r="VJT159" s="342"/>
      <c r="VJU159" s="342"/>
      <c r="VJV159" s="342"/>
      <c r="VJW159" s="342"/>
      <c r="VJX159" s="342"/>
      <c r="VJY159" s="342"/>
      <c r="VJZ159" s="342"/>
      <c r="VKA159" s="342"/>
      <c r="VKB159" s="342"/>
      <c r="VKC159" s="342"/>
      <c r="VKD159" s="342"/>
      <c r="VKE159" s="342"/>
      <c r="VKF159" s="342"/>
      <c r="VKG159" s="342"/>
      <c r="VKH159" s="342"/>
      <c r="VKI159" s="342"/>
      <c r="VKJ159" s="342"/>
      <c r="VKK159" s="342"/>
      <c r="VKL159" s="342"/>
      <c r="VKM159" s="342"/>
      <c r="VKN159" s="342"/>
      <c r="VKO159" s="342"/>
      <c r="VKP159" s="342"/>
      <c r="VKQ159" s="342"/>
      <c r="VKR159" s="342"/>
      <c r="VKS159" s="342"/>
      <c r="VKT159" s="342"/>
      <c r="VKU159" s="342"/>
      <c r="VKV159" s="342"/>
      <c r="VKW159" s="342"/>
      <c r="VKX159" s="342"/>
      <c r="VKY159" s="342"/>
      <c r="VKZ159" s="342"/>
      <c r="VLA159" s="342"/>
      <c r="VLB159" s="342"/>
      <c r="VLC159" s="342"/>
      <c r="VLD159" s="342"/>
      <c r="VLE159" s="342"/>
      <c r="VLF159" s="342"/>
      <c r="VLG159" s="342"/>
      <c r="VLH159" s="342"/>
      <c r="VLI159" s="342"/>
      <c r="VLJ159" s="342"/>
      <c r="VLK159" s="342"/>
      <c r="VLL159" s="342"/>
      <c r="VLM159" s="342"/>
      <c r="VLN159" s="342"/>
      <c r="VLO159" s="342"/>
      <c r="VLP159" s="342"/>
      <c r="VLQ159" s="342"/>
      <c r="VLR159" s="342"/>
      <c r="VLS159" s="342"/>
      <c r="VLT159" s="342"/>
      <c r="VLU159" s="342"/>
      <c r="VLV159" s="342"/>
      <c r="VLW159" s="342"/>
      <c r="VLX159" s="342"/>
      <c r="VLY159" s="342"/>
      <c r="VLZ159" s="342"/>
      <c r="VMA159" s="342"/>
      <c r="VMB159" s="342"/>
      <c r="VMC159" s="342"/>
      <c r="VMD159" s="342"/>
      <c r="VME159" s="342"/>
      <c r="VMF159" s="342"/>
      <c r="VMG159" s="342"/>
      <c r="VMH159" s="342"/>
      <c r="VMI159" s="342"/>
      <c r="VMJ159" s="342"/>
      <c r="VMK159" s="342"/>
      <c r="VML159" s="342"/>
      <c r="VMM159" s="342"/>
      <c r="VMN159" s="342"/>
      <c r="VMO159" s="342"/>
      <c r="VMP159" s="342"/>
      <c r="VMQ159" s="342"/>
      <c r="VMR159" s="342"/>
      <c r="VMS159" s="342"/>
      <c r="VMT159" s="342"/>
      <c r="VMU159" s="342"/>
      <c r="VMV159" s="342"/>
      <c r="VMW159" s="342"/>
      <c r="VMX159" s="342"/>
      <c r="VMY159" s="342"/>
      <c r="VMZ159" s="342"/>
      <c r="VNA159" s="342"/>
      <c r="VNB159" s="342"/>
      <c r="VNC159" s="342"/>
      <c r="VND159" s="342"/>
      <c r="VNE159" s="342"/>
      <c r="VNF159" s="342"/>
      <c r="VNG159" s="342"/>
      <c r="VNH159" s="342"/>
      <c r="VNI159" s="342"/>
      <c r="VNJ159" s="342"/>
      <c r="VNK159" s="342"/>
      <c r="VNL159" s="342"/>
      <c r="VNM159" s="342"/>
      <c r="VNN159" s="342"/>
      <c r="VNO159" s="342"/>
      <c r="VNP159" s="342"/>
      <c r="VNQ159" s="342"/>
      <c r="VNR159" s="342"/>
      <c r="VNS159" s="342"/>
      <c r="VNT159" s="342"/>
      <c r="VNU159" s="342"/>
      <c r="VNV159" s="342"/>
      <c r="VNW159" s="342"/>
      <c r="VNX159" s="342"/>
      <c r="VNY159" s="342"/>
      <c r="VNZ159" s="342"/>
      <c r="VOA159" s="342"/>
      <c r="VOB159" s="342"/>
      <c r="VOC159" s="342"/>
      <c r="VOD159" s="342"/>
      <c r="VOE159" s="342"/>
      <c r="VOF159" s="342"/>
      <c r="VOG159" s="342"/>
      <c r="VOH159" s="342"/>
      <c r="VOI159" s="342"/>
      <c r="VOJ159" s="342"/>
      <c r="VOK159" s="342"/>
      <c r="VOL159" s="342"/>
      <c r="VOM159" s="342"/>
      <c r="VON159" s="342"/>
      <c r="VOO159" s="342"/>
      <c r="VOP159" s="342"/>
      <c r="VOQ159" s="342"/>
      <c r="VOR159" s="342"/>
      <c r="VOS159" s="342"/>
      <c r="VOT159" s="342"/>
      <c r="VOU159" s="342"/>
      <c r="VOV159" s="342"/>
      <c r="VOW159" s="342"/>
      <c r="VOX159" s="342"/>
      <c r="VOY159" s="342"/>
      <c r="VOZ159" s="342"/>
      <c r="VPA159" s="342"/>
      <c r="VPB159" s="342"/>
      <c r="VPC159" s="342"/>
      <c r="VPD159" s="342"/>
      <c r="VPE159" s="342"/>
      <c r="VPF159" s="342"/>
      <c r="VPG159" s="342"/>
      <c r="VPH159" s="342"/>
      <c r="VPI159" s="342"/>
      <c r="VPJ159" s="342"/>
      <c r="VPK159" s="342"/>
      <c r="VPL159" s="342"/>
      <c r="VPM159" s="342"/>
      <c r="VPN159" s="342"/>
      <c r="VPO159" s="342"/>
      <c r="VPP159" s="342"/>
      <c r="VPQ159" s="342"/>
      <c r="VPR159" s="342"/>
      <c r="VPS159" s="342"/>
      <c r="VPT159" s="342"/>
      <c r="VPU159" s="342"/>
      <c r="VPV159" s="342"/>
      <c r="VPW159" s="342"/>
      <c r="VPX159" s="342"/>
      <c r="VPY159" s="342"/>
      <c r="VPZ159" s="342"/>
      <c r="VQA159" s="342"/>
      <c r="VQB159" s="342"/>
      <c r="VQC159" s="342"/>
      <c r="VQD159" s="342"/>
      <c r="VQE159" s="342"/>
      <c r="VQF159" s="342"/>
      <c r="VQG159" s="342"/>
      <c r="VQH159" s="342"/>
      <c r="VQI159" s="342"/>
      <c r="VQJ159" s="342"/>
      <c r="VQK159" s="342"/>
      <c r="VQL159" s="342"/>
      <c r="VQM159" s="342"/>
      <c r="VQN159" s="342"/>
      <c r="VQO159" s="342"/>
      <c r="VQP159" s="342"/>
      <c r="VQQ159" s="342"/>
      <c r="VQR159" s="342"/>
      <c r="VQS159" s="342"/>
      <c r="VQT159" s="342"/>
      <c r="VQU159" s="342"/>
      <c r="VQV159" s="342"/>
      <c r="VQW159" s="342"/>
      <c r="VQX159" s="342"/>
      <c r="VQY159" s="342"/>
      <c r="VQZ159" s="342"/>
      <c r="VRA159" s="342"/>
      <c r="VRB159" s="342"/>
      <c r="VRC159" s="342"/>
      <c r="VRD159" s="342"/>
      <c r="VRE159" s="342"/>
      <c r="VRF159" s="342"/>
      <c r="VRG159" s="342"/>
      <c r="VRH159" s="342"/>
      <c r="VRI159" s="342"/>
      <c r="VRJ159" s="342"/>
      <c r="VRK159" s="342"/>
      <c r="VRL159" s="342"/>
      <c r="VRM159" s="342"/>
      <c r="VRN159" s="342"/>
      <c r="VRO159" s="342"/>
      <c r="VRP159" s="342"/>
      <c r="VRQ159" s="342"/>
      <c r="VRR159" s="342"/>
      <c r="VRS159" s="342"/>
      <c r="VRT159" s="342"/>
      <c r="VRU159" s="342"/>
      <c r="VRV159" s="342"/>
      <c r="VRW159" s="342"/>
      <c r="VRX159" s="342"/>
      <c r="VRY159" s="342"/>
      <c r="VRZ159" s="342"/>
      <c r="VSA159" s="342"/>
      <c r="VSB159" s="342"/>
      <c r="VSC159" s="342"/>
      <c r="VSD159" s="342"/>
      <c r="VSE159" s="342"/>
      <c r="VSF159" s="342"/>
      <c r="VSG159" s="342"/>
      <c r="VSH159" s="342"/>
      <c r="VSI159" s="342"/>
      <c r="VSJ159" s="342"/>
      <c r="VSK159" s="342"/>
      <c r="VSL159" s="342"/>
      <c r="VSM159" s="342"/>
      <c r="VSN159" s="342"/>
      <c r="VSO159" s="342"/>
      <c r="VSP159" s="342"/>
      <c r="VSQ159" s="342"/>
      <c r="VSR159" s="342"/>
      <c r="VSS159" s="342"/>
      <c r="VST159" s="342"/>
      <c r="VSU159" s="342"/>
      <c r="VSV159" s="342"/>
      <c r="VSW159" s="342"/>
      <c r="VSX159" s="342"/>
      <c r="VSY159" s="342"/>
      <c r="VSZ159" s="342"/>
      <c r="VTA159" s="342"/>
      <c r="VTB159" s="342"/>
      <c r="VTC159" s="342"/>
      <c r="VTD159" s="342"/>
      <c r="VTE159" s="342"/>
      <c r="VTF159" s="342"/>
      <c r="VTG159" s="342"/>
      <c r="VTH159" s="342"/>
      <c r="VTI159" s="342"/>
      <c r="VTJ159" s="342"/>
      <c r="VTK159" s="342"/>
      <c r="VTL159" s="342"/>
      <c r="VTM159" s="342"/>
      <c r="VTN159" s="342"/>
      <c r="VTO159" s="342"/>
      <c r="VTP159" s="342"/>
      <c r="VTQ159" s="342"/>
      <c r="VTR159" s="342"/>
      <c r="VTS159" s="342"/>
      <c r="VTT159" s="342"/>
      <c r="VTU159" s="342"/>
      <c r="VTV159" s="342"/>
      <c r="VTW159" s="342"/>
      <c r="VTX159" s="342"/>
      <c r="VTY159" s="342"/>
      <c r="VTZ159" s="342"/>
      <c r="VUA159" s="342"/>
      <c r="VUB159" s="342"/>
      <c r="VUC159" s="342"/>
      <c r="VUD159" s="342"/>
      <c r="VUE159" s="342"/>
      <c r="VUF159" s="342"/>
      <c r="VUG159" s="342"/>
      <c r="VUH159" s="342"/>
      <c r="VUI159" s="342"/>
      <c r="VUJ159" s="342"/>
      <c r="VUK159" s="342"/>
      <c r="VUL159" s="342"/>
      <c r="VUM159" s="342"/>
      <c r="VUN159" s="342"/>
      <c r="VUO159" s="342"/>
      <c r="VUP159" s="342"/>
      <c r="VUQ159" s="342"/>
      <c r="VUR159" s="342"/>
      <c r="VUS159" s="342"/>
      <c r="VUT159" s="342"/>
      <c r="VUU159" s="342"/>
      <c r="VUV159" s="342"/>
      <c r="VUW159" s="342"/>
      <c r="VUX159" s="342"/>
      <c r="VUY159" s="342"/>
      <c r="VUZ159" s="342"/>
      <c r="VVA159" s="342"/>
      <c r="VVB159" s="342"/>
      <c r="VVC159" s="342"/>
      <c r="VVD159" s="342"/>
      <c r="VVE159" s="342"/>
      <c r="VVF159" s="342"/>
      <c r="VVG159" s="342"/>
      <c r="VVH159" s="342"/>
      <c r="VVI159" s="342"/>
      <c r="VVJ159" s="342"/>
      <c r="VVK159" s="342"/>
      <c r="VVL159" s="342"/>
      <c r="VVM159" s="342"/>
      <c r="VVN159" s="342"/>
      <c r="VVO159" s="342"/>
      <c r="VVP159" s="342"/>
      <c r="VVQ159" s="342"/>
      <c r="VVR159" s="342"/>
      <c r="VVS159" s="342"/>
      <c r="VVT159" s="342"/>
      <c r="VVU159" s="342"/>
      <c r="VVV159" s="342"/>
      <c r="VVW159" s="342"/>
      <c r="VVX159" s="342"/>
      <c r="VVY159" s="342"/>
      <c r="VVZ159" s="342"/>
      <c r="VWA159" s="342"/>
      <c r="VWB159" s="342"/>
      <c r="VWC159" s="342"/>
      <c r="VWD159" s="342"/>
      <c r="VWE159" s="342"/>
      <c r="VWF159" s="342"/>
      <c r="VWG159" s="342"/>
      <c r="VWH159" s="342"/>
      <c r="VWI159" s="342"/>
      <c r="VWJ159" s="342"/>
      <c r="VWK159" s="342"/>
      <c r="VWL159" s="342"/>
      <c r="VWM159" s="342"/>
      <c r="VWN159" s="342"/>
      <c r="VWO159" s="342"/>
      <c r="VWP159" s="342"/>
      <c r="VWQ159" s="342"/>
      <c r="VWR159" s="342"/>
      <c r="VWS159" s="342"/>
      <c r="VWT159" s="342"/>
      <c r="VWU159" s="342"/>
      <c r="VWV159" s="342"/>
      <c r="VWW159" s="342"/>
      <c r="VWX159" s="342"/>
      <c r="VWY159" s="342"/>
      <c r="VWZ159" s="342"/>
      <c r="VXA159" s="342"/>
      <c r="VXB159" s="342"/>
      <c r="VXC159" s="342"/>
      <c r="VXD159" s="342"/>
      <c r="VXE159" s="342"/>
      <c r="VXF159" s="342"/>
      <c r="VXG159" s="342"/>
      <c r="VXH159" s="342"/>
      <c r="VXI159" s="342"/>
      <c r="VXJ159" s="342"/>
      <c r="VXK159" s="342"/>
      <c r="VXL159" s="342"/>
      <c r="VXM159" s="342"/>
      <c r="VXN159" s="342"/>
      <c r="VXO159" s="342"/>
      <c r="VXP159" s="342"/>
      <c r="VXQ159" s="342"/>
      <c r="VXR159" s="342"/>
      <c r="VXS159" s="342"/>
      <c r="VXT159" s="342"/>
      <c r="VXU159" s="342"/>
      <c r="VXV159" s="342"/>
      <c r="VXW159" s="342"/>
      <c r="VXX159" s="342"/>
      <c r="VXY159" s="342"/>
      <c r="VXZ159" s="342"/>
      <c r="VYA159" s="342"/>
      <c r="VYB159" s="342"/>
      <c r="VYC159" s="342"/>
      <c r="VYD159" s="342"/>
      <c r="VYE159" s="342"/>
      <c r="VYF159" s="342"/>
      <c r="VYG159" s="342"/>
      <c r="VYH159" s="342"/>
      <c r="VYI159" s="342"/>
      <c r="VYJ159" s="342"/>
      <c r="VYK159" s="342"/>
      <c r="VYL159" s="342"/>
      <c r="VYM159" s="342"/>
      <c r="VYN159" s="342"/>
      <c r="VYO159" s="342"/>
      <c r="VYP159" s="342"/>
      <c r="VYQ159" s="342"/>
      <c r="VYR159" s="342"/>
      <c r="VYS159" s="342"/>
      <c r="VYT159" s="342"/>
      <c r="VYU159" s="342"/>
      <c r="VYV159" s="342"/>
      <c r="VYW159" s="342"/>
      <c r="VYX159" s="342"/>
      <c r="VYY159" s="342"/>
      <c r="VYZ159" s="342"/>
      <c r="VZA159" s="342"/>
      <c r="VZB159" s="342"/>
      <c r="VZC159" s="342"/>
      <c r="VZD159" s="342"/>
      <c r="VZE159" s="342"/>
      <c r="VZF159" s="342"/>
      <c r="VZG159" s="342"/>
      <c r="VZH159" s="342"/>
      <c r="VZI159" s="342"/>
      <c r="VZJ159" s="342"/>
      <c r="VZK159" s="342"/>
      <c r="VZL159" s="342"/>
      <c r="VZM159" s="342"/>
      <c r="VZN159" s="342"/>
      <c r="VZO159" s="342"/>
      <c r="VZP159" s="342"/>
      <c r="VZQ159" s="342"/>
      <c r="VZR159" s="342"/>
      <c r="VZS159" s="342"/>
      <c r="VZT159" s="342"/>
      <c r="VZU159" s="342"/>
      <c r="VZV159" s="342"/>
      <c r="VZW159" s="342"/>
      <c r="VZX159" s="342"/>
      <c r="VZY159" s="342"/>
      <c r="VZZ159" s="342"/>
      <c r="WAA159" s="342"/>
      <c r="WAB159" s="342"/>
      <c r="WAC159" s="342"/>
      <c r="WAD159" s="342"/>
      <c r="WAE159" s="342"/>
      <c r="WAF159" s="342"/>
      <c r="WAG159" s="342"/>
      <c r="WAH159" s="342"/>
      <c r="WAI159" s="342"/>
      <c r="WAJ159" s="342"/>
      <c r="WAK159" s="342"/>
      <c r="WAL159" s="342"/>
      <c r="WAM159" s="342"/>
      <c r="WAN159" s="342"/>
      <c r="WAO159" s="342"/>
      <c r="WAP159" s="342"/>
      <c r="WAQ159" s="342"/>
      <c r="WAR159" s="342"/>
      <c r="WAS159" s="342"/>
      <c r="WAT159" s="342"/>
      <c r="WAU159" s="342"/>
      <c r="WAV159" s="342"/>
      <c r="WAW159" s="342"/>
      <c r="WAX159" s="342"/>
      <c r="WAY159" s="342"/>
      <c r="WAZ159" s="342"/>
      <c r="WBA159" s="342"/>
      <c r="WBB159" s="342"/>
      <c r="WBC159" s="342"/>
      <c r="WBD159" s="342"/>
      <c r="WBE159" s="342"/>
      <c r="WBF159" s="342"/>
      <c r="WBG159" s="342"/>
      <c r="WBH159" s="342"/>
      <c r="WBI159" s="342"/>
      <c r="WBJ159" s="342"/>
      <c r="WBK159" s="342"/>
      <c r="WBL159" s="342"/>
      <c r="WBM159" s="342"/>
      <c r="WBN159" s="342"/>
      <c r="WBO159" s="342"/>
      <c r="WBP159" s="342"/>
      <c r="WBQ159" s="342"/>
      <c r="WBR159" s="342"/>
      <c r="WBS159" s="342"/>
      <c r="WBT159" s="342"/>
      <c r="WBU159" s="342"/>
      <c r="WBV159" s="342"/>
      <c r="WBW159" s="342"/>
      <c r="WBX159" s="342"/>
      <c r="WBY159" s="342"/>
      <c r="WBZ159" s="342"/>
      <c r="WCA159" s="342"/>
      <c r="WCB159" s="342"/>
      <c r="WCC159" s="342"/>
      <c r="WCD159" s="342"/>
      <c r="WCE159" s="342"/>
      <c r="WCF159" s="342"/>
      <c r="WCG159" s="342"/>
      <c r="WCH159" s="342"/>
      <c r="WCI159" s="342"/>
      <c r="WCJ159" s="342"/>
      <c r="WCK159" s="342"/>
      <c r="WCL159" s="342"/>
      <c r="WCM159" s="342"/>
      <c r="WCN159" s="342"/>
      <c r="WCO159" s="342"/>
      <c r="WCP159" s="342"/>
      <c r="WCQ159" s="342"/>
      <c r="WCR159" s="342"/>
      <c r="WCS159" s="342"/>
      <c r="WCT159" s="342"/>
      <c r="WCU159" s="342"/>
      <c r="WCV159" s="342"/>
      <c r="WCW159" s="342"/>
      <c r="WCX159" s="342"/>
      <c r="WCY159" s="342"/>
      <c r="WCZ159" s="342"/>
      <c r="WDA159" s="342"/>
      <c r="WDB159" s="342"/>
      <c r="WDC159" s="342"/>
      <c r="WDD159" s="342"/>
      <c r="WDE159" s="342"/>
      <c r="WDF159" s="342"/>
      <c r="WDG159" s="342"/>
      <c r="WDH159" s="342"/>
      <c r="WDI159" s="342"/>
      <c r="WDJ159" s="342"/>
      <c r="WDK159" s="342"/>
      <c r="WDL159" s="342"/>
      <c r="WDM159" s="342"/>
      <c r="WDN159" s="342"/>
      <c r="WDO159" s="342"/>
      <c r="WDP159" s="342"/>
      <c r="WDQ159" s="342"/>
      <c r="WDR159" s="342"/>
      <c r="WDS159" s="342"/>
      <c r="WDT159" s="342"/>
      <c r="WDU159" s="342"/>
      <c r="WDV159" s="342"/>
      <c r="WDW159" s="342"/>
      <c r="WDX159" s="342"/>
      <c r="WDY159" s="342"/>
      <c r="WDZ159" s="342"/>
      <c r="WEA159" s="342"/>
      <c r="WEB159" s="342"/>
      <c r="WEC159" s="342"/>
      <c r="WED159" s="342"/>
      <c r="WEE159" s="342"/>
      <c r="WEF159" s="342"/>
      <c r="WEG159" s="342"/>
      <c r="WEH159" s="342"/>
      <c r="WEI159" s="342"/>
      <c r="WEJ159" s="342"/>
      <c r="WEK159" s="342"/>
      <c r="WEL159" s="342"/>
      <c r="WEM159" s="342"/>
      <c r="WEN159" s="342"/>
      <c r="WEO159" s="342"/>
      <c r="WEP159" s="342"/>
      <c r="WEQ159" s="342"/>
      <c r="WER159" s="342"/>
      <c r="WES159" s="342"/>
      <c r="WET159" s="342"/>
      <c r="WEU159" s="342"/>
      <c r="WEV159" s="342"/>
      <c r="WEW159" s="342"/>
      <c r="WEX159" s="342"/>
      <c r="WEY159" s="342"/>
      <c r="WEZ159" s="342"/>
      <c r="WFA159" s="342"/>
      <c r="WFB159" s="342"/>
      <c r="WFC159" s="342"/>
      <c r="WFD159" s="342"/>
      <c r="WFE159" s="342"/>
      <c r="WFF159" s="342"/>
      <c r="WFG159" s="342"/>
      <c r="WFH159" s="342"/>
      <c r="WFI159" s="342"/>
      <c r="WFJ159" s="342"/>
      <c r="WFK159" s="342"/>
      <c r="WFL159" s="342"/>
      <c r="WFM159" s="342"/>
      <c r="WFN159" s="342"/>
      <c r="WFO159" s="342"/>
      <c r="WFP159" s="342"/>
      <c r="WFQ159" s="342"/>
      <c r="WFR159" s="342"/>
      <c r="WFS159" s="342"/>
      <c r="WFT159" s="342"/>
      <c r="WFU159" s="342"/>
      <c r="WFV159" s="342"/>
      <c r="WFW159" s="342"/>
      <c r="WFX159" s="342"/>
      <c r="WFY159" s="342"/>
      <c r="WFZ159" s="342"/>
      <c r="WGA159" s="342"/>
      <c r="WGB159" s="342"/>
      <c r="WGC159" s="342"/>
      <c r="WGD159" s="342"/>
      <c r="WGE159" s="342"/>
      <c r="WGF159" s="342"/>
      <c r="WGG159" s="342"/>
      <c r="WGH159" s="342"/>
      <c r="WGI159" s="342"/>
      <c r="WGJ159" s="342"/>
      <c r="WGK159" s="342"/>
      <c r="WGL159" s="342"/>
      <c r="WGM159" s="342"/>
      <c r="WGN159" s="342"/>
      <c r="WGO159" s="342"/>
      <c r="WGP159" s="342"/>
      <c r="WGQ159" s="342"/>
      <c r="WGR159" s="342"/>
      <c r="WGS159" s="342"/>
      <c r="WGT159" s="342"/>
      <c r="WGU159" s="342"/>
      <c r="WGV159" s="342"/>
      <c r="WGW159" s="342"/>
      <c r="WGX159" s="342"/>
      <c r="WGY159" s="342"/>
      <c r="WGZ159" s="342"/>
      <c r="WHA159" s="342"/>
      <c r="WHB159" s="342"/>
      <c r="WHC159" s="342"/>
      <c r="WHD159" s="342"/>
      <c r="WHE159" s="342"/>
      <c r="WHF159" s="342"/>
      <c r="WHG159" s="342"/>
      <c r="WHH159" s="342"/>
      <c r="WHI159" s="342"/>
      <c r="WHJ159" s="342"/>
      <c r="WHK159" s="342"/>
      <c r="WHL159" s="342"/>
      <c r="WHM159" s="342"/>
      <c r="WHN159" s="342"/>
      <c r="WHO159" s="342"/>
      <c r="WHP159" s="342"/>
      <c r="WHQ159" s="342"/>
      <c r="WHR159" s="342"/>
      <c r="WHS159" s="342"/>
      <c r="WHT159" s="342"/>
      <c r="WHU159" s="342"/>
      <c r="WHV159" s="342"/>
      <c r="WHW159" s="342"/>
      <c r="WHX159" s="342"/>
      <c r="WHY159" s="342"/>
      <c r="WHZ159" s="342"/>
      <c r="WIA159" s="342"/>
      <c r="WIB159" s="342"/>
      <c r="WIC159" s="342"/>
      <c r="WID159" s="342"/>
      <c r="WIE159" s="342"/>
      <c r="WIF159" s="342"/>
      <c r="WIG159" s="342"/>
      <c r="WIH159" s="342"/>
      <c r="WII159" s="342"/>
      <c r="WIJ159" s="342"/>
      <c r="WIK159" s="342"/>
      <c r="WIL159" s="342"/>
      <c r="WIM159" s="342"/>
      <c r="WIN159" s="342"/>
      <c r="WIO159" s="342"/>
      <c r="WIP159" s="342"/>
      <c r="WIQ159" s="342"/>
      <c r="WIR159" s="342"/>
      <c r="WIS159" s="342"/>
      <c r="WIT159" s="342"/>
      <c r="WIU159" s="342"/>
      <c r="WIV159" s="342"/>
      <c r="WIW159" s="342"/>
      <c r="WIX159" s="342"/>
      <c r="WIY159" s="342"/>
      <c r="WIZ159" s="342"/>
      <c r="WJA159" s="342"/>
      <c r="WJB159" s="342"/>
      <c r="WJC159" s="342"/>
      <c r="WJD159" s="342"/>
      <c r="WJE159" s="342"/>
      <c r="WJF159" s="342"/>
      <c r="WJG159" s="342"/>
      <c r="WJH159" s="342"/>
      <c r="WJI159" s="342"/>
      <c r="WJJ159" s="342"/>
      <c r="WJK159" s="342"/>
      <c r="WJL159" s="342"/>
      <c r="WJM159" s="342"/>
      <c r="WJN159" s="342"/>
      <c r="WJO159" s="342"/>
      <c r="WJP159" s="342"/>
      <c r="WJQ159" s="342"/>
      <c r="WJR159" s="342"/>
      <c r="WJS159" s="342"/>
      <c r="WJT159" s="342"/>
      <c r="WJU159" s="342"/>
      <c r="WJV159" s="342"/>
      <c r="WJW159" s="342"/>
      <c r="WJX159" s="342"/>
      <c r="WJY159" s="342"/>
      <c r="WJZ159" s="342"/>
      <c r="WKA159" s="342"/>
      <c r="WKB159" s="342"/>
      <c r="WKC159" s="342"/>
      <c r="WKD159" s="342"/>
      <c r="WKE159" s="342"/>
      <c r="WKF159" s="342"/>
      <c r="WKG159" s="342"/>
      <c r="WKH159" s="342"/>
      <c r="WKI159" s="342"/>
      <c r="WKJ159" s="342"/>
      <c r="WKK159" s="342"/>
      <c r="WKL159" s="342"/>
      <c r="WKM159" s="342"/>
      <c r="WKN159" s="342"/>
      <c r="WKO159" s="342"/>
      <c r="WKP159" s="342"/>
      <c r="WKQ159" s="342"/>
      <c r="WKR159" s="342"/>
      <c r="WKS159" s="342"/>
      <c r="WKT159" s="342"/>
      <c r="WKU159" s="342"/>
      <c r="WKV159" s="342"/>
      <c r="WKW159" s="342"/>
      <c r="WKX159" s="342"/>
      <c r="WKY159" s="342"/>
      <c r="WKZ159" s="342"/>
      <c r="WLA159" s="342"/>
      <c r="WLB159" s="342"/>
      <c r="WLC159" s="342"/>
      <c r="WLD159" s="342"/>
      <c r="WLE159" s="342"/>
      <c r="WLF159" s="342"/>
      <c r="WLG159" s="342"/>
      <c r="WLH159" s="342"/>
      <c r="WLI159" s="342"/>
      <c r="WLJ159" s="342"/>
      <c r="WLK159" s="342"/>
      <c r="WLL159" s="342"/>
      <c r="WLM159" s="342"/>
      <c r="WLN159" s="342"/>
      <c r="WLO159" s="342"/>
      <c r="WLP159" s="342"/>
      <c r="WLQ159" s="342"/>
      <c r="WLR159" s="342"/>
      <c r="WLS159" s="342"/>
      <c r="WLT159" s="342"/>
      <c r="WLU159" s="342"/>
      <c r="WLV159" s="342"/>
      <c r="WLW159" s="342"/>
      <c r="WLX159" s="342"/>
      <c r="WLY159" s="342"/>
      <c r="WLZ159" s="342"/>
      <c r="WMA159" s="342"/>
      <c r="WMB159" s="342"/>
      <c r="WMC159" s="342"/>
      <c r="WMD159" s="342"/>
      <c r="WME159" s="342"/>
      <c r="WMF159" s="342"/>
      <c r="WMG159" s="342"/>
      <c r="WMH159" s="342"/>
      <c r="WMI159" s="342"/>
      <c r="WMJ159" s="342"/>
      <c r="WMK159" s="342"/>
      <c r="WML159" s="342"/>
      <c r="WMM159" s="342"/>
      <c r="WMN159" s="342"/>
      <c r="WMO159" s="342"/>
      <c r="WMP159" s="342"/>
      <c r="WMQ159" s="342"/>
      <c r="WMR159" s="342"/>
      <c r="WMS159" s="342"/>
      <c r="WMT159" s="342"/>
      <c r="WMU159" s="342"/>
      <c r="WMV159" s="342"/>
      <c r="WMW159" s="342"/>
      <c r="WMX159" s="342"/>
      <c r="WMY159" s="342"/>
      <c r="WMZ159" s="342"/>
      <c r="WNA159" s="342"/>
      <c r="WNB159" s="342"/>
      <c r="WNC159" s="342"/>
      <c r="WND159" s="342"/>
      <c r="WNE159" s="342"/>
      <c r="WNF159" s="342"/>
      <c r="WNG159" s="342"/>
      <c r="WNH159" s="342"/>
      <c r="WNI159" s="342"/>
      <c r="WNJ159" s="342"/>
      <c r="WNK159" s="342"/>
      <c r="WNL159" s="342"/>
      <c r="WNM159" s="342"/>
      <c r="WNN159" s="342"/>
      <c r="WNO159" s="342"/>
      <c r="WNP159" s="342"/>
      <c r="WNQ159" s="342"/>
      <c r="WNR159" s="342"/>
      <c r="WNS159" s="342"/>
      <c r="WNT159" s="342"/>
      <c r="WNU159" s="342"/>
      <c r="WNV159" s="342"/>
      <c r="WNW159" s="342"/>
      <c r="WNX159" s="342"/>
      <c r="WNY159" s="342"/>
      <c r="WNZ159" s="342"/>
      <c r="WOA159" s="342"/>
      <c r="WOB159" s="342"/>
      <c r="WOC159" s="342"/>
      <c r="WOD159" s="342"/>
      <c r="WOE159" s="342"/>
      <c r="WOF159" s="342"/>
      <c r="WOG159" s="342"/>
      <c r="WOH159" s="342"/>
      <c r="WOI159" s="342"/>
      <c r="WOJ159" s="342"/>
      <c r="WOK159" s="342"/>
      <c r="WOL159" s="342"/>
      <c r="WOM159" s="342"/>
      <c r="WON159" s="342"/>
      <c r="WOO159" s="342"/>
      <c r="WOP159" s="342"/>
      <c r="WOQ159" s="342"/>
      <c r="WOR159" s="342"/>
      <c r="WOS159" s="342"/>
      <c r="WOT159" s="342"/>
      <c r="WOU159" s="342"/>
      <c r="WOV159" s="342"/>
      <c r="WOW159" s="342"/>
      <c r="WOX159" s="342"/>
      <c r="WOY159" s="342"/>
      <c r="WOZ159" s="342"/>
      <c r="WPA159" s="342"/>
      <c r="WPB159" s="342"/>
      <c r="WPC159" s="342"/>
      <c r="WPD159" s="342"/>
      <c r="WPE159" s="342"/>
      <c r="WPF159" s="342"/>
      <c r="WPG159" s="342"/>
      <c r="WPH159" s="342"/>
      <c r="WPI159" s="342"/>
      <c r="WPJ159" s="342"/>
      <c r="WPK159" s="342"/>
      <c r="WPL159" s="342"/>
      <c r="WPM159" s="342"/>
      <c r="WPN159" s="342"/>
      <c r="WPO159" s="342"/>
      <c r="WPP159" s="342"/>
      <c r="WPQ159" s="342"/>
      <c r="WPR159" s="342"/>
      <c r="WPS159" s="342"/>
      <c r="WPT159" s="342"/>
      <c r="WPU159" s="342"/>
      <c r="WPV159" s="342"/>
      <c r="WPW159" s="342"/>
      <c r="WPX159" s="342"/>
      <c r="WPY159" s="342"/>
      <c r="WPZ159" s="342"/>
      <c r="WQA159" s="342"/>
      <c r="WQB159" s="342"/>
      <c r="WQC159" s="342"/>
      <c r="WQD159" s="342"/>
      <c r="WQE159" s="342"/>
      <c r="WQF159" s="342"/>
      <c r="WQG159" s="342"/>
      <c r="WQH159" s="342"/>
      <c r="WQI159" s="342"/>
      <c r="WQJ159" s="342"/>
      <c r="WQK159" s="342"/>
      <c r="WQL159" s="342"/>
      <c r="WQM159" s="342"/>
      <c r="WQN159" s="342"/>
      <c r="WQO159" s="342"/>
      <c r="WQP159" s="342"/>
      <c r="WQQ159" s="342"/>
      <c r="WQR159" s="342"/>
      <c r="WQS159" s="342"/>
      <c r="WQT159" s="342"/>
      <c r="WQU159" s="342"/>
      <c r="WQV159" s="342"/>
      <c r="WQW159" s="342"/>
      <c r="WQX159" s="342"/>
      <c r="WQY159" s="342"/>
      <c r="WQZ159" s="342"/>
      <c r="WRA159" s="342"/>
      <c r="WRB159" s="342"/>
      <c r="WRC159" s="342"/>
      <c r="WRD159" s="342"/>
      <c r="WRE159" s="342"/>
      <c r="WRF159" s="342"/>
      <c r="WRG159" s="342"/>
      <c r="WRH159" s="342"/>
      <c r="WRI159" s="342"/>
      <c r="WRJ159" s="342"/>
      <c r="WRK159" s="342"/>
      <c r="WRL159" s="342"/>
      <c r="WRM159" s="342"/>
      <c r="WRN159" s="342"/>
      <c r="WRO159" s="342"/>
      <c r="WRP159" s="342"/>
      <c r="WRQ159" s="342"/>
      <c r="WRR159" s="342"/>
      <c r="WRS159" s="342"/>
      <c r="WRT159" s="342"/>
      <c r="WRU159" s="342"/>
      <c r="WRV159" s="342"/>
      <c r="WRW159" s="342"/>
      <c r="WRX159" s="342"/>
      <c r="WRY159" s="342"/>
      <c r="WRZ159" s="342"/>
      <c r="WSA159" s="342"/>
      <c r="WSB159" s="342"/>
      <c r="WSC159" s="342"/>
      <c r="WSD159" s="342"/>
      <c r="WSE159" s="342"/>
      <c r="WSF159" s="342"/>
      <c r="WSG159" s="342"/>
      <c r="WSH159" s="342"/>
      <c r="WSI159" s="342"/>
      <c r="WSJ159" s="342"/>
      <c r="WSK159" s="342"/>
      <c r="WSL159" s="342"/>
      <c r="WSM159" s="342"/>
      <c r="WSN159" s="342"/>
      <c r="WSO159" s="342"/>
      <c r="WSP159" s="342"/>
      <c r="WSQ159" s="342"/>
      <c r="WSR159" s="342"/>
      <c r="WSS159" s="342"/>
      <c r="WST159" s="342"/>
      <c r="WSU159" s="342"/>
      <c r="WSV159" s="342"/>
      <c r="WSW159" s="342"/>
      <c r="WSX159" s="342"/>
      <c r="WSY159" s="342"/>
      <c r="WSZ159" s="342"/>
      <c r="WTA159" s="342"/>
      <c r="WTB159" s="342"/>
      <c r="WTC159" s="342"/>
      <c r="WTD159" s="342"/>
      <c r="WTE159" s="342"/>
      <c r="WTF159" s="342"/>
      <c r="WTG159" s="342"/>
      <c r="WTH159" s="342"/>
      <c r="WTI159" s="342"/>
      <c r="WTJ159" s="342"/>
      <c r="WTK159" s="342"/>
      <c r="WTL159" s="342"/>
      <c r="WTM159" s="342"/>
      <c r="WTN159" s="342"/>
      <c r="WTO159" s="342"/>
      <c r="WTP159" s="342"/>
      <c r="WTQ159" s="342"/>
      <c r="WTR159" s="342"/>
      <c r="WTS159" s="342"/>
      <c r="WTT159" s="342"/>
      <c r="WTU159" s="342"/>
      <c r="WTV159" s="342"/>
      <c r="WTW159" s="342"/>
      <c r="WTX159" s="342"/>
      <c r="WTY159" s="342"/>
      <c r="WTZ159" s="342"/>
      <c r="WUA159" s="342"/>
      <c r="WUB159" s="342"/>
      <c r="WUC159" s="342"/>
      <c r="WUD159" s="342"/>
      <c r="WUE159" s="342"/>
      <c r="WUF159" s="342"/>
      <c r="WUG159" s="342"/>
      <c r="WUH159" s="342"/>
      <c r="WUI159" s="342"/>
      <c r="WUJ159" s="342"/>
      <c r="WUK159" s="342"/>
      <c r="WUL159" s="342"/>
      <c r="WUM159" s="342"/>
      <c r="WUN159" s="342"/>
      <c r="WUO159" s="342"/>
      <c r="WUP159" s="342"/>
      <c r="WUQ159" s="342"/>
      <c r="WUR159" s="342"/>
      <c r="WUS159" s="342"/>
      <c r="WUT159" s="342"/>
      <c r="WUU159" s="342"/>
      <c r="WUV159" s="342"/>
      <c r="WUW159" s="342"/>
      <c r="WUX159" s="342"/>
      <c r="WUY159" s="342"/>
      <c r="WUZ159" s="342"/>
      <c r="WVA159" s="342"/>
      <c r="WVB159" s="342"/>
      <c r="WVC159" s="342"/>
      <c r="WVD159" s="342"/>
      <c r="WVE159" s="342"/>
      <c r="WVF159" s="342"/>
      <c r="WVG159" s="342"/>
      <c r="WVH159" s="342"/>
      <c r="WVI159" s="342"/>
      <c r="WVJ159" s="342"/>
      <c r="WVK159" s="342"/>
      <c r="WVL159" s="342"/>
      <c r="WVM159" s="342"/>
      <c r="WVN159" s="342"/>
      <c r="WVO159" s="342"/>
      <c r="WVP159" s="342"/>
      <c r="WVQ159" s="342"/>
      <c r="WVR159" s="342"/>
      <c r="WVS159" s="342"/>
      <c r="WVT159" s="342"/>
      <c r="WVU159" s="342"/>
      <c r="WVV159" s="342"/>
      <c r="WVW159" s="342"/>
      <c r="WVX159" s="342"/>
      <c r="WVY159" s="342"/>
      <c r="WVZ159" s="342"/>
      <c r="WWA159" s="342"/>
      <c r="WWB159" s="342"/>
      <c r="WWC159" s="342"/>
      <c r="WWD159" s="342"/>
      <c r="WWE159" s="342"/>
      <c r="WWF159" s="342"/>
      <c r="WWG159" s="342"/>
      <c r="WWH159" s="342"/>
      <c r="WWI159" s="342"/>
      <c r="WWJ159" s="342"/>
      <c r="WWK159" s="342"/>
      <c r="WWL159" s="342"/>
      <c r="WWM159" s="342"/>
      <c r="WWN159" s="342"/>
      <c r="WWO159" s="342"/>
      <c r="WWP159" s="342"/>
      <c r="WWQ159" s="342"/>
      <c r="WWR159" s="342"/>
      <c r="WWS159" s="342"/>
      <c r="WWT159" s="342"/>
      <c r="WWU159" s="342"/>
      <c r="WWV159" s="342"/>
      <c r="WWW159" s="342"/>
      <c r="WWX159" s="342"/>
      <c r="WWY159" s="342"/>
      <c r="WWZ159" s="342"/>
      <c r="WXA159" s="342"/>
      <c r="WXB159" s="342"/>
      <c r="WXC159" s="342"/>
      <c r="WXD159" s="342"/>
      <c r="WXE159" s="342"/>
      <c r="WXF159" s="342"/>
      <c r="WXG159" s="342"/>
      <c r="WXH159" s="342"/>
      <c r="WXI159" s="342"/>
      <c r="WXJ159" s="342"/>
      <c r="WXK159" s="342"/>
      <c r="WXL159" s="342"/>
      <c r="WXM159" s="342"/>
      <c r="WXN159" s="342"/>
      <c r="WXO159" s="342"/>
      <c r="WXP159" s="342"/>
      <c r="WXQ159" s="342"/>
      <c r="WXR159" s="342"/>
      <c r="WXS159" s="342"/>
      <c r="WXT159" s="342"/>
      <c r="WXU159" s="342"/>
      <c r="WXV159" s="342"/>
      <c r="WXW159" s="342"/>
      <c r="WXX159" s="342"/>
      <c r="WXY159" s="342"/>
      <c r="WXZ159" s="342"/>
      <c r="WYA159" s="342"/>
      <c r="WYB159" s="342"/>
      <c r="WYC159" s="342"/>
      <c r="WYD159" s="342"/>
      <c r="WYE159" s="342"/>
      <c r="WYF159" s="342"/>
      <c r="WYG159" s="342"/>
      <c r="WYH159" s="342"/>
      <c r="WYI159" s="342"/>
      <c r="WYJ159" s="342"/>
      <c r="WYK159" s="342"/>
      <c r="WYL159" s="342"/>
      <c r="WYM159" s="342"/>
      <c r="WYN159" s="342"/>
      <c r="WYO159" s="342"/>
      <c r="WYP159" s="342"/>
      <c r="WYQ159" s="342"/>
      <c r="WYR159" s="342"/>
      <c r="WYS159" s="342"/>
      <c r="WYT159" s="342"/>
      <c r="WYU159" s="342"/>
      <c r="WYV159" s="342"/>
      <c r="WYW159" s="342"/>
      <c r="WYX159" s="342"/>
      <c r="WYY159" s="342"/>
      <c r="WYZ159" s="342"/>
      <c r="WZA159" s="342"/>
      <c r="WZB159" s="342"/>
      <c r="WZC159" s="342"/>
      <c r="WZD159" s="342"/>
      <c r="WZE159" s="342"/>
      <c r="WZF159" s="342"/>
      <c r="WZG159" s="342"/>
      <c r="WZH159" s="342"/>
      <c r="WZI159" s="342"/>
      <c r="WZJ159" s="342"/>
      <c r="WZK159" s="342"/>
      <c r="WZL159" s="342"/>
      <c r="WZM159" s="342"/>
      <c r="WZN159" s="342"/>
      <c r="WZO159" s="342"/>
      <c r="WZP159" s="342"/>
      <c r="WZQ159" s="342"/>
      <c r="WZR159" s="342"/>
      <c r="WZS159" s="342"/>
      <c r="WZT159" s="342"/>
      <c r="WZU159" s="342"/>
      <c r="WZV159" s="342"/>
      <c r="WZW159" s="342"/>
      <c r="WZX159" s="342"/>
      <c r="WZY159" s="342"/>
      <c r="WZZ159" s="342"/>
      <c r="XAA159" s="342"/>
      <c r="XAB159" s="342"/>
      <c r="XAC159" s="342"/>
      <c r="XAD159" s="342"/>
      <c r="XAE159" s="342"/>
      <c r="XAF159" s="342"/>
      <c r="XAG159" s="342"/>
      <c r="XAH159" s="342"/>
      <c r="XAI159" s="342"/>
      <c r="XAJ159" s="342"/>
      <c r="XAK159" s="342"/>
      <c r="XAL159" s="342"/>
      <c r="XAM159" s="342"/>
      <c r="XAN159" s="342"/>
      <c r="XAO159" s="342"/>
      <c r="XAP159" s="342"/>
      <c r="XAQ159" s="342"/>
      <c r="XAR159" s="342"/>
      <c r="XAS159" s="342"/>
      <c r="XAT159" s="342"/>
      <c r="XAU159" s="342"/>
      <c r="XAV159" s="342"/>
      <c r="XAW159" s="342"/>
      <c r="XAX159" s="342"/>
      <c r="XAY159" s="342"/>
      <c r="XAZ159" s="342"/>
      <c r="XBA159" s="342"/>
      <c r="XBB159" s="342"/>
      <c r="XBC159" s="342"/>
      <c r="XBD159" s="342"/>
      <c r="XBE159" s="342"/>
      <c r="XBF159" s="342"/>
      <c r="XBG159" s="342"/>
      <c r="XBH159" s="342"/>
      <c r="XBI159" s="342"/>
      <c r="XBJ159" s="342"/>
      <c r="XBK159" s="342"/>
      <c r="XBL159" s="342"/>
      <c r="XBM159" s="342"/>
      <c r="XBN159" s="342"/>
      <c r="XBO159" s="342"/>
      <c r="XBP159" s="342"/>
      <c r="XBQ159" s="342"/>
      <c r="XBR159" s="342"/>
      <c r="XBS159" s="342"/>
      <c r="XBT159" s="342"/>
      <c r="XBU159" s="342"/>
      <c r="XBV159" s="342"/>
      <c r="XBW159" s="342"/>
      <c r="XBX159" s="342"/>
      <c r="XBY159" s="342"/>
      <c r="XBZ159" s="342"/>
      <c r="XCA159" s="342"/>
      <c r="XCB159" s="342"/>
      <c r="XCC159" s="342"/>
      <c r="XCD159" s="342"/>
      <c r="XCE159" s="342"/>
      <c r="XCF159" s="342"/>
      <c r="XCG159" s="342"/>
      <c r="XCH159" s="342"/>
      <c r="XCI159" s="342"/>
      <c r="XCJ159" s="342"/>
      <c r="XCK159" s="342"/>
      <c r="XCL159" s="342"/>
      <c r="XCM159" s="342"/>
      <c r="XCN159" s="342"/>
      <c r="XCO159" s="342"/>
      <c r="XCP159" s="342"/>
      <c r="XCQ159" s="342"/>
      <c r="XCR159" s="342"/>
      <c r="XCS159" s="342"/>
      <c r="XCT159" s="342"/>
      <c r="XCU159" s="342"/>
      <c r="XCV159" s="342"/>
      <c r="XCW159" s="342"/>
      <c r="XCX159" s="342"/>
      <c r="XCY159" s="342"/>
      <c r="XCZ159" s="342"/>
      <c r="XDA159" s="342"/>
      <c r="XDB159" s="342"/>
      <c r="XDC159" s="342"/>
      <c r="XDD159" s="342"/>
      <c r="XDE159" s="342"/>
      <c r="XDF159" s="342"/>
      <c r="XDG159" s="342"/>
      <c r="XDH159" s="342"/>
      <c r="XDI159" s="342"/>
      <c r="XDJ159" s="342"/>
      <c r="XDK159" s="342"/>
      <c r="XDL159" s="342"/>
      <c r="XDM159" s="342"/>
      <c r="XDN159" s="342"/>
      <c r="XDO159" s="342"/>
      <c r="XDP159" s="342"/>
      <c r="XDQ159" s="342"/>
      <c r="XDR159" s="342"/>
      <c r="XDS159" s="342"/>
      <c r="XDT159" s="342"/>
      <c r="XDU159" s="342"/>
      <c r="XDV159" s="342"/>
      <c r="XDW159" s="342"/>
      <c r="XDX159" s="342"/>
      <c r="XDY159" s="342"/>
      <c r="XDZ159" s="342"/>
      <c r="XEA159" s="342"/>
      <c r="XEB159" s="342"/>
      <c r="XEC159" s="342"/>
      <c r="XED159" s="342"/>
      <c r="XEE159" s="342"/>
      <c r="XEF159" s="342"/>
      <c r="XEG159" s="342"/>
      <c r="XEH159" s="342"/>
      <c r="XEI159" s="342"/>
      <c r="XEJ159" s="342"/>
      <c r="XEK159" s="342"/>
      <c r="XEL159" s="342"/>
      <c r="XEM159" s="342"/>
      <c r="XEN159" s="342"/>
      <c r="XEO159" s="342"/>
      <c r="XEP159" s="342"/>
      <c r="XEQ159" s="342"/>
      <c r="XER159" s="342"/>
      <c r="XES159" s="342"/>
      <c r="XET159" s="342"/>
      <c r="XEU159" s="342"/>
      <c r="XEV159" s="342"/>
      <c r="XEW159" s="342"/>
      <c r="XEX159" s="342"/>
      <c r="XEY159" s="342"/>
      <c r="XEZ159" s="342"/>
      <c r="XFA159" s="342"/>
      <c r="XFB159" s="342"/>
    </row>
    <row r="160" spans="1:16382" s="91" customFormat="1" ht="19.5" customHeight="1">
      <c r="I160" s="675"/>
      <c r="J160" s="675"/>
      <c r="K160" s="675"/>
      <c r="L160" s="662"/>
      <c r="M160" s="662"/>
      <c r="N160" s="662"/>
      <c r="O160" s="662"/>
    </row>
    <row r="161" spans="4:15" s="91" customFormat="1" ht="28.5" customHeight="1">
      <c r="I161" s="646" t="s">
        <v>61</v>
      </c>
      <c r="J161" s="647"/>
      <c r="K161" s="648"/>
      <c r="L161" s="126">
        <f>M157</f>
        <v>0</v>
      </c>
      <c r="M161" s="731" t="str">
        <f>IF(M157&gt;Source!A183,"Aide demandée au programme trop élevée; Maximum : "&amp;Source!A183&amp;" $","")</f>
        <v/>
      </c>
      <c r="N161" s="732"/>
      <c r="O161" s="732"/>
    </row>
    <row r="162" spans="4:15" s="91" customFormat="1" ht="25.5" customHeight="1">
      <c r="I162" s="646" t="str">
        <f>Source!A209</f>
        <v>Frais d'administration de 15,0%</v>
      </c>
      <c r="J162" s="647"/>
      <c r="K162" s="648"/>
      <c r="L162" s="126">
        <f>ROUNDDOWN(L161*Source!A208,0)</f>
        <v>0</v>
      </c>
    </row>
    <row r="163" spans="4:15" s="91" customFormat="1" ht="33" customHeight="1">
      <c r="I163" s="646" t="s">
        <v>403</v>
      </c>
      <c r="J163" s="647"/>
      <c r="K163" s="648"/>
      <c r="L163" s="126">
        <f>SUM(L161:L162)</f>
        <v>0</v>
      </c>
    </row>
    <row r="164" spans="4:15" s="91" customFormat="1" ht="36.6" customHeight="1">
      <c r="D164" s="732"/>
      <c r="E164" s="732"/>
      <c r="F164" s="732"/>
      <c r="I164" s="646" t="s">
        <v>402</v>
      </c>
      <c r="J164" s="647"/>
      <c r="K164" s="648"/>
      <c r="L164" s="126">
        <f>L157</f>
        <v>0</v>
      </c>
      <c r="M164" s="731">
        <f>IF((M31+M32+M33+M34)&gt;L157,"Autre contribution gouvernementale non ventilée dans sa totalité",IF((M31+M32+M33+M34)&lt;L157,"Autre contribution gouvernementale ventilée à la Section 2 est supérieure au montant à la Section 1 (cellule M31 à M34)",0))</f>
        <v>0</v>
      </c>
      <c r="N164" s="732"/>
      <c r="O164" s="732"/>
    </row>
    <row r="165" spans="4:15" s="91" customFormat="1" ht="36.6" customHeight="1">
      <c r="D165" s="732"/>
      <c r="E165" s="732"/>
      <c r="F165" s="732"/>
      <c r="I165" s="646" t="s">
        <v>282</v>
      </c>
      <c r="J165" s="647"/>
      <c r="K165" s="648"/>
      <c r="L165" s="126">
        <f>I157+J157</f>
        <v>0</v>
      </c>
      <c r="M165" s="731">
        <f>IF(M28&gt;(I157+J157),"Contribution du demandeur ou des partenaires non ventilée dans sa totalité",IF(M28&lt;(I157+J157),"Contribution du demandeur ou des partenaires ventilée à la Section 2 est supérieure au montant à la Section 1 (cellule M28)",0))</f>
        <v>0</v>
      </c>
      <c r="N165" s="732"/>
      <c r="O165" s="732"/>
    </row>
    <row r="166" spans="4:15" s="91" customFormat="1" ht="23.4" customHeight="1">
      <c r="I166" s="646" t="s">
        <v>63</v>
      </c>
      <c r="J166" s="647"/>
      <c r="K166" s="648"/>
      <c r="L166" s="127">
        <f>SUM(L163:L165)</f>
        <v>0</v>
      </c>
    </row>
    <row r="167" spans="4:15" s="91" customFormat="1" ht="11.4"/>
    <row r="168" spans="4:15" s="91" customFormat="1" ht="11.4"/>
    <row r="169" spans="4:15" s="91" customFormat="1" ht="11.4"/>
  </sheetData>
  <sheetProtection algorithmName="SHA-512" hashValue="jQl3ZXeF6M6pimn5YDUqY9n0msfmIRmMKJMg3b42QCRbCRH1Pme4+Cs+qF/mlfVU9MdStGsU6FnzmrRR4Fj3mw==" saltValue="POd6Ha+PesD2vrUQJcC4Ew==" spinCount="100000" sheet="1" objects="1" scenarios="1"/>
  <protectedRanges>
    <protectedRange sqref="B5:E6 B3:E3 F4 F6:F7" name="Plage7_2_1"/>
  </protectedRanges>
  <dataConsolidate/>
  <mergeCells count="1736">
    <mergeCell ref="J31:K31"/>
    <mergeCell ref="I164:K164"/>
    <mergeCell ref="L137:L138"/>
    <mergeCell ref="L116:L117"/>
    <mergeCell ref="M95:M96"/>
    <mergeCell ref="N99:O99"/>
    <mergeCell ref="J100:K100"/>
    <mergeCell ref="N100:O100"/>
    <mergeCell ref="J83:K92"/>
    <mergeCell ref="I81:K81"/>
    <mergeCell ref="D105:H105"/>
    <mergeCell ref="D107:H107"/>
    <mergeCell ref="N88:O88"/>
    <mergeCell ref="N89:O89"/>
    <mergeCell ref="N72:O72"/>
    <mergeCell ref="D74:H74"/>
    <mergeCell ref="N71:O71"/>
    <mergeCell ref="N84:O84"/>
    <mergeCell ref="N85:O85"/>
    <mergeCell ref="J99:K99"/>
    <mergeCell ref="N105:O105"/>
    <mergeCell ref="N92:O92"/>
    <mergeCell ref="I95:K95"/>
    <mergeCell ref="N90:O90"/>
    <mergeCell ref="A120:G120"/>
    <mergeCell ref="J142:K142"/>
    <mergeCell ref="J119:K119"/>
    <mergeCell ref="J127:K127"/>
    <mergeCell ref="N126:O126"/>
    <mergeCell ref="A118:G118"/>
    <mergeCell ref="J120:K120"/>
    <mergeCell ref="J125:K125"/>
    <mergeCell ref="A105:C105"/>
    <mergeCell ref="A90:H90"/>
    <mergeCell ref="J98:K98"/>
    <mergeCell ref="N98:O98"/>
    <mergeCell ref="N83:O83"/>
    <mergeCell ref="A71:B71"/>
    <mergeCell ref="D72:H72"/>
    <mergeCell ref="A72:B72"/>
    <mergeCell ref="A73:B73"/>
    <mergeCell ref="A109:C109"/>
    <mergeCell ref="M165:O165"/>
    <mergeCell ref="M164:O164"/>
    <mergeCell ref="D164:F165"/>
    <mergeCell ref="M161:O161"/>
    <mergeCell ref="M28:O28"/>
    <mergeCell ref="K3:O3"/>
    <mergeCell ref="K13:O13"/>
    <mergeCell ref="K4:L4"/>
    <mergeCell ref="K5:L5"/>
    <mergeCell ref="K6:L6"/>
    <mergeCell ref="K7:L7"/>
    <mergeCell ref="K8:L8"/>
    <mergeCell ref="K9:L10"/>
    <mergeCell ref="K11:L11"/>
    <mergeCell ref="K12:L12"/>
    <mergeCell ref="A59:O59"/>
    <mergeCell ref="A80:O80"/>
    <mergeCell ref="A94:O94"/>
    <mergeCell ref="A115:O115"/>
    <mergeCell ref="A136:O136"/>
    <mergeCell ref="N61:O61"/>
    <mergeCell ref="N62:O62"/>
    <mergeCell ref="N60:O60"/>
    <mergeCell ref="L81:L82"/>
    <mergeCell ref="L40:L41"/>
    <mergeCell ref="L83:L92"/>
    <mergeCell ref="A37:O38"/>
    <mergeCell ref="A39:O39"/>
    <mergeCell ref="M35:O35"/>
    <mergeCell ref="A61:B61"/>
    <mergeCell ref="A62:B62"/>
    <mergeCell ref="A63:B63"/>
    <mergeCell ref="A64:B64"/>
    <mergeCell ref="A65:B65"/>
    <mergeCell ref="J61:K61"/>
    <mergeCell ref="J62:K62"/>
    <mergeCell ref="N74:O74"/>
    <mergeCell ref="J69:K69"/>
    <mergeCell ref="J70:K70"/>
    <mergeCell ref="A70:B70"/>
    <mergeCell ref="A86:H86"/>
    <mergeCell ref="A35:L35"/>
    <mergeCell ref="J46:K46"/>
    <mergeCell ref="N63:O63"/>
    <mergeCell ref="N64:O64"/>
    <mergeCell ref="N65:O65"/>
    <mergeCell ref="N66:O66"/>
    <mergeCell ref="N67:O67"/>
    <mergeCell ref="N68:O68"/>
    <mergeCell ref="A66:B66"/>
    <mergeCell ref="A67:B67"/>
    <mergeCell ref="A68:B68"/>
    <mergeCell ref="A31:C31"/>
    <mergeCell ref="G31:I31"/>
    <mergeCell ref="N78:O78"/>
    <mergeCell ref="A92:H92"/>
    <mergeCell ref="J82:K82"/>
    <mergeCell ref="A78:H78"/>
    <mergeCell ref="J53:K53"/>
    <mergeCell ref="J54:K54"/>
    <mergeCell ref="N53:O53"/>
    <mergeCell ref="N75:O75"/>
    <mergeCell ref="G6:H6"/>
    <mergeCell ref="G7:H7"/>
    <mergeCell ref="N11:N12"/>
    <mergeCell ref="N86:O86"/>
    <mergeCell ref="J103:K103"/>
    <mergeCell ref="N103:O103"/>
    <mergeCell ref="A51:B51"/>
    <mergeCell ref="A54:B54"/>
    <mergeCell ref="A55:B55"/>
    <mergeCell ref="J52:K52"/>
    <mergeCell ref="J72:K72"/>
    <mergeCell ref="J73:K73"/>
    <mergeCell ref="D70:H70"/>
    <mergeCell ref="D71:H71"/>
    <mergeCell ref="A75:B75"/>
    <mergeCell ref="N76:O76"/>
    <mergeCell ref="D75:H75"/>
    <mergeCell ref="J57:K57"/>
    <mergeCell ref="J58:K58"/>
    <mergeCell ref="A58:B58"/>
    <mergeCell ref="A60:B60"/>
    <mergeCell ref="J76:K76"/>
    <mergeCell ref="G3:H3"/>
    <mergeCell ref="B3:E4"/>
    <mergeCell ref="B5:E5"/>
    <mergeCell ref="A3:A4"/>
    <mergeCell ref="M18:O18"/>
    <mergeCell ref="A13:E13"/>
    <mergeCell ref="A14:E14"/>
    <mergeCell ref="B8:E8"/>
    <mergeCell ref="A43:B43"/>
    <mergeCell ref="J96:K96"/>
    <mergeCell ref="A110:C110"/>
    <mergeCell ref="D110:H110"/>
    <mergeCell ref="A111:C111"/>
    <mergeCell ref="M9:M10"/>
    <mergeCell ref="A28:L28"/>
    <mergeCell ref="G4:H4"/>
    <mergeCell ref="A17:C17"/>
    <mergeCell ref="G8:H8"/>
    <mergeCell ref="N87:O87"/>
    <mergeCell ref="N95:O96"/>
    <mergeCell ref="N111:O111"/>
    <mergeCell ref="N55:O55"/>
    <mergeCell ref="N56:O56"/>
    <mergeCell ref="N57:O57"/>
    <mergeCell ref="N58:O58"/>
    <mergeCell ref="N70:O70"/>
    <mergeCell ref="N69:O69"/>
    <mergeCell ref="A69:B69"/>
    <mergeCell ref="D69:H69"/>
    <mergeCell ref="J74:K74"/>
    <mergeCell ref="J75:K75"/>
    <mergeCell ref="N73:O73"/>
    <mergeCell ref="A32:C32"/>
    <mergeCell ref="J50:K50"/>
    <mergeCell ref="J51:K51"/>
    <mergeCell ref="D62:H62"/>
    <mergeCell ref="D63:H63"/>
    <mergeCell ref="D64:H64"/>
    <mergeCell ref="D65:H65"/>
    <mergeCell ref="D66:H66"/>
    <mergeCell ref="D67:H67"/>
    <mergeCell ref="D68:H68"/>
    <mergeCell ref="C36:N36"/>
    <mergeCell ref="A49:B49"/>
    <mergeCell ref="M33:O33"/>
    <mergeCell ref="M32:O32"/>
    <mergeCell ref="C40:C41"/>
    <mergeCell ref="A40:B41"/>
    <mergeCell ref="J60:K60"/>
    <mergeCell ref="A34:C34"/>
    <mergeCell ref="A48:B48"/>
    <mergeCell ref="J47:K47"/>
    <mergeCell ref="J43:K43"/>
    <mergeCell ref="A46:B46"/>
    <mergeCell ref="M34:O34"/>
    <mergeCell ref="D61:H61"/>
    <mergeCell ref="N47:O47"/>
    <mergeCell ref="I40:K40"/>
    <mergeCell ref="J41:K41"/>
    <mergeCell ref="N40:O41"/>
    <mergeCell ref="M40:M41"/>
    <mergeCell ref="H40:H41"/>
    <mergeCell ref="G40:G41"/>
    <mergeCell ref="A45:B45"/>
    <mergeCell ref="L95:L96"/>
    <mergeCell ref="A44:B44"/>
    <mergeCell ref="J71:K71"/>
    <mergeCell ref="N45:O45"/>
    <mergeCell ref="J64:K64"/>
    <mergeCell ref="J65:K65"/>
    <mergeCell ref="J66:K66"/>
    <mergeCell ref="J67:K67"/>
    <mergeCell ref="J68:K68"/>
    <mergeCell ref="A74:B74"/>
    <mergeCell ref="D60:H60"/>
    <mergeCell ref="A116:G117"/>
    <mergeCell ref="A104:C104"/>
    <mergeCell ref="J109:K109"/>
    <mergeCell ref="A113:H113"/>
    <mergeCell ref="J113:K113"/>
    <mergeCell ref="N116:O117"/>
    <mergeCell ref="N109:O109"/>
    <mergeCell ref="A112:C112"/>
    <mergeCell ref="M116:M117"/>
    <mergeCell ref="N112:O112"/>
    <mergeCell ref="N110:O110"/>
    <mergeCell ref="J117:K117"/>
    <mergeCell ref="D112:H112"/>
    <mergeCell ref="J110:K110"/>
    <mergeCell ref="J111:K111"/>
    <mergeCell ref="N113:O113"/>
    <mergeCell ref="D111:H111"/>
    <mergeCell ref="N102:O102"/>
    <mergeCell ref="J97:K97"/>
    <mergeCell ref="A108:C108"/>
    <mergeCell ref="D108:H108"/>
    <mergeCell ref="G34:I34"/>
    <mergeCell ref="N49:O49"/>
    <mergeCell ref="A47:B47"/>
    <mergeCell ref="N106:O106"/>
    <mergeCell ref="N46:O46"/>
    <mergeCell ref="N107:O107"/>
    <mergeCell ref="J106:K106"/>
    <mergeCell ref="A81:H82"/>
    <mergeCell ref="N97:O97"/>
    <mergeCell ref="J105:K105"/>
    <mergeCell ref="A76:B76"/>
    <mergeCell ref="D76:H76"/>
    <mergeCell ref="D77:H77"/>
    <mergeCell ref="J104:K104"/>
    <mergeCell ref="J63:K63"/>
    <mergeCell ref="J108:K108"/>
    <mergeCell ref="J78:K78"/>
    <mergeCell ref="N108:O108"/>
    <mergeCell ref="N104:O104"/>
    <mergeCell ref="D104:H104"/>
    <mergeCell ref="N77:O77"/>
    <mergeCell ref="M81:M82"/>
    <mergeCell ref="N91:O91"/>
    <mergeCell ref="A84:H84"/>
    <mergeCell ref="J107:K107"/>
    <mergeCell ref="J77:K77"/>
    <mergeCell ref="N101:O101"/>
    <mergeCell ref="A91:H91"/>
    <mergeCell ref="N81:O82"/>
    <mergeCell ref="A87:H87"/>
    <mergeCell ref="J34:K34"/>
    <mergeCell ref="A52:B52"/>
    <mergeCell ref="I166:K166"/>
    <mergeCell ref="I163:K163"/>
    <mergeCell ref="I162:K162"/>
    <mergeCell ref="I161:K161"/>
    <mergeCell ref="J48:K48"/>
    <mergeCell ref="J49:K49"/>
    <mergeCell ref="A141:H141"/>
    <mergeCell ref="A142:H142"/>
    <mergeCell ref="A143:H143"/>
    <mergeCell ref="A144:H144"/>
    <mergeCell ref="A145:H145"/>
    <mergeCell ref="A157:H157"/>
    <mergeCell ref="J157:K157"/>
    <mergeCell ref="A150:H150"/>
    <mergeCell ref="A151:H151"/>
    <mergeCell ref="A152:H152"/>
    <mergeCell ref="A153:H153"/>
    <mergeCell ref="A154:H154"/>
    <mergeCell ref="A155:H155"/>
    <mergeCell ref="J155:K155"/>
    <mergeCell ref="A126:G126"/>
    <mergeCell ref="A127:G127"/>
    <mergeCell ref="A85:H85"/>
    <mergeCell ref="H116:H117"/>
    <mergeCell ref="A106:C106"/>
    <mergeCell ref="D106:H106"/>
    <mergeCell ref="A149:H149"/>
    <mergeCell ref="A107:C107"/>
    <mergeCell ref="J112:K112"/>
    <mergeCell ref="J55:K55"/>
    <mergeCell ref="J56:K56"/>
    <mergeCell ref="D73:H73"/>
    <mergeCell ref="A2:O2"/>
    <mergeCell ref="D33:F33"/>
    <mergeCell ref="D34:F34"/>
    <mergeCell ref="D32:F32"/>
    <mergeCell ref="F40:F41"/>
    <mergeCell ref="N54:O54"/>
    <mergeCell ref="J32:K32"/>
    <mergeCell ref="J42:K42"/>
    <mergeCell ref="A21:C21"/>
    <mergeCell ref="A22:C22"/>
    <mergeCell ref="A23:C23"/>
    <mergeCell ref="A20:C20"/>
    <mergeCell ref="A33:C33"/>
    <mergeCell ref="J45:K45"/>
    <mergeCell ref="J44:K44"/>
    <mergeCell ref="N52:O52"/>
    <mergeCell ref="A53:B53"/>
    <mergeCell ref="N42:O42"/>
    <mergeCell ref="M17:O17"/>
    <mergeCell ref="E40:E41"/>
    <mergeCell ref="N43:O43"/>
    <mergeCell ref="A42:B42"/>
    <mergeCell ref="A30:C30"/>
    <mergeCell ref="G30:I30"/>
    <mergeCell ref="J30:K30"/>
    <mergeCell ref="G32:I32"/>
    <mergeCell ref="D30:F30"/>
    <mergeCell ref="D31:F31"/>
    <mergeCell ref="N44:O44"/>
    <mergeCell ref="D40:D41"/>
    <mergeCell ref="M31:O31"/>
    <mergeCell ref="A50:B50"/>
    <mergeCell ref="N120:O120"/>
    <mergeCell ref="A130:G130"/>
    <mergeCell ref="A131:G131"/>
    <mergeCell ref="J130:K130"/>
    <mergeCell ref="N130:O130"/>
    <mergeCell ref="N133:O133"/>
    <mergeCell ref="J131:K131"/>
    <mergeCell ref="J129:K129"/>
    <mergeCell ref="A134:H134"/>
    <mergeCell ref="J134:K134"/>
    <mergeCell ref="N134:O134"/>
    <mergeCell ref="A129:G129"/>
    <mergeCell ref="N131:O131"/>
    <mergeCell ref="A132:G132"/>
    <mergeCell ref="J118:K118"/>
    <mergeCell ref="A122:G122"/>
    <mergeCell ref="N129:O129"/>
    <mergeCell ref="A128:G128"/>
    <mergeCell ref="J128:K128"/>
    <mergeCell ref="N128:O128"/>
    <mergeCell ref="N122:O122"/>
    <mergeCell ref="A124:G124"/>
    <mergeCell ref="N127:O127"/>
    <mergeCell ref="J124:K124"/>
    <mergeCell ref="N121:O121"/>
    <mergeCell ref="J122:K122"/>
    <mergeCell ref="N119:O119"/>
    <mergeCell ref="N124:O124"/>
    <mergeCell ref="J123:K123"/>
    <mergeCell ref="A121:G121"/>
    <mergeCell ref="N125:O125"/>
    <mergeCell ref="J126:K126"/>
    <mergeCell ref="N118:O118"/>
    <mergeCell ref="J121:K121"/>
    <mergeCell ref="A125:G125"/>
    <mergeCell ref="J138:K138"/>
    <mergeCell ref="J154:K154"/>
    <mergeCell ref="N154:O154"/>
    <mergeCell ref="J139:K139"/>
    <mergeCell ref="N139:O139"/>
    <mergeCell ref="J140:K140"/>
    <mergeCell ref="N140:O140"/>
    <mergeCell ref="J141:K141"/>
    <mergeCell ref="N141:O141"/>
    <mergeCell ref="A140:H140"/>
    <mergeCell ref="A147:H147"/>
    <mergeCell ref="N155:O155"/>
    <mergeCell ref="A139:H139"/>
    <mergeCell ref="N149:O149"/>
    <mergeCell ref="J148:K148"/>
    <mergeCell ref="J149:K149"/>
    <mergeCell ref="M137:M138"/>
    <mergeCell ref="J144:K144"/>
    <mergeCell ref="N144:O144"/>
    <mergeCell ref="N142:O142"/>
    <mergeCell ref="J143:K143"/>
    <mergeCell ref="N143:O143"/>
    <mergeCell ref="J145:K145"/>
    <mergeCell ref="A119:G119"/>
    <mergeCell ref="N123:O123"/>
    <mergeCell ref="N152:O152"/>
    <mergeCell ref="N153:O153"/>
    <mergeCell ref="N146:O146"/>
    <mergeCell ref="N150:O150"/>
    <mergeCell ref="N147:O147"/>
    <mergeCell ref="A123:G123"/>
    <mergeCell ref="A148:H148"/>
    <mergeCell ref="J132:K132"/>
    <mergeCell ref="N132:O132"/>
    <mergeCell ref="J133:K133"/>
    <mergeCell ref="KL159:KX159"/>
    <mergeCell ref="N158:O158"/>
    <mergeCell ref="I159:K160"/>
    <mergeCell ref="N157:O157"/>
    <mergeCell ref="J151:K151"/>
    <mergeCell ref="J152:K152"/>
    <mergeCell ref="J153:K153"/>
    <mergeCell ref="J146:K146"/>
    <mergeCell ref="J147:K147"/>
    <mergeCell ref="J150:K150"/>
    <mergeCell ref="N145:O145"/>
    <mergeCell ref="N148:O148"/>
    <mergeCell ref="N151:O151"/>
    <mergeCell ref="N137:O138"/>
    <mergeCell ref="A137:H138"/>
    <mergeCell ref="I137:K137"/>
    <mergeCell ref="P156:Q158"/>
    <mergeCell ref="KY159:LK159"/>
    <mergeCell ref="LL159:LX159"/>
    <mergeCell ref="LY159:MK159"/>
    <mergeCell ref="ML159:MX159"/>
    <mergeCell ref="VY159:WK159"/>
    <mergeCell ref="WL159:WX159"/>
    <mergeCell ref="WY159:XK159"/>
    <mergeCell ref="XL159:XX159"/>
    <mergeCell ref="MY159:NK159"/>
    <mergeCell ref="NL159:NX159"/>
    <mergeCell ref="DY159:EK159"/>
    <mergeCell ref="EL159:EX159"/>
    <mergeCell ref="Y159:AK159"/>
    <mergeCell ref="AL159:AX159"/>
    <mergeCell ref="AY159:BK159"/>
    <mergeCell ref="BL159:BX159"/>
    <mergeCell ref="BY159:CK159"/>
    <mergeCell ref="CL159:CX159"/>
    <mergeCell ref="EY159:FK159"/>
    <mergeCell ref="FL159:FX159"/>
    <mergeCell ref="FY159:GK159"/>
    <mergeCell ref="GL159:GX159"/>
    <mergeCell ref="GY159:HK159"/>
    <mergeCell ref="HL159:HX159"/>
    <mergeCell ref="HY159:IK159"/>
    <mergeCell ref="IL159:IX159"/>
    <mergeCell ref="IY159:JK159"/>
    <mergeCell ref="JL159:JX159"/>
    <mergeCell ref="JY159:KK159"/>
    <mergeCell ref="CY159:DK159"/>
    <mergeCell ref="DL159:DX159"/>
    <mergeCell ref="AAL159:AAX159"/>
    <mergeCell ref="AAY159:ABK159"/>
    <mergeCell ref="ABL159:ABX159"/>
    <mergeCell ref="ABY159:ACK159"/>
    <mergeCell ref="ACL159:ACX159"/>
    <mergeCell ref="ACY159:ADK159"/>
    <mergeCell ref="ADL159:ADX159"/>
    <mergeCell ref="ADY159:AEK159"/>
    <mergeCell ref="AEL159:AEX159"/>
    <mergeCell ref="XY159:YK159"/>
    <mergeCell ref="YL159:YX159"/>
    <mergeCell ref="NY159:OK159"/>
    <mergeCell ref="OL159:OX159"/>
    <mergeCell ref="OY159:PK159"/>
    <mergeCell ref="PL159:PX159"/>
    <mergeCell ref="PY159:QK159"/>
    <mergeCell ref="YY159:ZK159"/>
    <mergeCell ref="ZL159:ZX159"/>
    <mergeCell ref="ZY159:AAK159"/>
    <mergeCell ref="RL159:RX159"/>
    <mergeCell ref="RY159:SK159"/>
    <mergeCell ref="SL159:SX159"/>
    <mergeCell ref="SY159:TK159"/>
    <mergeCell ref="TL159:TX159"/>
    <mergeCell ref="TY159:UK159"/>
    <mergeCell ref="UL159:UX159"/>
    <mergeCell ref="UY159:VK159"/>
    <mergeCell ref="VL159:VX159"/>
    <mergeCell ref="QL159:QX159"/>
    <mergeCell ref="QY159:RK159"/>
    <mergeCell ref="AJL159:AJX159"/>
    <mergeCell ref="AJY159:AKK159"/>
    <mergeCell ref="AKL159:AKX159"/>
    <mergeCell ref="AKY159:ALK159"/>
    <mergeCell ref="ALL159:ALX159"/>
    <mergeCell ref="ALY159:AMK159"/>
    <mergeCell ref="AML159:AMX159"/>
    <mergeCell ref="AMY159:ANK159"/>
    <mergeCell ref="ANL159:ANX159"/>
    <mergeCell ref="AEY159:AFK159"/>
    <mergeCell ref="AFL159:AFX159"/>
    <mergeCell ref="AFY159:AGK159"/>
    <mergeCell ref="AGL159:AGX159"/>
    <mergeCell ref="AGY159:AHK159"/>
    <mergeCell ref="AHL159:AHX159"/>
    <mergeCell ref="AHY159:AIK159"/>
    <mergeCell ref="AIL159:AIX159"/>
    <mergeCell ref="AIY159:AJK159"/>
    <mergeCell ref="ASL159:ASX159"/>
    <mergeCell ref="ASY159:ATK159"/>
    <mergeCell ref="ATL159:ATX159"/>
    <mergeCell ref="ATY159:AUK159"/>
    <mergeCell ref="AUL159:AUX159"/>
    <mergeCell ref="AUY159:AVK159"/>
    <mergeCell ref="AVL159:AVX159"/>
    <mergeCell ref="AVY159:AWK159"/>
    <mergeCell ref="AWL159:AWX159"/>
    <mergeCell ref="ANY159:AOK159"/>
    <mergeCell ref="AOL159:AOX159"/>
    <mergeCell ref="AOY159:APK159"/>
    <mergeCell ref="APL159:APX159"/>
    <mergeCell ref="APY159:AQK159"/>
    <mergeCell ref="AQL159:AQX159"/>
    <mergeCell ref="AQY159:ARK159"/>
    <mergeCell ref="ARL159:ARX159"/>
    <mergeCell ref="ARY159:ASK159"/>
    <mergeCell ref="BBL159:BBX159"/>
    <mergeCell ref="BBY159:BCK159"/>
    <mergeCell ref="BCL159:BCX159"/>
    <mergeCell ref="BCY159:BDK159"/>
    <mergeCell ref="BDL159:BDX159"/>
    <mergeCell ref="BDY159:BEK159"/>
    <mergeCell ref="BEL159:BEX159"/>
    <mergeCell ref="BEY159:BFK159"/>
    <mergeCell ref="BFL159:BFX159"/>
    <mergeCell ref="AWY159:AXK159"/>
    <mergeCell ref="AXL159:AXX159"/>
    <mergeCell ref="AXY159:AYK159"/>
    <mergeCell ref="AYL159:AYX159"/>
    <mergeCell ref="AYY159:AZK159"/>
    <mergeCell ref="AZL159:AZX159"/>
    <mergeCell ref="AZY159:BAK159"/>
    <mergeCell ref="BAL159:BAX159"/>
    <mergeCell ref="BAY159:BBK159"/>
    <mergeCell ref="BKL159:BKX159"/>
    <mergeCell ref="BKY159:BLK159"/>
    <mergeCell ref="BLL159:BLX159"/>
    <mergeCell ref="BLY159:BMK159"/>
    <mergeCell ref="BML159:BMX159"/>
    <mergeCell ref="BMY159:BNK159"/>
    <mergeCell ref="BNL159:BNX159"/>
    <mergeCell ref="BNY159:BOK159"/>
    <mergeCell ref="BOL159:BOX159"/>
    <mergeCell ref="BFY159:BGK159"/>
    <mergeCell ref="BGL159:BGX159"/>
    <mergeCell ref="BGY159:BHK159"/>
    <mergeCell ref="BHL159:BHX159"/>
    <mergeCell ref="BHY159:BIK159"/>
    <mergeCell ref="BIL159:BIX159"/>
    <mergeCell ref="BIY159:BJK159"/>
    <mergeCell ref="BJL159:BJX159"/>
    <mergeCell ref="BJY159:BKK159"/>
    <mergeCell ref="BTL159:BTX159"/>
    <mergeCell ref="BTY159:BUK159"/>
    <mergeCell ref="BUL159:BUX159"/>
    <mergeCell ref="BUY159:BVK159"/>
    <mergeCell ref="BVL159:BVX159"/>
    <mergeCell ref="BVY159:BWK159"/>
    <mergeCell ref="BWL159:BWX159"/>
    <mergeCell ref="BWY159:BXK159"/>
    <mergeCell ref="BXL159:BXX159"/>
    <mergeCell ref="BOY159:BPK159"/>
    <mergeCell ref="BPL159:BPX159"/>
    <mergeCell ref="BPY159:BQK159"/>
    <mergeCell ref="BQL159:BQX159"/>
    <mergeCell ref="BQY159:BRK159"/>
    <mergeCell ref="BRL159:BRX159"/>
    <mergeCell ref="BRY159:BSK159"/>
    <mergeCell ref="BSL159:BSX159"/>
    <mergeCell ref="BSY159:BTK159"/>
    <mergeCell ref="CCL159:CCX159"/>
    <mergeCell ref="CCY159:CDK159"/>
    <mergeCell ref="CDL159:CDX159"/>
    <mergeCell ref="CDY159:CEK159"/>
    <mergeCell ref="CEL159:CEX159"/>
    <mergeCell ref="CEY159:CFK159"/>
    <mergeCell ref="CFL159:CFX159"/>
    <mergeCell ref="CFY159:CGK159"/>
    <mergeCell ref="CGL159:CGX159"/>
    <mergeCell ref="BXY159:BYK159"/>
    <mergeCell ref="BYL159:BYX159"/>
    <mergeCell ref="BYY159:BZK159"/>
    <mergeCell ref="BZL159:BZX159"/>
    <mergeCell ref="BZY159:CAK159"/>
    <mergeCell ref="CAL159:CAX159"/>
    <mergeCell ref="CAY159:CBK159"/>
    <mergeCell ref="CBL159:CBX159"/>
    <mergeCell ref="CBY159:CCK159"/>
    <mergeCell ref="CLL159:CLX159"/>
    <mergeCell ref="CLY159:CMK159"/>
    <mergeCell ref="CML159:CMX159"/>
    <mergeCell ref="CMY159:CNK159"/>
    <mergeCell ref="CNL159:CNX159"/>
    <mergeCell ref="CNY159:COK159"/>
    <mergeCell ref="COL159:COX159"/>
    <mergeCell ref="COY159:CPK159"/>
    <mergeCell ref="CPL159:CPX159"/>
    <mergeCell ref="CGY159:CHK159"/>
    <mergeCell ref="CHL159:CHX159"/>
    <mergeCell ref="CHY159:CIK159"/>
    <mergeCell ref="CIL159:CIX159"/>
    <mergeCell ref="CIY159:CJK159"/>
    <mergeCell ref="CJL159:CJX159"/>
    <mergeCell ref="CJY159:CKK159"/>
    <mergeCell ref="CKL159:CKX159"/>
    <mergeCell ref="CKY159:CLK159"/>
    <mergeCell ref="CUL159:CUX159"/>
    <mergeCell ref="CUY159:CVK159"/>
    <mergeCell ref="CVL159:CVX159"/>
    <mergeCell ref="CVY159:CWK159"/>
    <mergeCell ref="CWL159:CWX159"/>
    <mergeCell ref="CWY159:CXK159"/>
    <mergeCell ref="CXL159:CXX159"/>
    <mergeCell ref="CXY159:CYK159"/>
    <mergeCell ref="CYL159:CYX159"/>
    <mergeCell ref="CPY159:CQK159"/>
    <mergeCell ref="CQL159:CQX159"/>
    <mergeCell ref="CQY159:CRK159"/>
    <mergeCell ref="CRL159:CRX159"/>
    <mergeCell ref="CRY159:CSK159"/>
    <mergeCell ref="CSL159:CSX159"/>
    <mergeCell ref="CSY159:CTK159"/>
    <mergeCell ref="CTL159:CTX159"/>
    <mergeCell ref="CTY159:CUK159"/>
    <mergeCell ref="DDL159:DDX159"/>
    <mergeCell ref="DDY159:DEK159"/>
    <mergeCell ref="DEL159:DEX159"/>
    <mergeCell ref="DEY159:DFK159"/>
    <mergeCell ref="DFL159:DFX159"/>
    <mergeCell ref="DFY159:DGK159"/>
    <mergeCell ref="DGL159:DGX159"/>
    <mergeCell ref="DGY159:DHK159"/>
    <mergeCell ref="DHL159:DHX159"/>
    <mergeCell ref="CYY159:CZK159"/>
    <mergeCell ref="CZL159:CZX159"/>
    <mergeCell ref="CZY159:DAK159"/>
    <mergeCell ref="DAL159:DAX159"/>
    <mergeCell ref="DAY159:DBK159"/>
    <mergeCell ref="DBL159:DBX159"/>
    <mergeCell ref="DBY159:DCK159"/>
    <mergeCell ref="DCL159:DCX159"/>
    <mergeCell ref="DCY159:DDK159"/>
    <mergeCell ref="DML159:DMX159"/>
    <mergeCell ref="DMY159:DNK159"/>
    <mergeCell ref="DNL159:DNX159"/>
    <mergeCell ref="DNY159:DOK159"/>
    <mergeCell ref="DOL159:DOX159"/>
    <mergeCell ref="DOY159:DPK159"/>
    <mergeCell ref="DPL159:DPX159"/>
    <mergeCell ref="DPY159:DQK159"/>
    <mergeCell ref="DQL159:DQX159"/>
    <mergeCell ref="DHY159:DIK159"/>
    <mergeCell ref="DIL159:DIX159"/>
    <mergeCell ref="DIY159:DJK159"/>
    <mergeCell ref="DJL159:DJX159"/>
    <mergeCell ref="DJY159:DKK159"/>
    <mergeCell ref="DKL159:DKX159"/>
    <mergeCell ref="DKY159:DLK159"/>
    <mergeCell ref="DLL159:DLX159"/>
    <mergeCell ref="DLY159:DMK159"/>
    <mergeCell ref="DVL159:DVX159"/>
    <mergeCell ref="DVY159:DWK159"/>
    <mergeCell ref="DWL159:DWX159"/>
    <mergeCell ref="DWY159:DXK159"/>
    <mergeCell ref="DXL159:DXX159"/>
    <mergeCell ref="DXY159:DYK159"/>
    <mergeCell ref="DYL159:DYX159"/>
    <mergeCell ref="DYY159:DZK159"/>
    <mergeCell ref="DZL159:DZX159"/>
    <mergeCell ref="DQY159:DRK159"/>
    <mergeCell ref="DRL159:DRX159"/>
    <mergeCell ref="DRY159:DSK159"/>
    <mergeCell ref="DSL159:DSX159"/>
    <mergeCell ref="DSY159:DTK159"/>
    <mergeCell ref="DTL159:DTX159"/>
    <mergeCell ref="DTY159:DUK159"/>
    <mergeCell ref="DUL159:DUX159"/>
    <mergeCell ref="DUY159:DVK159"/>
    <mergeCell ref="EEL159:EEX159"/>
    <mergeCell ref="EEY159:EFK159"/>
    <mergeCell ref="EFL159:EFX159"/>
    <mergeCell ref="EFY159:EGK159"/>
    <mergeCell ref="EGL159:EGX159"/>
    <mergeCell ref="EGY159:EHK159"/>
    <mergeCell ref="EHL159:EHX159"/>
    <mergeCell ref="EHY159:EIK159"/>
    <mergeCell ref="EIL159:EIX159"/>
    <mergeCell ref="DZY159:EAK159"/>
    <mergeCell ref="EAL159:EAX159"/>
    <mergeCell ref="EAY159:EBK159"/>
    <mergeCell ref="EBL159:EBX159"/>
    <mergeCell ref="EBY159:ECK159"/>
    <mergeCell ref="ECL159:ECX159"/>
    <mergeCell ref="ECY159:EDK159"/>
    <mergeCell ref="EDL159:EDX159"/>
    <mergeCell ref="EDY159:EEK159"/>
    <mergeCell ref="ENL159:ENX159"/>
    <mergeCell ref="ENY159:EOK159"/>
    <mergeCell ref="EOL159:EOX159"/>
    <mergeCell ref="EOY159:EPK159"/>
    <mergeCell ref="EPL159:EPX159"/>
    <mergeCell ref="EPY159:EQK159"/>
    <mergeCell ref="EQL159:EQX159"/>
    <mergeCell ref="EQY159:ERK159"/>
    <mergeCell ref="ERL159:ERX159"/>
    <mergeCell ref="EIY159:EJK159"/>
    <mergeCell ref="EJL159:EJX159"/>
    <mergeCell ref="EJY159:EKK159"/>
    <mergeCell ref="EKL159:EKX159"/>
    <mergeCell ref="EKY159:ELK159"/>
    <mergeCell ref="ELL159:ELX159"/>
    <mergeCell ref="ELY159:EMK159"/>
    <mergeCell ref="EML159:EMX159"/>
    <mergeCell ref="EMY159:ENK159"/>
    <mergeCell ref="EWL159:EWX159"/>
    <mergeCell ref="EWY159:EXK159"/>
    <mergeCell ref="EXL159:EXX159"/>
    <mergeCell ref="EXY159:EYK159"/>
    <mergeCell ref="EYL159:EYX159"/>
    <mergeCell ref="EYY159:EZK159"/>
    <mergeCell ref="EZL159:EZX159"/>
    <mergeCell ref="EZY159:FAK159"/>
    <mergeCell ref="FAL159:FAX159"/>
    <mergeCell ref="ERY159:ESK159"/>
    <mergeCell ref="ESL159:ESX159"/>
    <mergeCell ref="ESY159:ETK159"/>
    <mergeCell ref="ETL159:ETX159"/>
    <mergeCell ref="ETY159:EUK159"/>
    <mergeCell ref="EUL159:EUX159"/>
    <mergeCell ref="EUY159:EVK159"/>
    <mergeCell ref="EVL159:EVX159"/>
    <mergeCell ref="EVY159:EWK159"/>
    <mergeCell ref="FFL159:FFX159"/>
    <mergeCell ref="FFY159:FGK159"/>
    <mergeCell ref="FGL159:FGX159"/>
    <mergeCell ref="FGY159:FHK159"/>
    <mergeCell ref="FHL159:FHX159"/>
    <mergeCell ref="FHY159:FIK159"/>
    <mergeCell ref="FIL159:FIX159"/>
    <mergeCell ref="FIY159:FJK159"/>
    <mergeCell ref="FJL159:FJX159"/>
    <mergeCell ref="FAY159:FBK159"/>
    <mergeCell ref="FBL159:FBX159"/>
    <mergeCell ref="FBY159:FCK159"/>
    <mergeCell ref="FCL159:FCX159"/>
    <mergeCell ref="FCY159:FDK159"/>
    <mergeCell ref="FDL159:FDX159"/>
    <mergeCell ref="FDY159:FEK159"/>
    <mergeCell ref="FEL159:FEX159"/>
    <mergeCell ref="FEY159:FFK159"/>
    <mergeCell ref="FOL159:FOX159"/>
    <mergeCell ref="FOY159:FPK159"/>
    <mergeCell ref="FPL159:FPX159"/>
    <mergeCell ref="FPY159:FQK159"/>
    <mergeCell ref="FQL159:FQX159"/>
    <mergeCell ref="FQY159:FRK159"/>
    <mergeCell ref="FRL159:FRX159"/>
    <mergeCell ref="FRY159:FSK159"/>
    <mergeCell ref="FSL159:FSX159"/>
    <mergeCell ref="FJY159:FKK159"/>
    <mergeCell ref="FKL159:FKX159"/>
    <mergeCell ref="FKY159:FLK159"/>
    <mergeCell ref="FLL159:FLX159"/>
    <mergeCell ref="FLY159:FMK159"/>
    <mergeCell ref="FML159:FMX159"/>
    <mergeCell ref="FMY159:FNK159"/>
    <mergeCell ref="FNL159:FNX159"/>
    <mergeCell ref="FNY159:FOK159"/>
    <mergeCell ref="FXL159:FXX159"/>
    <mergeCell ref="FXY159:FYK159"/>
    <mergeCell ref="FYL159:FYX159"/>
    <mergeCell ref="FYY159:FZK159"/>
    <mergeCell ref="FZL159:FZX159"/>
    <mergeCell ref="FZY159:GAK159"/>
    <mergeCell ref="GAL159:GAX159"/>
    <mergeCell ref="GAY159:GBK159"/>
    <mergeCell ref="GBL159:GBX159"/>
    <mergeCell ref="FSY159:FTK159"/>
    <mergeCell ref="FTL159:FTX159"/>
    <mergeCell ref="FTY159:FUK159"/>
    <mergeCell ref="FUL159:FUX159"/>
    <mergeCell ref="FUY159:FVK159"/>
    <mergeCell ref="FVL159:FVX159"/>
    <mergeCell ref="FVY159:FWK159"/>
    <mergeCell ref="FWL159:FWX159"/>
    <mergeCell ref="FWY159:FXK159"/>
    <mergeCell ref="GGL159:GGX159"/>
    <mergeCell ref="GGY159:GHK159"/>
    <mergeCell ref="GHL159:GHX159"/>
    <mergeCell ref="GHY159:GIK159"/>
    <mergeCell ref="GIL159:GIX159"/>
    <mergeCell ref="GIY159:GJK159"/>
    <mergeCell ref="GJL159:GJX159"/>
    <mergeCell ref="GJY159:GKK159"/>
    <mergeCell ref="GKL159:GKX159"/>
    <mergeCell ref="GBY159:GCK159"/>
    <mergeCell ref="GCL159:GCX159"/>
    <mergeCell ref="GCY159:GDK159"/>
    <mergeCell ref="GDL159:GDX159"/>
    <mergeCell ref="GDY159:GEK159"/>
    <mergeCell ref="GEL159:GEX159"/>
    <mergeCell ref="GEY159:GFK159"/>
    <mergeCell ref="GFL159:GFX159"/>
    <mergeCell ref="GFY159:GGK159"/>
    <mergeCell ref="GPL159:GPX159"/>
    <mergeCell ref="GPY159:GQK159"/>
    <mergeCell ref="GQL159:GQX159"/>
    <mergeCell ref="GQY159:GRK159"/>
    <mergeCell ref="GRL159:GRX159"/>
    <mergeCell ref="GRY159:GSK159"/>
    <mergeCell ref="GSL159:GSX159"/>
    <mergeCell ref="GSY159:GTK159"/>
    <mergeCell ref="GTL159:GTX159"/>
    <mergeCell ref="GKY159:GLK159"/>
    <mergeCell ref="GLL159:GLX159"/>
    <mergeCell ref="GLY159:GMK159"/>
    <mergeCell ref="GML159:GMX159"/>
    <mergeCell ref="GMY159:GNK159"/>
    <mergeCell ref="GNL159:GNX159"/>
    <mergeCell ref="GNY159:GOK159"/>
    <mergeCell ref="GOL159:GOX159"/>
    <mergeCell ref="GOY159:GPK159"/>
    <mergeCell ref="GYL159:GYX159"/>
    <mergeCell ref="GYY159:GZK159"/>
    <mergeCell ref="GZL159:GZX159"/>
    <mergeCell ref="GZY159:HAK159"/>
    <mergeCell ref="HAL159:HAX159"/>
    <mergeCell ref="HAY159:HBK159"/>
    <mergeCell ref="HBL159:HBX159"/>
    <mergeCell ref="HBY159:HCK159"/>
    <mergeCell ref="HCL159:HCX159"/>
    <mergeCell ref="GTY159:GUK159"/>
    <mergeCell ref="GUL159:GUX159"/>
    <mergeCell ref="GUY159:GVK159"/>
    <mergeCell ref="GVL159:GVX159"/>
    <mergeCell ref="GVY159:GWK159"/>
    <mergeCell ref="GWL159:GWX159"/>
    <mergeCell ref="GWY159:GXK159"/>
    <mergeCell ref="GXL159:GXX159"/>
    <mergeCell ref="GXY159:GYK159"/>
    <mergeCell ref="HHL159:HHX159"/>
    <mergeCell ref="HHY159:HIK159"/>
    <mergeCell ref="HIL159:HIX159"/>
    <mergeCell ref="HIY159:HJK159"/>
    <mergeCell ref="HJL159:HJX159"/>
    <mergeCell ref="HJY159:HKK159"/>
    <mergeCell ref="HKL159:HKX159"/>
    <mergeCell ref="HKY159:HLK159"/>
    <mergeCell ref="HLL159:HLX159"/>
    <mergeCell ref="HCY159:HDK159"/>
    <mergeCell ref="HDL159:HDX159"/>
    <mergeCell ref="HDY159:HEK159"/>
    <mergeCell ref="HEL159:HEX159"/>
    <mergeCell ref="HEY159:HFK159"/>
    <mergeCell ref="HFL159:HFX159"/>
    <mergeCell ref="HFY159:HGK159"/>
    <mergeCell ref="HGL159:HGX159"/>
    <mergeCell ref="HGY159:HHK159"/>
    <mergeCell ref="HQL159:HQX159"/>
    <mergeCell ref="HQY159:HRK159"/>
    <mergeCell ref="HRL159:HRX159"/>
    <mergeCell ref="HRY159:HSK159"/>
    <mergeCell ref="HSL159:HSX159"/>
    <mergeCell ref="HSY159:HTK159"/>
    <mergeCell ref="HTL159:HTX159"/>
    <mergeCell ref="HTY159:HUK159"/>
    <mergeCell ref="HUL159:HUX159"/>
    <mergeCell ref="HLY159:HMK159"/>
    <mergeCell ref="HML159:HMX159"/>
    <mergeCell ref="HMY159:HNK159"/>
    <mergeCell ref="HNL159:HNX159"/>
    <mergeCell ref="HNY159:HOK159"/>
    <mergeCell ref="HOL159:HOX159"/>
    <mergeCell ref="HOY159:HPK159"/>
    <mergeCell ref="HPL159:HPX159"/>
    <mergeCell ref="HPY159:HQK159"/>
    <mergeCell ref="HZL159:HZX159"/>
    <mergeCell ref="HZY159:IAK159"/>
    <mergeCell ref="IAL159:IAX159"/>
    <mergeCell ref="IAY159:IBK159"/>
    <mergeCell ref="IBL159:IBX159"/>
    <mergeCell ref="IBY159:ICK159"/>
    <mergeCell ref="ICL159:ICX159"/>
    <mergeCell ref="ICY159:IDK159"/>
    <mergeCell ref="IDL159:IDX159"/>
    <mergeCell ref="HUY159:HVK159"/>
    <mergeCell ref="HVL159:HVX159"/>
    <mergeCell ref="HVY159:HWK159"/>
    <mergeCell ref="HWL159:HWX159"/>
    <mergeCell ref="HWY159:HXK159"/>
    <mergeCell ref="HXL159:HXX159"/>
    <mergeCell ref="HXY159:HYK159"/>
    <mergeCell ref="HYL159:HYX159"/>
    <mergeCell ref="HYY159:HZK159"/>
    <mergeCell ref="IIL159:IIX159"/>
    <mergeCell ref="IIY159:IJK159"/>
    <mergeCell ref="IJL159:IJX159"/>
    <mergeCell ref="IJY159:IKK159"/>
    <mergeCell ref="IKL159:IKX159"/>
    <mergeCell ref="IKY159:ILK159"/>
    <mergeCell ref="ILL159:ILX159"/>
    <mergeCell ref="ILY159:IMK159"/>
    <mergeCell ref="IML159:IMX159"/>
    <mergeCell ref="IDY159:IEK159"/>
    <mergeCell ref="IEL159:IEX159"/>
    <mergeCell ref="IEY159:IFK159"/>
    <mergeCell ref="IFL159:IFX159"/>
    <mergeCell ref="IFY159:IGK159"/>
    <mergeCell ref="IGL159:IGX159"/>
    <mergeCell ref="IGY159:IHK159"/>
    <mergeCell ref="IHL159:IHX159"/>
    <mergeCell ref="IHY159:IIK159"/>
    <mergeCell ref="IRL159:IRX159"/>
    <mergeCell ref="IRY159:ISK159"/>
    <mergeCell ref="ISL159:ISX159"/>
    <mergeCell ref="ISY159:ITK159"/>
    <mergeCell ref="ITL159:ITX159"/>
    <mergeCell ref="ITY159:IUK159"/>
    <mergeCell ref="IUL159:IUX159"/>
    <mergeCell ref="IUY159:IVK159"/>
    <mergeCell ref="IVL159:IVX159"/>
    <mergeCell ref="IMY159:INK159"/>
    <mergeCell ref="INL159:INX159"/>
    <mergeCell ref="INY159:IOK159"/>
    <mergeCell ref="IOL159:IOX159"/>
    <mergeCell ref="IOY159:IPK159"/>
    <mergeCell ref="IPL159:IPX159"/>
    <mergeCell ref="IPY159:IQK159"/>
    <mergeCell ref="IQL159:IQX159"/>
    <mergeCell ref="IQY159:IRK159"/>
    <mergeCell ref="JAL159:JAX159"/>
    <mergeCell ref="JAY159:JBK159"/>
    <mergeCell ref="JBL159:JBX159"/>
    <mergeCell ref="JBY159:JCK159"/>
    <mergeCell ref="JCL159:JCX159"/>
    <mergeCell ref="JCY159:JDK159"/>
    <mergeCell ref="JDL159:JDX159"/>
    <mergeCell ref="JDY159:JEK159"/>
    <mergeCell ref="JEL159:JEX159"/>
    <mergeCell ref="IVY159:IWK159"/>
    <mergeCell ref="IWL159:IWX159"/>
    <mergeCell ref="IWY159:IXK159"/>
    <mergeCell ref="IXL159:IXX159"/>
    <mergeCell ref="IXY159:IYK159"/>
    <mergeCell ref="IYL159:IYX159"/>
    <mergeCell ref="IYY159:IZK159"/>
    <mergeCell ref="IZL159:IZX159"/>
    <mergeCell ref="IZY159:JAK159"/>
    <mergeCell ref="JJL159:JJX159"/>
    <mergeCell ref="JJY159:JKK159"/>
    <mergeCell ref="JKL159:JKX159"/>
    <mergeCell ref="JKY159:JLK159"/>
    <mergeCell ref="JLL159:JLX159"/>
    <mergeCell ref="JLY159:JMK159"/>
    <mergeCell ref="JML159:JMX159"/>
    <mergeCell ref="JMY159:JNK159"/>
    <mergeCell ref="JNL159:JNX159"/>
    <mergeCell ref="JEY159:JFK159"/>
    <mergeCell ref="JFL159:JFX159"/>
    <mergeCell ref="JFY159:JGK159"/>
    <mergeCell ref="JGL159:JGX159"/>
    <mergeCell ref="JGY159:JHK159"/>
    <mergeCell ref="JHL159:JHX159"/>
    <mergeCell ref="JHY159:JIK159"/>
    <mergeCell ref="JIL159:JIX159"/>
    <mergeCell ref="JIY159:JJK159"/>
    <mergeCell ref="JSL159:JSX159"/>
    <mergeCell ref="JSY159:JTK159"/>
    <mergeCell ref="JTL159:JTX159"/>
    <mergeCell ref="JTY159:JUK159"/>
    <mergeCell ref="JUL159:JUX159"/>
    <mergeCell ref="JUY159:JVK159"/>
    <mergeCell ref="JVL159:JVX159"/>
    <mergeCell ref="JVY159:JWK159"/>
    <mergeCell ref="JWL159:JWX159"/>
    <mergeCell ref="JNY159:JOK159"/>
    <mergeCell ref="JOL159:JOX159"/>
    <mergeCell ref="JOY159:JPK159"/>
    <mergeCell ref="JPL159:JPX159"/>
    <mergeCell ref="JPY159:JQK159"/>
    <mergeCell ref="JQL159:JQX159"/>
    <mergeCell ref="JQY159:JRK159"/>
    <mergeCell ref="JRL159:JRX159"/>
    <mergeCell ref="JRY159:JSK159"/>
    <mergeCell ref="KBL159:KBX159"/>
    <mergeCell ref="KBY159:KCK159"/>
    <mergeCell ref="KCL159:KCX159"/>
    <mergeCell ref="KCY159:KDK159"/>
    <mergeCell ref="KDL159:KDX159"/>
    <mergeCell ref="KDY159:KEK159"/>
    <mergeCell ref="KEL159:KEX159"/>
    <mergeCell ref="KEY159:KFK159"/>
    <mergeCell ref="KFL159:KFX159"/>
    <mergeCell ref="JWY159:JXK159"/>
    <mergeCell ref="JXL159:JXX159"/>
    <mergeCell ref="JXY159:JYK159"/>
    <mergeCell ref="JYL159:JYX159"/>
    <mergeCell ref="JYY159:JZK159"/>
    <mergeCell ref="JZL159:JZX159"/>
    <mergeCell ref="JZY159:KAK159"/>
    <mergeCell ref="KAL159:KAX159"/>
    <mergeCell ref="KAY159:KBK159"/>
    <mergeCell ref="KKL159:KKX159"/>
    <mergeCell ref="KKY159:KLK159"/>
    <mergeCell ref="KLL159:KLX159"/>
    <mergeCell ref="KLY159:KMK159"/>
    <mergeCell ref="KML159:KMX159"/>
    <mergeCell ref="KMY159:KNK159"/>
    <mergeCell ref="KNL159:KNX159"/>
    <mergeCell ref="KNY159:KOK159"/>
    <mergeCell ref="KOL159:KOX159"/>
    <mergeCell ref="KFY159:KGK159"/>
    <mergeCell ref="KGL159:KGX159"/>
    <mergeCell ref="KGY159:KHK159"/>
    <mergeCell ref="KHL159:KHX159"/>
    <mergeCell ref="KHY159:KIK159"/>
    <mergeCell ref="KIL159:KIX159"/>
    <mergeCell ref="KIY159:KJK159"/>
    <mergeCell ref="KJL159:KJX159"/>
    <mergeCell ref="KJY159:KKK159"/>
    <mergeCell ref="KTL159:KTX159"/>
    <mergeCell ref="KTY159:KUK159"/>
    <mergeCell ref="KUL159:KUX159"/>
    <mergeCell ref="KUY159:KVK159"/>
    <mergeCell ref="KVL159:KVX159"/>
    <mergeCell ref="KVY159:KWK159"/>
    <mergeCell ref="KWL159:KWX159"/>
    <mergeCell ref="KWY159:KXK159"/>
    <mergeCell ref="KXL159:KXX159"/>
    <mergeCell ref="KOY159:KPK159"/>
    <mergeCell ref="KPL159:KPX159"/>
    <mergeCell ref="KPY159:KQK159"/>
    <mergeCell ref="KQL159:KQX159"/>
    <mergeCell ref="KQY159:KRK159"/>
    <mergeCell ref="KRL159:KRX159"/>
    <mergeCell ref="KRY159:KSK159"/>
    <mergeCell ref="KSL159:KSX159"/>
    <mergeCell ref="KSY159:KTK159"/>
    <mergeCell ref="LCL159:LCX159"/>
    <mergeCell ref="LCY159:LDK159"/>
    <mergeCell ref="LDL159:LDX159"/>
    <mergeCell ref="LDY159:LEK159"/>
    <mergeCell ref="LEL159:LEX159"/>
    <mergeCell ref="LEY159:LFK159"/>
    <mergeCell ref="LFL159:LFX159"/>
    <mergeCell ref="LFY159:LGK159"/>
    <mergeCell ref="LGL159:LGX159"/>
    <mergeCell ref="KXY159:KYK159"/>
    <mergeCell ref="KYL159:KYX159"/>
    <mergeCell ref="KYY159:KZK159"/>
    <mergeCell ref="KZL159:KZX159"/>
    <mergeCell ref="KZY159:LAK159"/>
    <mergeCell ref="LAL159:LAX159"/>
    <mergeCell ref="LAY159:LBK159"/>
    <mergeCell ref="LBL159:LBX159"/>
    <mergeCell ref="LBY159:LCK159"/>
    <mergeCell ref="LLL159:LLX159"/>
    <mergeCell ref="LLY159:LMK159"/>
    <mergeCell ref="LML159:LMX159"/>
    <mergeCell ref="LMY159:LNK159"/>
    <mergeCell ref="LNL159:LNX159"/>
    <mergeCell ref="LNY159:LOK159"/>
    <mergeCell ref="LOL159:LOX159"/>
    <mergeCell ref="LOY159:LPK159"/>
    <mergeCell ref="LPL159:LPX159"/>
    <mergeCell ref="LGY159:LHK159"/>
    <mergeCell ref="LHL159:LHX159"/>
    <mergeCell ref="LHY159:LIK159"/>
    <mergeCell ref="LIL159:LIX159"/>
    <mergeCell ref="LIY159:LJK159"/>
    <mergeCell ref="LJL159:LJX159"/>
    <mergeCell ref="LJY159:LKK159"/>
    <mergeCell ref="LKL159:LKX159"/>
    <mergeCell ref="LKY159:LLK159"/>
    <mergeCell ref="LUL159:LUX159"/>
    <mergeCell ref="LUY159:LVK159"/>
    <mergeCell ref="LVL159:LVX159"/>
    <mergeCell ref="LVY159:LWK159"/>
    <mergeCell ref="LWL159:LWX159"/>
    <mergeCell ref="LWY159:LXK159"/>
    <mergeCell ref="LXL159:LXX159"/>
    <mergeCell ref="LXY159:LYK159"/>
    <mergeCell ref="LYL159:LYX159"/>
    <mergeCell ref="LPY159:LQK159"/>
    <mergeCell ref="LQL159:LQX159"/>
    <mergeCell ref="LQY159:LRK159"/>
    <mergeCell ref="LRL159:LRX159"/>
    <mergeCell ref="LRY159:LSK159"/>
    <mergeCell ref="LSL159:LSX159"/>
    <mergeCell ref="LSY159:LTK159"/>
    <mergeCell ref="LTL159:LTX159"/>
    <mergeCell ref="LTY159:LUK159"/>
    <mergeCell ref="MDL159:MDX159"/>
    <mergeCell ref="MDY159:MEK159"/>
    <mergeCell ref="MEL159:MEX159"/>
    <mergeCell ref="MEY159:MFK159"/>
    <mergeCell ref="MFL159:MFX159"/>
    <mergeCell ref="MFY159:MGK159"/>
    <mergeCell ref="MGL159:MGX159"/>
    <mergeCell ref="MGY159:MHK159"/>
    <mergeCell ref="MHL159:MHX159"/>
    <mergeCell ref="LYY159:LZK159"/>
    <mergeCell ref="LZL159:LZX159"/>
    <mergeCell ref="LZY159:MAK159"/>
    <mergeCell ref="MAL159:MAX159"/>
    <mergeCell ref="MAY159:MBK159"/>
    <mergeCell ref="MBL159:MBX159"/>
    <mergeCell ref="MBY159:MCK159"/>
    <mergeCell ref="MCL159:MCX159"/>
    <mergeCell ref="MCY159:MDK159"/>
    <mergeCell ref="MML159:MMX159"/>
    <mergeCell ref="MMY159:MNK159"/>
    <mergeCell ref="MNL159:MNX159"/>
    <mergeCell ref="MNY159:MOK159"/>
    <mergeCell ref="MOL159:MOX159"/>
    <mergeCell ref="MOY159:MPK159"/>
    <mergeCell ref="MPL159:MPX159"/>
    <mergeCell ref="MPY159:MQK159"/>
    <mergeCell ref="MQL159:MQX159"/>
    <mergeCell ref="MHY159:MIK159"/>
    <mergeCell ref="MIL159:MIX159"/>
    <mergeCell ref="MIY159:MJK159"/>
    <mergeCell ref="MJL159:MJX159"/>
    <mergeCell ref="MJY159:MKK159"/>
    <mergeCell ref="MKL159:MKX159"/>
    <mergeCell ref="MKY159:MLK159"/>
    <mergeCell ref="MLL159:MLX159"/>
    <mergeCell ref="MLY159:MMK159"/>
    <mergeCell ref="MVL159:MVX159"/>
    <mergeCell ref="MVY159:MWK159"/>
    <mergeCell ref="MWL159:MWX159"/>
    <mergeCell ref="MWY159:MXK159"/>
    <mergeCell ref="MXL159:MXX159"/>
    <mergeCell ref="MXY159:MYK159"/>
    <mergeCell ref="MYL159:MYX159"/>
    <mergeCell ref="MYY159:MZK159"/>
    <mergeCell ref="MZL159:MZX159"/>
    <mergeCell ref="MQY159:MRK159"/>
    <mergeCell ref="MRL159:MRX159"/>
    <mergeCell ref="MRY159:MSK159"/>
    <mergeCell ref="MSL159:MSX159"/>
    <mergeCell ref="MSY159:MTK159"/>
    <mergeCell ref="MTL159:MTX159"/>
    <mergeCell ref="MTY159:MUK159"/>
    <mergeCell ref="MUL159:MUX159"/>
    <mergeCell ref="MUY159:MVK159"/>
    <mergeCell ref="NEL159:NEX159"/>
    <mergeCell ref="NEY159:NFK159"/>
    <mergeCell ref="NFL159:NFX159"/>
    <mergeCell ref="NFY159:NGK159"/>
    <mergeCell ref="NGL159:NGX159"/>
    <mergeCell ref="NGY159:NHK159"/>
    <mergeCell ref="NHL159:NHX159"/>
    <mergeCell ref="NHY159:NIK159"/>
    <mergeCell ref="NIL159:NIX159"/>
    <mergeCell ref="MZY159:NAK159"/>
    <mergeCell ref="NAL159:NAX159"/>
    <mergeCell ref="NAY159:NBK159"/>
    <mergeCell ref="NBL159:NBX159"/>
    <mergeCell ref="NBY159:NCK159"/>
    <mergeCell ref="NCL159:NCX159"/>
    <mergeCell ref="NCY159:NDK159"/>
    <mergeCell ref="NDL159:NDX159"/>
    <mergeCell ref="NDY159:NEK159"/>
    <mergeCell ref="NNL159:NNX159"/>
    <mergeCell ref="NNY159:NOK159"/>
    <mergeCell ref="NOL159:NOX159"/>
    <mergeCell ref="NOY159:NPK159"/>
    <mergeCell ref="NPL159:NPX159"/>
    <mergeCell ref="NPY159:NQK159"/>
    <mergeCell ref="NQL159:NQX159"/>
    <mergeCell ref="NQY159:NRK159"/>
    <mergeCell ref="NRL159:NRX159"/>
    <mergeCell ref="NIY159:NJK159"/>
    <mergeCell ref="NJL159:NJX159"/>
    <mergeCell ref="NJY159:NKK159"/>
    <mergeCell ref="NKL159:NKX159"/>
    <mergeCell ref="NKY159:NLK159"/>
    <mergeCell ref="NLL159:NLX159"/>
    <mergeCell ref="NLY159:NMK159"/>
    <mergeCell ref="NML159:NMX159"/>
    <mergeCell ref="NMY159:NNK159"/>
    <mergeCell ref="NWL159:NWX159"/>
    <mergeCell ref="NWY159:NXK159"/>
    <mergeCell ref="NXL159:NXX159"/>
    <mergeCell ref="NXY159:NYK159"/>
    <mergeCell ref="NYL159:NYX159"/>
    <mergeCell ref="NYY159:NZK159"/>
    <mergeCell ref="NZL159:NZX159"/>
    <mergeCell ref="NZY159:OAK159"/>
    <mergeCell ref="OAL159:OAX159"/>
    <mergeCell ref="NRY159:NSK159"/>
    <mergeCell ref="NSL159:NSX159"/>
    <mergeCell ref="NSY159:NTK159"/>
    <mergeCell ref="NTL159:NTX159"/>
    <mergeCell ref="NTY159:NUK159"/>
    <mergeCell ref="NUL159:NUX159"/>
    <mergeCell ref="NUY159:NVK159"/>
    <mergeCell ref="NVL159:NVX159"/>
    <mergeCell ref="NVY159:NWK159"/>
    <mergeCell ref="OFL159:OFX159"/>
    <mergeCell ref="OFY159:OGK159"/>
    <mergeCell ref="OGL159:OGX159"/>
    <mergeCell ref="OGY159:OHK159"/>
    <mergeCell ref="OHL159:OHX159"/>
    <mergeCell ref="OHY159:OIK159"/>
    <mergeCell ref="OIL159:OIX159"/>
    <mergeCell ref="OIY159:OJK159"/>
    <mergeCell ref="OJL159:OJX159"/>
    <mergeCell ref="OAY159:OBK159"/>
    <mergeCell ref="OBL159:OBX159"/>
    <mergeCell ref="OBY159:OCK159"/>
    <mergeCell ref="OCL159:OCX159"/>
    <mergeCell ref="OCY159:ODK159"/>
    <mergeCell ref="ODL159:ODX159"/>
    <mergeCell ref="ODY159:OEK159"/>
    <mergeCell ref="OEL159:OEX159"/>
    <mergeCell ref="OEY159:OFK159"/>
    <mergeCell ref="OOL159:OOX159"/>
    <mergeCell ref="OOY159:OPK159"/>
    <mergeCell ref="OPL159:OPX159"/>
    <mergeCell ref="OPY159:OQK159"/>
    <mergeCell ref="OQL159:OQX159"/>
    <mergeCell ref="OQY159:ORK159"/>
    <mergeCell ref="ORL159:ORX159"/>
    <mergeCell ref="ORY159:OSK159"/>
    <mergeCell ref="OSL159:OSX159"/>
    <mergeCell ref="OJY159:OKK159"/>
    <mergeCell ref="OKL159:OKX159"/>
    <mergeCell ref="OKY159:OLK159"/>
    <mergeCell ref="OLL159:OLX159"/>
    <mergeCell ref="OLY159:OMK159"/>
    <mergeCell ref="OML159:OMX159"/>
    <mergeCell ref="OMY159:ONK159"/>
    <mergeCell ref="ONL159:ONX159"/>
    <mergeCell ref="ONY159:OOK159"/>
    <mergeCell ref="OXL159:OXX159"/>
    <mergeCell ref="OXY159:OYK159"/>
    <mergeCell ref="OYL159:OYX159"/>
    <mergeCell ref="OYY159:OZK159"/>
    <mergeCell ref="OZL159:OZX159"/>
    <mergeCell ref="OZY159:PAK159"/>
    <mergeCell ref="PAL159:PAX159"/>
    <mergeCell ref="PAY159:PBK159"/>
    <mergeCell ref="PBL159:PBX159"/>
    <mergeCell ref="OSY159:OTK159"/>
    <mergeCell ref="OTL159:OTX159"/>
    <mergeCell ref="OTY159:OUK159"/>
    <mergeCell ref="OUL159:OUX159"/>
    <mergeCell ref="OUY159:OVK159"/>
    <mergeCell ref="OVL159:OVX159"/>
    <mergeCell ref="OVY159:OWK159"/>
    <mergeCell ref="OWL159:OWX159"/>
    <mergeCell ref="OWY159:OXK159"/>
    <mergeCell ref="PGL159:PGX159"/>
    <mergeCell ref="PGY159:PHK159"/>
    <mergeCell ref="PHL159:PHX159"/>
    <mergeCell ref="PHY159:PIK159"/>
    <mergeCell ref="PIL159:PIX159"/>
    <mergeCell ref="PIY159:PJK159"/>
    <mergeCell ref="PJL159:PJX159"/>
    <mergeCell ref="PJY159:PKK159"/>
    <mergeCell ref="PKL159:PKX159"/>
    <mergeCell ref="PBY159:PCK159"/>
    <mergeCell ref="PCL159:PCX159"/>
    <mergeCell ref="PCY159:PDK159"/>
    <mergeCell ref="PDL159:PDX159"/>
    <mergeCell ref="PDY159:PEK159"/>
    <mergeCell ref="PEL159:PEX159"/>
    <mergeCell ref="PEY159:PFK159"/>
    <mergeCell ref="PFL159:PFX159"/>
    <mergeCell ref="PFY159:PGK159"/>
    <mergeCell ref="PPL159:PPX159"/>
    <mergeCell ref="PPY159:PQK159"/>
    <mergeCell ref="PQL159:PQX159"/>
    <mergeCell ref="PQY159:PRK159"/>
    <mergeCell ref="PRL159:PRX159"/>
    <mergeCell ref="PRY159:PSK159"/>
    <mergeCell ref="PSL159:PSX159"/>
    <mergeCell ref="PSY159:PTK159"/>
    <mergeCell ref="PTL159:PTX159"/>
    <mergeCell ref="PKY159:PLK159"/>
    <mergeCell ref="PLL159:PLX159"/>
    <mergeCell ref="PLY159:PMK159"/>
    <mergeCell ref="PML159:PMX159"/>
    <mergeCell ref="PMY159:PNK159"/>
    <mergeCell ref="PNL159:PNX159"/>
    <mergeCell ref="PNY159:POK159"/>
    <mergeCell ref="POL159:POX159"/>
    <mergeCell ref="POY159:PPK159"/>
    <mergeCell ref="PYL159:PYX159"/>
    <mergeCell ref="PYY159:PZK159"/>
    <mergeCell ref="PZL159:PZX159"/>
    <mergeCell ref="PZY159:QAK159"/>
    <mergeCell ref="QAL159:QAX159"/>
    <mergeCell ref="QAY159:QBK159"/>
    <mergeCell ref="QBL159:QBX159"/>
    <mergeCell ref="QBY159:QCK159"/>
    <mergeCell ref="QCL159:QCX159"/>
    <mergeCell ref="PTY159:PUK159"/>
    <mergeCell ref="PUL159:PUX159"/>
    <mergeCell ref="PUY159:PVK159"/>
    <mergeCell ref="PVL159:PVX159"/>
    <mergeCell ref="PVY159:PWK159"/>
    <mergeCell ref="PWL159:PWX159"/>
    <mergeCell ref="PWY159:PXK159"/>
    <mergeCell ref="PXL159:PXX159"/>
    <mergeCell ref="PXY159:PYK159"/>
    <mergeCell ref="QHL159:QHX159"/>
    <mergeCell ref="QHY159:QIK159"/>
    <mergeCell ref="QIL159:QIX159"/>
    <mergeCell ref="QIY159:QJK159"/>
    <mergeCell ref="QJL159:QJX159"/>
    <mergeCell ref="QJY159:QKK159"/>
    <mergeCell ref="QKL159:QKX159"/>
    <mergeCell ref="QKY159:QLK159"/>
    <mergeCell ref="QLL159:QLX159"/>
    <mergeCell ref="QCY159:QDK159"/>
    <mergeCell ref="QDL159:QDX159"/>
    <mergeCell ref="QDY159:QEK159"/>
    <mergeCell ref="QEL159:QEX159"/>
    <mergeCell ref="QEY159:QFK159"/>
    <mergeCell ref="QFL159:QFX159"/>
    <mergeCell ref="QFY159:QGK159"/>
    <mergeCell ref="QGL159:QGX159"/>
    <mergeCell ref="QGY159:QHK159"/>
    <mergeCell ref="QQL159:QQX159"/>
    <mergeCell ref="QQY159:QRK159"/>
    <mergeCell ref="QRL159:QRX159"/>
    <mergeCell ref="QRY159:QSK159"/>
    <mergeCell ref="QSL159:QSX159"/>
    <mergeCell ref="QSY159:QTK159"/>
    <mergeCell ref="QTL159:QTX159"/>
    <mergeCell ref="QTY159:QUK159"/>
    <mergeCell ref="QUL159:QUX159"/>
    <mergeCell ref="QLY159:QMK159"/>
    <mergeCell ref="QML159:QMX159"/>
    <mergeCell ref="QMY159:QNK159"/>
    <mergeCell ref="QNL159:QNX159"/>
    <mergeCell ref="QNY159:QOK159"/>
    <mergeCell ref="QOL159:QOX159"/>
    <mergeCell ref="QOY159:QPK159"/>
    <mergeCell ref="QPL159:QPX159"/>
    <mergeCell ref="QPY159:QQK159"/>
    <mergeCell ref="QZL159:QZX159"/>
    <mergeCell ref="QZY159:RAK159"/>
    <mergeCell ref="RAL159:RAX159"/>
    <mergeCell ref="RAY159:RBK159"/>
    <mergeCell ref="RBL159:RBX159"/>
    <mergeCell ref="RBY159:RCK159"/>
    <mergeCell ref="RCL159:RCX159"/>
    <mergeCell ref="RCY159:RDK159"/>
    <mergeCell ref="RDL159:RDX159"/>
    <mergeCell ref="QUY159:QVK159"/>
    <mergeCell ref="QVL159:QVX159"/>
    <mergeCell ref="QVY159:QWK159"/>
    <mergeCell ref="QWL159:QWX159"/>
    <mergeCell ref="QWY159:QXK159"/>
    <mergeCell ref="QXL159:QXX159"/>
    <mergeCell ref="QXY159:QYK159"/>
    <mergeCell ref="QYL159:QYX159"/>
    <mergeCell ref="QYY159:QZK159"/>
    <mergeCell ref="RIL159:RIX159"/>
    <mergeCell ref="RIY159:RJK159"/>
    <mergeCell ref="RJL159:RJX159"/>
    <mergeCell ref="RJY159:RKK159"/>
    <mergeCell ref="RKL159:RKX159"/>
    <mergeCell ref="RKY159:RLK159"/>
    <mergeCell ref="RLL159:RLX159"/>
    <mergeCell ref="RLY159:RMK159"/>
    <mergeCell ref="RML159:RMX159"/>
    <mergeCell ref="RDY159:REK159"/>
    <mergeCell ref="REL159:REX159"/>
    <mergeCell ref="REY159:RFK159"/>
    <mergeCell ref="RFL159:RFX159"/>
    <mergeCell ref="RFY159:RGK159"/>
    <mergeCell ref="RGL159:RGX159"/>
    <mergeCell ref="RGY159:RHK159"/>
    <mergeCell ref="RHL159:RHX159"/>
    <mergeCell ref="RHY159:RIK159"/>
    <mergeCell ref="RRL159:RRX159"/>
    <mergeCell ref="RRY159:RSK159"/>
    <mergeCell ref="RSL159:RSX159"/>
    <mergeCell ref="RSY159:RTK159"/>
    <mergeCell ref="RTL159:RTX159"/>
    <mergeCell ref="RTY159:RUK159"/>
    <mergeCell ref="RUL159:RUX159"/>
    <mergeCell ref="RUY159:RVK159"/>
    <mergeCell ref="RVL159:RVX159"/>
    <mergeCell ref="RMY159:RNK159"/>
    <mergeCell ref="RNL159:RNX159"/>
    <mergeCell ref="RNY159:ROK159"/>
    <mergeCell ref="ROL159:ROX159"/>
    <mergeCell ref="ROY159:RPK159"/>
    <mergeCell ref="RPL159:RPX159"/>
    <mergeCell ref="RPY159:RQK159"/>
    <mergeCell ref="RQL159:RQX159"/>
    <mergeCell ref="RQY159:RRK159"/>
    <mergeCell ref="SAL159:SAX159"/>
    <mergeCell ref="SAY159:SBK159"/>
    <mergeCell ref="SBL159:SBX159"/>
    <mergeCell ref="SBY159:SCK159"/>
    <mergeCell ref="SCL159:SCX159"/>
    <mergeCell ref="SCY159:SDK159"/>
    <mergeCell ref="SDL159:SDX159"/>
    <mergeCell ref="SDY159:SEK159"/>
    <mergeCell ref="SEL159:SEX159"/>
    <mergeCell ref="RVY159:RWK159"/>
    <mergeCell ref="RWL159:RWX159"/>
    <mergeCell ref="RWY159:RXK159"/>
    <mergeCell ref="RXL159:RXX159"/>
    <mergeCell ref="RXY159:RYK159"/>
    <mergeCell ref="RYL159:RYX159"/>
    <mergeCell ref="RYY159:RZK159"/>
    <mergeCell ref="RZL159:RZX159"/>
    <mergeCell ref="RZY159:SAK159"/>
    <mergeCell ref="SJL159:SJX159"/>
    <mergeCell ref="SJY159:SKK159"/>
    <mergeCell ref="SKL159:SKX159"/>
    <mergeCell ref="SKY159:SLK159"/>
    <mergeCell ref="SLL159:SLX159"/>
    <mergeCell ref="SLY159:SMK159"/>
    <mergeCell ref="SML159:SMX159"/>
    <mergeCell ref="SMY159:SNK159"/>
    <mergeCell ref="SNL159:SNX159"/>
    <mergeCell ref="SEY159:SFK159"/>
    <mergeCell ref="SFL159:SFX159"/>
    <mergeCell ref="SFY159:SGK159"/>
    <mergeCell ref="SGL159:SGX159"/>
    <mergeCell ref="SGY159:SHK159"/>
    <mergeCell ref="SHL159:SHX159"/>
    <mergeCell ref="SHY159:SIK159"/>
    <mergeCell ref="SIL159:SIX159"/>
    <mergeCell ref="SIY159:SJK159"/>
    <mergeCell ref="SSL159:SSX159"/>
    <mergeCell ref="SSY159:STK159"/>
    <mergeCell ref="STL159:STX159"/>
    <mergeCell ref="STY159:SUK159"/>
    <mergeCell ref="SUL159:SUX159"/>
    <mergeCell ref="SUY159:SVK159"/>
    <mergeCell ref="SVL159:SVX159"/>
    <mergeCell ref="SVY159:SWK159"/>
    <mergeCell ref="SWL159:SWX159"/>
    <mergeCell ref="SNY159:SOK159"/>
    <mergeCell ref="SOL159:SOX159"/>
    <mergeCell ref="SOY159:SPK159"/>
    <mergeCell ref="SPL159:SPX159"/>
    <mergeCell ref="SPY159:SQK159"/>
    <mergeCell ref="SQL159:SQX159"/>
    <mergeCell ref="SQY159:SRK159"/>
    <mergeCell ref="SRL159:SRX159"/>
    <mergeCell ref="SRY159:SSK159"/>
    <mergeCell ref="TBL159:TBX159"/>
    <mergeCell ref="TBY159:TCK159"/>
    <mergeCell ref="TCL159:TCX159"/>
    <mergeCell ref="TCY159:TDK159"/>
    <mergeCell ref="TDL159:TDX159"/>
    <mergeCell ref="TDY159:TEK159"/>
    <mergeCell ref="TEL159:TEX159"/>
    <mergeCell ref="TEY159:TFK159"/>
    <mergeCell ref="TFL159:TFX159"/>
    <mergeCell ref="SWY159:SXK159"/>
    <mergeCell ref="SXL159:SXX159"/>
    <mergeCell ref="SXY159:SYK159"/>
    <mergeCell ref="SYL159:SYX159"/>
    <mergeCell ref="SYY159:SZK159"/>
    <mergeCell ref="SZL159:SZX159"/>
    <mergeCell ref="SZY159:TAK159"/>
    <mergeCell ref="TAL159:TAX159"/>
    <mergeCell ref="TAY159:TBK159"/>
    <mergeCell ref="TKL159:TKX159"/>
    <mergeCell ref="TKY159:TLK159"/>
    <mergeCell ref="TLL159:TLX159"/>
    <mergeCell ref="TLY159:TMK159"/>
    <mergeCell ref="TML159:TMX159"/>
    <mergeCell ref="TMY159:TNK159"/>
    <mergeCell ref="TNL159:TNX159"/>
    <mergeCell ref="TNY159:TOK159"/>
    <mergeCell ref="TOL159:TOX159"/>
    <mergeCell ref="TFY159:TGK159"/>
    <mergeCell ref="TGL159:TGX159"/>
    <mergeCell ref="TGY159:THK159"/>
    <mergeCell ref="THL159:THX159"/>
    <mergeCell ref="THY159:TIK159"/>
    <mergeCell ref="TIL159:TIX159"/>
    <mergeCell ref="TIY159:TJK159"/>
    <mergeCell ref="TJL159:TJX159"/>
    <mergeCell ref="TJY159:TKK159"/>
    <mergeCell ref="TTL159:TTX159"/>
    <mergeCell ref="TTY159:TUK159"/>
    <mergeCell ref="TUL159:TUX159"/>
    <mergeCell ref="TUY159:TVK159"/>
    <mergeCell ref="TVL159:TVX159"/>
    <mergeCell ref="TVY159:TWK159"/>
    <mergeCell ref="TWL159:TWX159"/>
    <mergeCell ref="TWY159:TXK159"/>
    <mergeCell ref="TXL159:TXX159"/>
    <mergeCell ref="TOY159:TPK159"/>
    <mergeCell ref="TPL159:TPX159"/>
    <mergeCell ref="TPY159:TQK159"/>
    <mergeCell ref="TQL159:TQX159"/>
    <mergeCell ref="TQY159:TRK159"/>
    <mergeCell ref="TRL159:TRX159"/>
    <mergeCell ref="TRY159:TSK159"/>
    <mergeCell ref="TSL159:TSX159"/>
    <mergeCell ref="TSY159:TTK159"/>
    <mergeCell ref="XDY159:XEK159"/>
    <mergeCell ref="XEL159:XEX159"/>
    <mergeCell ref="XEY159:XFB159"/>
    <mergeCell ref="WWL159:WWX159"/>
    <mergeCell ref="WWY159:WXK159"/>
    <mergeCell ref="WXL159:WXX159"/>
    <mergeCell ref="WXY159:WYK159"/>
    <mergeCell ref="WYL159:WYX159"/>
    <mergeCell ref="WYY159:WZK159"/>
    <mergeCell ref="WZL159:WZX159"/>
    <mergeCell ref="WZY159:XAK159"/>
    <mergeCell ref="XAL159:XAX159"/>
    <mergeCell ref="WRY159:WSK159"/>
    <mergeCell ref="WSL159:WSX159"/>
    <mergeCell ref="WSY159:WTK159"/>
    <mergeCell ref="WTL159:WTX159"/>
    <mergeCell ref="WTY159:WUK159"/>
    <mergeCell ref="WUL159:WUX159"/>
    <mergeCell ref="WUY159:WVK159"/>
    <mergeCell ref="WVL159:WVX159"/>
    <mergeCell ref="WVY159:WWK159"/>
    <mergeCell ref="XBY159:XCK159"/>
    <mergeCell ref="XCL159:XCX159"/>
    <mergeCell ref="XCY159:XDK159"/>
    <mergeCell ref="WOL159:WOX159"/>
    <mergeCell ref="WOY159:WPK159"/>
    <mergeCell ref="WPL159:WPX159"/>
    <mergeCell ref="WPY159:WQK159"/>
    <mergeCell ref="WQL159:WQX159"/>
    <mergeCell ref="WQY159:WRK159"/>
    <mergeCell ref="WRL159:WRX159"/>
    <mergeCell ref="WIY159:WJK159"/>
    <mergeCell ref="WJL159:WJX159"/>
    <mergeCell ref="WJY159:WKK159"/>
    <mergeCell ref="WKL159:WKX159"/>
    <mergeCell ref="WKY159:WLK159"/>
    <mergeCell ref="WLL159:WLX159"/>
    <mergeCell ref="WLY159:WMK159"/>
    <mergeCell ref="WML159:WMX159"/>
    <mergeCell ref="WMY159:WNK159"/>
    <mergeCell ref="XDL159:XDX159"/>
    <mergeCell ref="XAY159:XBK159"/>
    <mergeCell ref="XBL159:XBX159"/>
    <mergeCell ref="WNL159:WNX159"/>
    <mergeCell ref="WNY159:WOK159"/>
    <mergeCell ref="WGL159:WGX159"/>
    <mergeCell ref="WGY159:WHK159"/>
    <mergeCell ref="WHL159:WHX159"/>
    <mergeCell ref="WHY159:WIK159"/>
    <mergeCell ref="WIL159:WIX159"/>
    <mergeCell ref="VZY159:WAK159"/>
    <mergeCell ref="WAL159:WAX159"/>
    <mergeCell ref="WAY159:WBK159"/>
    <mergeCell ref="WBL159:WBX159"/>
    <mergeCell ref="WBY159:WCK159"/>
    <mergeCell ref="VPL159:VPX159"/>
    <mergeCell ref="VPY159:VQK159"/>
    <mergeCell ref="VQL159:VQX159"/>
    <mergeCell ref="WCL159:WCX159"/>
    <mergeCell ref="WCY159:WDK159"/>
    <mergeCell ref="WDL159:WDX159"/>
    <mergeCell ref="WDY159:WEK159"/>
    <mergeCell ref="VVL159:VVX159"/>
    <mergeCell ref="VVY159:VWK159"/>
    <mergeCell ref="VWL159:VWX159"/>
    <mergeCell ref="VWY159:VXK159"/>
    <mergeCell ref="VXL159:VXX159"/>
    <mergeCell ref="VXY159:VYK159"/>
    <mergeCell ref="VYL159:VYX159"/>
    <mergeCell ref="VYY159:VZK159"/>
    <mergeCell ref="VZL159:VZX159"/>
    <mergeCell ref="VQY159:VRK159"/>
    <mergeCell ref="VRL159:VRX159"/>
    <mergeCell ref="VRY159:VSK159"/>
    <mergeCell ref="VSL159:VSX159"/>
    <mergeCell ref="VSY159:VTK159"/>
    <mergeCell ref="VTL159:VTX159"/>
    <mergeCell ref="G33:I33"/>
    <mergeCell ref="VFY159:VGK159"/>
    <mergeCell ref="VGL159:VGX159"/>
    <mergeCell ref="VGY159:VHK159"/>
    <mergeCell ref="VHL159:VHX159"/>
    <mergeCell ref="UYY159:UZK159"/>
    <mergeCell ref="VML159:VMX159"/>
    <mergeCell ref="VMY159:VNK159"/>
    <mergeCell ref="VNL159:VNX159"/>
    <mergeCell ref="VNY159:VOK159"/>
    <mergeCell ref="VOL159:VOX159"/>
    <mergeCell ref="VOY159:VPK159"/>
    <mergeCell ref="WEL159:WEX159"/>
    <mergeCell ref="WEY159:WFK159"/>
    <mergeCell ref="WFL159:WFX159"/>
    <mergeCell ref="WFY159:WGK159"/>
    <mergeCell ref="VTY159:VUK159"/>
    <mergeCell ref="VUL159:VUX159"/>
    <mergeCell ref="VUY159:VVK159"/>
    <mergeCell ref="UFL159:UFX159"/>
    <mergeCell ref="UFY159:UGK159"/>
    <mergeCell ref="UGL159:UGX159"/>
    <mergeCell ref="TXY159:TYK159"/>
    <mergeCell ref="TYL159:TYX159"/>
    <mergeCell ref="TYY159:TZK159"/>
    <mergeCell ref="TZL159:TZX159"/>
    <mergeCell ref="TZY159:UAK159"/>
    <mergeCell ref="UAL159:UAX159"/>
    <mergeCell ref="UAY159:UBK159"/>
    <mergeCell ref="UBL159:UBX159"/>
    <mergeCell ref="UBY159:UCK159"/>
    <mergeCell ref="UQY159:URK159"/>
    <mergeCell ref="URL159:URX159"/>
    <mergeCell ref="URY159:USK159"/>
    <mergeCell ref="USL159:USX159"/>
    <mergeCell ref="USY159:UTK159"/>
    <mergeCell ref="UTL159:UTX159"/>
    <mergeCell ref="UTY159:UUK159"/>
    <mergeCell ref="VKL159:VKX159"/>
    <mergeCell ref="VKY159:VLK159"/>
    <mergeCell ref="VLL159:VLX159"/>
    <mergeCell ref="VLY159:VMK159"/>
    <mergeCell ref="VDL159:VDX159"/>
    <mergeCell ref="VDY159:VEK159"/>
    <mergeCell ref="VEL159:VEX159"/>
    <mergeCell ref="VEY159:VFK159"/>
    <mergeCell ref="VFL159:VFX159"/>
    <mergeCell ref="A1:O1"/>
    <mergeCell ref="J33:K33"/>
    <mergeCell ref="A56:B56"/>
    <mergeCell ref="A57:B57"/>
    <mergeCell ref="A77:B77"/>
    <mergeCell ref="A24:C24"/>
    <mergeCell ref="A25:C25"/>
    <mergeCell ref="A26:C26"/>
    <mergeCell ref="A27:C27"/>
    <mergeCell ref="B6:E6"/>
    <mergeCell ref="B7:E7"/>
    <mergeCell ref="G5:H5"/>
    <mergeCell ref="N48:O48"/>
    <mergeCell ref="N50:O50"/>
    <mergeCell ref="N51:O51"/>
    <mergeCell ref="A29:L29"/>
    <mergeCell ref="VJL159:VJX159"/>
    <mergeCell ref="VJY159:VKK159"/>
    <mergeCell ref="UZL159:UZX159"/>
    <mergeCell ref="UZY159:VAK159"/>
    <mergeCell ref="VAL159:VAX159"/>
    <mergeCell ref="VAY159:VBK159"/>
    <mergeCell ref="VBL159:VBX159"/>
    <mergeCell ref="VBY159:VCK159"/>
    <mergeCell ref="VCL159:VCX159"/>
    <mergeCell ref="VCY159:VDK159"/>
    <mergeCell ref="UUL159:UUX159"/>
    <mergeCell ref="UUY159:UVK159"/>
    <mergeCell ref="UVL159:UVX159"/>
    <mergeCell ref="UVY159:UWK159"/>
    <mergeCell ref="UWL159:UWX159"/>
    <mergeCell ref="UWY159:UXK159"/>
    <mergeCell ref="UXL159:UXX159"/>
    <mergeCell ref="UXY159:UYK159"/>
    <mergeCell ref="UYL159:UYX159"/>
    <mergeCell ref="VIL159:VIX159"/>
    <mergeCell ref="VIY159:VJK159"/>
    <mergeCell ref="VHY159:VIK159"/>
    <mergeCell ref="UGY159:UHK159"/>
    <mergeCell ref="UHL159:UHX159"/>
    <mergeCell ref="UHY159:UIK159"/>
    <mergeCell ref="UIL159:UIX159"/>
    <mergeCell ref="UIY159:UJK159"/>
    <mergeCell ref="UJL159:UJX159"/>
    <mergeCell ref="UJY159:UKK159"/>
    <mergeCell ref="UKL159:UKX159"/>
    <mergeCell ref="UKY159:ULK159"/>
    <mergeCell ref="UCL159:UCX159"/>
    <mergeCell ref="UCY159:UDK159"/>
    <mergeCell ref="UDL159:UDX159"/>
    <mergeCell ref="UDY159:UEK159"/>
    <mergeCell ref="UEL159:UEX159"/>
    <mergeCell ref="UEY159:UFK159"/>
    <mergeCell ref="UPY159:UQK159"/>
    <mergeCell ref="UQL159:UQX159"/>
    <mergeCell ref="ULL159:ULX159"/>
    <mergeCell ref="ULY159:UMK159"/>
    <mergeCell ref="UML159:UMX159"/>
    <mergeCell ref="UMY159:UNK159"/>
    <mergeCell ref="UNL159:UNX159"/>
    <mergeCell ref="UNY159:UOK159"/>
    <mergeCell ref="UOL159:UOX159"/>
    <mergeCell ref="UOY159:UPK159"/>
    <mergeCell ref="UPL159:UPX159"/>
    <mergeCell ref="M30:O30"/>
    <mergeCell ref="M29:O29"/>
    <mergeCell ref="I165:K165"/>
    <mergeCell ref="A95:H95"/>
    <mergeCell ref="D96:H96"/>
    <mergeCell ref="A96:C96"/>
    <mergeCell ref="A97:C97"/>
    <mergeCell ref="D97:H97"/>
    <mergeCell ref="A98:C98"/>
    <mergeCell ref="D98:H98"/>
    <mergeCell ref="A99:C99"/>
    <mergeCell ref="D99:H99"/>
    <mergeCell ref="A100:C100"/>
    <mergeCell ref="D100:H100"/>
    <mergeCell ref="A101:C101"/>
    <mergeCell ref="D101:H101"/>
    <mergeCell ref="A102:C102"/>
    <mergeCell ref="D102:H102"/>
    <mergeCell ref="A103:C103"/>
    <mergeCell ref="D103:H103"/>
    <mergeCell ref="A146:H146"/>
    <mergeCell ref="J101:K101"/>
    <mergeCell ref="J102:K102"/>
    <mergeCell ref="J158:K158"/>
    <mergeCell ref="A158:H158"/>
    <mergeCell ref="D109:H109"/>
    <mergeCell ref="I116:K116"/>
    <mergeCell ref="A133:G133"/>
    <mergeCell ref="A88:H88"/>
    <mergeCell ref="A83:H83"/>
    <mergeCell ref="A89:H89"/>
    <mergeCell ref="L159:O160"/>
    <mergeCell ref="M22:O22"/>
    <mergeCell ref="M23:O23"/>
    <mergeCell ref="M24:O24"/>
    <mergeCell ref="M25:O25"/>
    <mergeCell ref="M26:O26"/>
    <mergeCell ref="M27:O27"/>
    <mergeCell ref="P13:R13"/>
    <mergeCell ref="D19:L19"/>
    <mergeCell ref="D20:L20"/>
    <mergeCell ref="D21:L21"/>
    <mergeCell ref="D22:L22"/>
    <mergeCell ref="D23:L23"/>
    <mergeCell ref="D24:L24"/>
    <mergeCell ref="D25:L25"/>
    <mergeCell ref="D26:L26"/>
    <mergeCell ref="D27:L27"/>
    <mergeCell ref="K17:L17"/>
    <mergeCell ref="D17:J17"/>
    <mergeCell ref="M19:O19"/>
    <mergeCell ref="A15:O16"/>
    <mergeCell ref="A18:C19"/>
    <mergeCell ref="D18:L18"/>
    <mergeCell ref="M20:O20"/>
    <mergeCell ref="M21:O21"/>
  </mergeCells>
  <phoneticPr fontId="15" type="noConversion"/>
  <conditionalFormatting sqref="I158">
    <cfRule type="expression" dxfId="145" priority="4">
      <formula>I158+J158&lt;1-I5</formula>
    </cfRule>
  </conditionalFormatting>
  <conditionalFormatting sqref="J158:K158">
    <cfRule type="expression" dxfId="144" priority="3">
      <formula>J158+I158&lt;1-I5</formula>
    </cfRule>
  </conditionalFormatting>
  <conditionalFormatting sqref="K9">
    <cfRule type="expression" dxfId="143" priority="20">
      <formula>M9&gt;0.9</formula>
    </cfRule>
  </conditionalFormatting>
  <conditionalFormatting sqref="L159">
    <cfRule type="expression" dxfId="142" priority="97">
      <formula>$M$158&gt;$I$5</formula>
    </cfRule>
  </conditionalFormatting>
  <conditionalFormatting sqref="M5">
    <cfRule type="expression" dxfId="141" priority="16">
      <formula>$M$5&gt;$I$6</formula>
    </cfRule>
  </conditionalFormatting>
  <conditionalFormatting sqref="M9:M10">
    <cfRule type="cellIs" dxfId="140" priority="18" operator="greaterThan">
      <formula>$I$7</formula>
    </cfRule>
  </conditionalFormatting>
  <conditionalFormatting sqref="M42:M58">
    <cfRule type="cellIs" dxfId="139" priority="23" operator="lessThan">
      <formula>-1</formula>
    </cfRule>
  </conditionalFormatting>
  <conditionalFormatting sqref="M60:M77">
    <cfRule type="cellIs" dxfId="138" priority="13" operator="lessThan">
      <formula>-1</formula>
    </cfRule>
  </conditionalFormatting>
  <conditionalFormatting sqref="M83:M91">
    <cfRule type="cellIs" dxfId="137" priority="12" operator="lessThan">
      <formula>-1</formula>
    </cfRule>
  </conditionalFormatting>
  <conditionalFormatting sqref="M97:M112">
    <cfRule type="cellIs" dxfId="136" priority="11" operator="lessThan">
      <formula>-1</formula>
    </cfRule>
  </conditionalFormatting>
  <conditionalFormatting sqref="M118:M133">
    <cfRule type="cellIs" dxfId="135" priority="10" operator="lessThan">
      <formula>-1</formula>
    </cfRule>
  </conditionalFormatting>
  <conditionalFormatting sqref="M139:M154">
    <cfRule type="cellIs" dxfId="134" priority="9" operator="lessThan">
      <formula>-1</formula>
    </cfRule>
  </conditionalFormatting>
  <conditionalFormatting sqref="M158">
    <cfRule type="expression" dxfId="133" priority="2" stopIfTrue="1">
      <formula>M158&gt;$I$5</formula>
    </cfRule>
  </conditionalFormatting>
  <conditionalFormatting sqref="N157:O157">
    <cfRule type="expression" dxfId="132" priority="5">
      <formula>$N$157&lt;&gt;$M$35</formula>
    </cfRule>
  </conditionalFormatting>
  <conditionalFormatting sqref="O5">
    <cfRule type="expression" dxfId="131" priority="57">
      <formula>$O$5&gt;$I$5</formula>
    </cfRule>
  </conditionalFormatting>
  <conditionalFormatting sqref="O12">
    <cfRule type="expression" dxfId="130" priority="17">
      <formula>$M$9&gt;90%</formula>
    </cfRule>
  </conditionalFormatting>
  <conditionalFormatting sqref="P156:Q158">
    <cfRule type="expression" dxfId="129" priority="1">
      <formula>$N$157&lt;&gt;$M$157+$L$157+$J$157+$I$157</formula>
    </cfRule>
  </conditionalFormatting>
  <hyperlinks>
    <hyperlink ref="H116" location="Barèmes!A1" display="Taux " xr:uid="{D7485266-4296-4594-939D-1C74EF632A5F}"/>
  </hyperlinks>
  <pageMargins left="0.25" right="0.25" top="0.75" bottom="0.75" header="0.3" footer="0.3"/>
  <pageSetup paperSize="120" scale="80" fitToHeight="0" orientation="landscape" horizontalDpi="1200" verticalDpi="1200" r:id="rId1"/>
  <ignoredErrors>
    <ignoredError sqref="H42:H58 I78 I92 O92 I113 I134 M155 F42:F58 O42 M92 M113 M134 K78 K113 K134 K155"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530CD2-3CAF-420A-9E0A-F2A6FBFBFB0B}">
          <x14:formula1>
            <xm:f>Source!$A$16:$A$18</xm:f>
          </x14:formula1>
          <xm:sqref>L31:L34 AA20:AA27 K79</xm:sqref>
        </x14:dataValidation>
        <x14:dataValidation type="list" allowBlank="1" showInputMessage="1" showErrorMessage="1" xr:uid="{FF9357E3-344E-4DC4-B515-6628A56FDCA7}">
          <x14:formula1>
            <xm:f>Source!$A$108:$A$110</xm:f>
          </x14:formula1>
          <xm:sqref>J31:J34 Y20:Y27</xm:sqref>
        </x14:dataValidation>
        <x14:dataValidation type="list" allowBlank="1" showInputMessage="1" showErrorMessage="1" xr:uid="{01C55C09-1DCB-48BD-9869-BCC31682DCB2}">
          <x14:formula1>
            <xm:f>Source!$A$40:$A$50</xm:f>
          </x14:formula1>
          <xm:sqref>J79</xm:sqref>
        </x14:dataValidation>
        <x14:dataValidation type="list" allowBlank="1" showInputMessage="1" showErrorMessage="1" xr:uid="{6A959C89-FB7F-47F4-BEB8-EAE789DE697E}">
          <x14:formula1>
            <xm:f>Source!$A$102:$A$105</xm:f>
          </x14:formula1>
          <xm:sqref>A31:C34</xm:sqref>
        </x14:dataValidation>
        <x14:dataValidation type="list" allowBlank="1" showInputMessage="1" showErrorMessage="1" xr:uid="{A691D479-B8C2-47DF-BF02-114E31CD566A}">
          <x14:formula1>
            <xm:f>Source!$A$84:$A$92</xm:f>
          </x14:formula1>
          <xm:sqref>B6</xm:sqref>
        </x14:dataValidation>
        <x14:dataValidation type="list" allowBlank="1" showInputMessage="1" showErrorMessage="1" xr:uid="{C160DAED-46B7-4787-9B37-0384DC77429C}">
          <x14:formula1>
            <xm:f>Source!$A$69:$A$80</xm:f>
          </x14:formula1>
          <xm:sqref>B7:E7</xm:sqref>
        </x14:dataValidation>
        <x14:dataValidation type="list" allowBlank="1" showInputMessage="1" showErrorMessage="1" xr:uid="{E681ED4D-602A-4F7E-914B-3BB665FDCED8}">
          <x14:formula1>
            <xm:f>Source!$A$21:$A$37</xm:f>
          </x14:formula1>
          <xm:sqref>C79 C42:C58</xm:sqref>
        </x14:dataValidation>
        <x14:dataValidation type="list" allowBlank="1" showInputMessage="1" showErrorMessage="1" xr:uid="{58CF29E9-BB02-45F2-8403-743339ACBED9}">
          <x14:formula1>
            <xm:f>Source!$A$218:$A$223</xm:f>
          </x14:formula1>
          <xm:sqref>I3</xm:sqref>
        </x14:dataValidation>
        <x14:dataValidation type="list" allowBlank="1" showInputMessage="1" showErrorMessage="1" xr:uid="{802EC397-6162-4239-886D-F489C56BD856}">
          <x14:formula1>
            <xm:f>Source!$B$24:$B$29</xm:f>
          </x14:formula1>
          <xm:sqref>C61:C77</xm:sqref>
        </x14:dataValidation>
        <x14:dataValidation type="list" allowBlank="1" showInputMessage="1" showErrorMessage="1" xr:uid="{82989D4E-033B-4E6C-893C-53B80293F94D}">
          <x14:formula1>
            <xm:f>Source!$B$24:$B$30</xm:f>
          </x14:formula1>
          <xm:sqref>C60</xm:sqref>
        </x14:dataValidation>
        <x14:dataValidation type="list" allowBlank="1" showInputMessage="1" showErrorMessage="1" xr:uid="{9A7D6F6E-07D8-44A3-80B4-BA79B7AAD34F}">
          <x14:formula1>
            <xm:f>Source!$A$119:$A$130</xm:f>
          </x14:formula1>
          <xm:sqref>B8:E8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BABC3-70EB-4CB7-B632-B6047C3EEB64}">
  <sheetPr codeName="Feuil5">
    <pageSetUpPr fitToPage="1"/>
  </sheetPr>
  <dimension ref="A1:XFC181"/>
  <sheetViews>
    <sheetView showGridLines="0" showZeros="0" zoomScaleNormal="100" workbookViewId="0">
      <selection activeCell="Y1" sqref="Y1"/>
    </sheetView>
  </sheetViews>
  <sheetFormatPr baseColWidth="10" defaultColWidth="11.44140625" defaultRowHeight="13.8"/>
  <cols>
    <col min="1" max="1" width="16.88671875" style="86" customWidth="1"/>
    <col min="2" max="2" width="9.5546875" style="86" customWidth="1"/>
    <col min="3" max="3" width="27.44140625" style="86" customWidth="1"/>
    <col min="4" max="4" width="16.33203125" style="86" customWidth="1"/>
    <col min="5" max="5" width="12" style="86" customWidth="1"/>
    <col min="6" max="6" width="8.88671875" style="86" customWidth="1"/>
    <col min="7" max="7" width="19.44140625" style="86" customWidth="1"/>
    <col min="8" max="8" width="15.33203125" style="86" customWidth="1"/>
    <col min="9" max="9" width="17" style="86" customWidth="1"/>
    <col min="10" max="10" width="2.5546875" style="86" customWidth="1"/>
    <col min="11" max="11" width="15.88671875" style="86" customWidth="1"/>
    <col min="12" max="12" width="17.33203125" style="86" customWidth="1"/>
    <col min="13" max="13" width="18.88671875" style="86" customWidth="1"/>
    <col min="14" max="14" width="16.33203125" style="86" customWidth="1"/>
    <col min="15" max="15" width="13.44140625" style="239" customWidth="1"/>
    <col min="16" max="16" width="6.109375" style="86" customWidth="1"/>
    <col min="17" max="19" width="18.44140625" style="141" hidden="1" customWidth="1"/>
    <col min="20" max="20" width="16.109375" style="141" hidden="1" customWidth="1"/>
    <col min="21" max="21" width="19.88671875" style="141" hidden="1" customWidth="1"/>
    <col min="22" max="22" width="43.88671875" style="141" hidden="1" customWidth="1"/>
    <col min="23" max="23" width="11.44140625" style="86" customWidth="1"/>
    <col min="24" max="27" width="11.44140625" style="86"/>
    <col min="28" max="28" width="16" style="86" bestFit="1" customWidth="1"/>
    <col min="29" max="16384" width="11.44140625" style="86"/>
  </cols>
  <sheetData>
    <row r="1" spans="1:22" s="74" customFormat="1" ht="44.25" customHeight="1">
      <c r="A1" s="552" t="s">
        <v>326</v>
      </c>
      <c r="B1" s="552"/>
      <c r="C1" s="552"/>
      <c r="D1" s="552"/>
      <c r="E1" s="552"/>
      <c r="F1" s="552"/>
      <c r="G1" s="552"/>
      <c r="H1" s="552"/>
      <c r="I1" s="552"/>
      <c r="J1" s="552"/>
      <c r="K1" s="552"/>
      <c r="L1" s="552"/>
      <c r="M1" s="552"/>
      <c r="N1" s="552"/>
      <c r="O1" s="239"/>
      <c r="Q1" s="35"/>
      <c r="R1" s="35"/>
      <c r="S1" s="35"/>
      <c r="T1" s="35"/>
      <c r="U1" s="35"/>
      <c r="V1" s="35"/>
    </row>
    <row r="2" spans="1:22" s="75" customFormat="1" ht="42.75" customHeight="1">
      <c r="A2" s="754" t="s">
        <v>9</v>
      </c>
      <c r="B2" s="754"/>
      <c r="C2" s="754"/>
      <c r="D2" s="754"/>
      <c r="E2" s="754"/>
      <c r="F2" s="754"/>
      <c r="G2" s="754"/>
      <c r="H2" s="754"/>
      <c r="I2" s="754"/>
      <c r="J2" s="754"/>
      <c r="K2" s="754"/>
      <c r="L2" s="754"/>
      <c r="M2" s="754"/>
      <c r="N2" s="754"/>
      <c r="O2" s="240"/>
      <c r="Q2" s="35"/>
      <c r="R2" s="35"/>
      <c r="S2" s="35"/>
      <c r="T2" s="35"/>
    </row>
    <row r="3" spans="1:22" s="75" customFormat="1" ht="21.75" customHeight="1">
      <c r="A3" s="553" t="s">
        <v>10</v>
      </c>
      <c r="B3" s="555">
        <f>'Plan de financement-Projet'!B3</f>
        <v>0</v>
      </c>
      <c r="C3" s="556"/>
      <c r="D3" s="556"/>
      <c r="E3" s="557"/>
      <c r="G3" s="578" t="s">
        <v>11</v>
      </c>
      <c r="H3" s="579"/>
      <c r="I3" s="268" t="str">
        <f>'Plan de financement-Projet'!I3</f>
        <v>(À sélectionner)</v>
      </c>
      <c r="K3" s="86"/>
      <c r="L3" s="755"/>
      <c r="M3" s="755"/>
      <c r="N3" s="755"/>
      <c r="O3" s="240"/>
      <c r="Q3" s="34"/>
      <c r="R3" s="34"/>
      <c r="S3" s="34"/>
      <c r="T3" s="35"/>
    </row>
    <row r="4" spans="1:22" s="76" customFormat="1" ht="27" customHeight="1">
      <c r="A4" s="554"/>
      <c r="B4" s="558"/>
      <c r="C4" s="559"/>
      <c r="D4" s="559"/>
      <c r="E4" s="560"/>
      <c r="G4" s="720" t="s">
        <v>14</v>
      </c>
      <c r="H4" s="721"/>
      <c r="I4" s="79">
        <f>'Plan de financement-Projet'!I4</f>
        <v>0</v>
      </c>
      <c r="L4" s="286"/>
      <c r="M4" s="287"/>
      <c r="N4" s="89"/>
      <c r="O4" s="241"/>
      <c r="Q4" s="138"/>
      <c r="R4" s="138"/>
      <c r="S4" s="138"/>
      <c r="T4" s="139"/>
    </row>
    <row r="5" spans="1:22" s="76" customFormat="1" ht="24.75" customHeight="1">
      <c r="A5" s="117" t="s">
        <v>15</v>
      </c>
      <c r="B5" s="543">
        <f>'Plan de financement-Projet'!B5</f>
        <v>0</v>
      </c>
      <c r="C5" s="544"/>
      <c r="D5" s="544"/>
      <c r="E5" s="545"/>
      <c r="G5" s="578" t="s">
        <v>16</v>
      </c>
      <c r="H5" s="579"/>
      <c r="I5" s="269">
        <f>'Plan de financement-Projet'!I5</f>
        <v>0</v>
      </c>
      <c r="L5" s="286"/>
      <c r="M5" s="83"/>
      <c r="N5" s="288"/>
      <c r="O5" s="241"/>
      <c r="Q5" s="140"/>
      <c r="R5" s="140"/>
      <c r="S5" s="138"/>
      <c r="T5" s="139"/>
    </row>
    <row r="6" spans="1:22" s="76" customFormat="1" ht="25.2" customHeight="1">
      <c r="A6" s="117" t="s">
        <v>17</v>
      </c>
      <c r="B6" s="543" t="str">
        <f>'Plan de financement-Projet'!B6</f>
        <v>(À sélectionner)</v>
      </c>
      <c r="C6" s="544"/>
      <c r="D6" s="544"/>
      <c r="E6" s="545"/>
      <c r="G6" s="578" t="s">
        <v>277</v>
      </c>
      <c r="H6" s="579"/>
      <c r="I6" s="79">
        <f>'Plan de financement-Projet'!I6</f>
        <v>0</v>
      </c>
      <c r="J6" s="24"/>
      <c r="L6" s="286"/>
      <c r="M6" s="83"/>
      <c r="O6" s="241"/>
      <c r="Q6" s="140"/>
      <c r="R6" s="140"/>
      <c r="S6" s="138"/>
      <c r="T6" s="139"/>
    </row>
    <row r="7" spans="1:22" s="76" customFormat="1" ht="33.75" customHeight="1">
      <c r="A7" s="117" t="s">
        <v>18</v>
      </c>
      <c r="B7" s="543" t="str">
        <f>'Plan de financement-Projet'!B7</f>
        <v>(À sélectionner)</v>
      </c>
      <c r="C7" s="544"/>
      <c r="D7" s="544"/>
      <c r="E7" s="545"/>
      <c r="G7" s="578" t="s">
        <v>19</v>
      </c>
      <c r="H7" s="579"/>
      <c r="I7" s="269">
        <f>'Plan de financement-Projet'!I7</f>
        <v>0</v>
      </c>
      <c r="J7" s="5"/>
      <c r="L7" s="286"/>
      <c r="M7" s="83"/>
      <c r="O7" s="241"/>
      <c r="Q7" s="140"/>
      <c r="R7" s="140"/>
      <c r="S7" s="138"/>
      <c r="T7" s="141"/>
    </row>
    <row r="8" spans="1:22" s="76" customFormat="1" ht="34.5" customHeight="1">
      <c r="A8" s="117" t="s">
        <v>20</v>
      </c>
      <c r="B8" s="543" t="str">
        <f>'Plan de financement-Projet'!B8</f>
        <v>(À sélectionner)</v>
      </c>
      <c r="C8" s="544"/>
      <c r="D8" s="544"/>
      <c r="E8" s="545"/>
      <c r="G8" s="561" t="s">
        <v>21</v>
      </c>
      <c r="H8" s="561"/>
      <c r="I8" s="79">
        <f>'Plan de financement-Projet'!I8</f>
        <v>0</v>
      </c>
      <c r="J8" s="24"/>
      <c r="L8" s="286"/>
      <c r="M8" s="83"/>
      <c r="O8" s="241"/>
      <c r="T8" s="141"/>
    </row>
    <row r="9" spans="1:22" s="76" customFormat="1" ht="24.45" customHeight="1">
      <c r="A9" s="43"/>
      <c r="B9" s="49"/>
      <c r="C9" s="49"/>
      <c r="D9" s="49"/>
      <c r="E9" s="49"/>
      <c r="G9" s="73"/>
      <c r="H9" s="73"/>
      <c r="I9" s="83"/>
      <c r="J9" s="24"/>
      <c r="L9" s="580"/>
      <c r="M9" s="745"/>
      <c r="O9" s="241"/>
      <c r="T9" s="139"/>
    </row>
    <row r="10" spans="1:22" s="76" customFormat="1" ht="21.75" customHeight="1">
      <c r="L10" s="580"/>
      <c r="M10" s="745"/>
      <c r="O10" s="241"/>
      <c r="T10" s="139"/>
    </row>
    <row r="11" spans="1:22" s="76" customFormat="1" ht="33" customHeight="1">
      <c r="A11" s="24"/>
      <c r="B11" s="75"/>
      <c r="C11" s="75"/>
      <c r="D11" s="75"/>
      <c r="E11" s="75"/>
      <c r="L11" s="286"/>
      <c r="M11" s="83"/>
      <c r="O11" s="241"/>
      <c r="T11" s="139"/>
    </row>
    <row r="12" spans="1:22" s="76" customFormat="1" ht="36.75" customHeight="1">
      <c r="A12" s="568" t="s">
        <v>327</v>
      </c>
      <c r="B12" s="568"/>
      <c r="C12" s="568"/>
      <c r="D12" s="569"/>
      <c r="E12" s="569"/>
      <c r="F12" s="137" t="s">
        <v>328</v>
      </c>
      <c r="G12" s="569"/>
      <c r="H12" s="569"/>
      <c r="L12" s="286"/>
      <c r="M12" s="83"/>
      <c r="N12" s="289"/>
      <c r="O12" s="241"/>
      <c r="Q12" s="147"/>
      <c r="R12" s="147"/>
      <c r="S12" s="147"/>
      <c r="T12" s="139"/>
      <c r="U12" s="139"/>
      <c r="V12" s="146"/>
    </row>
    <row r="13" spans="1:22" ht="36.450000000000003" customHeight="1">
      <c r="A13" s="716">
        <f>IF(AND(Source!A181=FALSE,B7&lt;&gt;"(À sélectionner)"),"Attention ! Le type de demandeur sélectionné n'est pas admissible pour ce volet.",0)</f>
        <v>0</v>
      </c>
      <c r="B13" s="716"/>
      <c r="C13" s="716"/>
      <c r="D13" s="716"/>
      <c r="E13" s="716"/>
      <c r="F13" s="85"/>
      <c r="J13" s="24"/>
      <c r="L13" s="765"/>
      <c r="M13" s="765"/>
      <c r="N13" s="765"/>
      <c r="O13" s="241"/>
      <c r="P13" s="76"/>
      <c r="Q13" s="147"/>
      <c r="R13" s="147"/>
      <c r="S13" s="147"/>
      <c r="T13" s="139"/>
      <c r="U13" s="139"/>
      <c r="V13" s="146"/>
    </row>
    <row r="14" spans="1:22">
      <c r="A14" s="716">
        <f>IF(AND(Source!A182=FALSE,I3&lt;&gt;"(À sélectionner)"),"Attention ! La durée sélectionnée n'est pas admissible pour ce volet.",0)</f>
        <v>0</v>
      </c>
      <c r="B14" s="716"/>
      <c r="C14" s="716"/>
      <c r="D14" s="716"/>
      <c r="E14" s="716"/>
      <c r="F14" s="85"/>
      <c r="Q14" s="147"/>
      <c r="R14" s="147"/>
      <c r="S14" s="147"/>
      <c r="T14" s="139"/>
      <c r="U14" s="139"/>
      <c r="V14" s="146"/>
    </row>
    <row r="15" spans="1:22" ht="20.100000000000001" customHeight="1">
      <c r="A15" s="640" t="s">
        <v>300</v>
      </c>
      <c r="B15" s="640"/>
      <c r="C15" s="640"/>
      <c r="D15" s="640"/>
      <c r="E15" s="640"/>
      <c r="F15" s="640"/>
      <c r="G15" s="640"/>
      <c r="H15" s="640"/>
      <c r="I15" s="640"/>
      <c r="J15" s="640"/>
      <c r="K15" s="640"/>
      <c r="L15" s="640"/>
      <c r="M15" s="640"/>
      <c r="N15" s="640"/>
      <c r="Q15" s="147"/>
      <c r="R15" s="147"/>
      <c r="S15" s="147"/>
      <c r="T15" s="139"/>
      <c r="U15" s="139"/>
      <c r="V15" s="146"/>
    </row>
    <row r="16" spans="1:22" ht="15" customHeight="1" thickBot="1">
      <c r="A16" s="640"/>
      <c r="B16" s="640"/>
      <c r="C16" s="640"/>
      <c r="D16" s="640"/>
      <c r="E16" s="640"/>
      <c r="F16" s="640"/>
      <c r="G16" s="640"/>
      <c r="H16" s="640"/>
      <c r="I16" s="640"/>
      <c r="J16" s="640"/>
      <c r="K16" s="640"/>
      <c r="L16" s="640"/>
      <c r="M16" s="640"/>
      <c r="N16" s="640"/>
      <c r="Q16" s="147"/>
      <c r="R16" s="147"/>
      <c r="S16" s="147"/>
      <c r="T16" s="139"/>
      <c r="U16" s="139"/>
      <c r="V16" s="146"/>
    </row>
    <row r="17" spans="1:23" ht="28.95" customHeight="1" thickBot="1">
      <c r="A17" s="722"/>
      <c r="B17" s="723"/>
      <c r="C17" s="723"/>
      <c r="D17" s="638">
        <f>IF(K17&lt;&gt;0,"Montant à répartir entre la contribution du demandeur ou des partenaires à la Section 2  :",0)</f>
        <v>0</v>
      </c>
      <c r="E17" s="638"/>
      <c r="F17" s="638"/>
      <c r="G17" s="638"/>
      <c r="H17" s="638"/>
      <c r="I17" s="638"/>
      <c r="J17" s="638"/>
      <c r="K17" s="636">
        <f>IF(AND((M28)=0,($I$157+$J$157=0)),0,IF(M28-($I$157+$J$157)&lt;&gt;0,M28-(I157+J157),0))</f>
        <v>0</v>
      </c>
      <c r="L17" s="637"/>
      <c r="M17" s="576" t="s">
        <v>314</v>
      </c>
      <c r="N17" s="576"/>
      <c r="Q17" s="564" t="s">
        <v>356</v>
      </c>
      <c r="R17" s="564"/>
      <c r="S17" s="564"/>
      <c r="T17" s="564"/>
      <c r="U17" s="139"/>
      <c r="V17" s="175" t="s">
        <v>417</v>
      </c>
    </row>
    <row r="18" spans="1:23" ht="20.100000000000001" customHeight="1" thickBot="1">
      <c r="A18" s="414" t="s">
        <v>25</v>
      </c>
      <c r="B18" s="414"/>
      <c r="C18" s="641"/>
      <c r="D18" s="642" t="s">
        <v>312</v>
      </c>
      <c r="E18" s="642"/>
      <c r="F18" s="642"/>
      <c r="G18" s="642"/>
      <c r="H18" s="642"/>
      <c r="I18" s="642"/>
      <c r="J18" s="642"/>
      <c r="K18" s="642"/>
      <c r="L18" s="643"/>
      <c r="M18" s="756"/>
      <c r="N18" s="757"/>
      <c r="Q18" s="533" t="s">
        <v>410</v>
      </c>
      <c r="R18" s="533"/>
      <c r="S18" s="533" t="s">
        <v>509</v>
      </c>
      <c r="T18" s="533"/>
      <c r="U18" s="139"/>
      <c r="V18" s="176" t="s">
        <v>412</v>
      </c>
    </row>
    <row r="19" spans="1:23" ht="23.25" customHeight="1">
      <c r="A19" s="414"/>
      <c r="B19" s="414"/>
      <c r="C19" s="414"/>
      <c r="D19" s="541" t="s">
        <v>26</v>
      </c>
      <c r="E19" s="541"/>
      <c r="F19" s="541"/>
      <c r="G19" s="541"/>
      <c r="H19" s="541"/>
      <c r="I19" s="541"/>
      <c r="J19" s="541"/>
      <c r="K19" s="541"/>
      <c r="L19" s="541"/>
      <c r="M19" s="639"/>
      <c r="N19" s="639"/>
      <c r="Q19" s="533"/>
      <c r="R19" s="533"/>
      <c r="S19" s="533"/>
      <c r="T19" s="533"/>
      <c r="U19" s="139"/>
      <c r="V19" s="176" t="s">
        <v>411</v>
      </c>
    </row>
    <row r="20" spans="1:23" ht="20.100000000000001" customHeight="1">
      <c r="A20" s="664" t="s">
        <v>28</v>
      </c>
      <c r="B20" s="664"/>
      <c r="C20" s="664"/>
      <c r="D20" s="634" t="s">
        <v>29</v>
      </c>
      <c r="E20" s="634"/>
      <c r="F20" s="634"/>
      <c r="G20" s="634"/>
      <c r="H20" s="634"/>
      <c r="I20" s="634"/>
      <c r="J20" s="634"/>
      <c r="K20" s="634"/>
      <c r="L20" s="634"/>
      <c r="M20" s="744"/>
      <c r="N20" s="744"/>
      <c r="Q20" s="536" t="s">
        <v>329</v>
      </c>
      <c r="R20" s="536"/>
      <c r="S20" s="537" t="s">
        <v>506</v>
      </c>
      <c r="T20" s="538"/>
      <c r="U20" s="139"/>
      <c r="V20" s="176" t="s">
        <v>418</v>
      </c>
      <c r="W20" s="146"/>
    </row>
    <row r="21" spans="1:23" ht="20.100000000000001" customHeight="1">
      <c r="A21" s="664" t="s">
        <v>30</v>
      </c>
      <c r="B21" s="664"/>
      <c r="C21" s="664"/>
      <c r="D21" s="634" t="s">
        <v>29</v>
      </c>
      <c r="E21" s="634"/>
      <c r="F21" s="634"/>
      <c r="G21" s="634"/>
      <c r="H21" s="634"/>
      <c r="I21" s="634"/>
      <c r="J21" s="634"/>
      <c r="K21" s="634"/>
      <c r="L21" s="634"/>
      <c r="M21" s="744"/>
      <c r="N21" s="744"/>
      <c r="Q21" s="539" t="s">
        <v>421</v>
      </c>
      <c r="R21" s="539"/>
      <c r="S21" s="539" t="s">
        <v>507</v>
      </c>
      <c r="T21" s="539"/>
      <c r="U21" s="139"/>
      <c r="V21" s="176" t="s">
        <v>413</v>
      </c>
      <c r="W21" s="146"/>
    </row>
    <row r="22" spans="1:23" ht="20.100000000000001" customHeight="1">
      <c r="A22" s="664" t="s">
        <v>31</v>
      </c>
      <c r="B22" s="664"/>
      <c r="C22" s="664"/>
      <c r="D22" s="634" t="s">
        <v>29</v>
      </c>
      <c r="E22" s="634"/>
      <c r="F22" s="634"/>
      <c r="G22" s="634"/>
      <c r="H22" s="634"/>
      <c r="I22" s="634"/>
      <c r="J22" s="634"/>
      <c r="K22" s="634"/>
      <c r="L22" s="634"/>
      <c r="M22" s="744"/>
      <c r="N22" s="744"/>
      <c r="Q22" s="529" t="s">
        <v>508</v>
      </c>
      <c r="R22" s="529"/>
      <c r="S22" s="529"/>
      <c r="T22" s="529"/>
      <c r="U22" s="139"/>
      <c r="V22" s="534" t="s">
        <v>414</v>
      </c>
      <c r="W22" s="146"/>
    </row>
    <row r="23" spans="1:23" ht="20.100000000000001" customHeight="1">
      <c r="A23" s="664" t="s">
        <v>32</v>
      </c>
      <c r="B23" s="664"/>
      <c r="C23" s="664"/>
      <c r="D23" s="634" t="s">
        <v>29</v>
      </c>
      <c r="E23" s="634"/>
      <c r="F23" s="634"/>
      <c r="G23" s="634"/>
      <c r="H23" s="634"/>
      <c r="I23" s="634"/>
      <c r="J23" s="634"/>
      <c r="K23" s="634"/>
      <c r="L23" s="634"/>
      <c r="M23" s="744"/>
      <c r="N23" s="744"/>
      <c r="Q23" s="529"/>
      <c r="R23" s="529"/>
      <c r="S23" s="529"/>
      <c r="T23" s="529"/>
      <c r="U23" s="139"/>
      <c r="V23" s="535"/>
      <c r="W23" s="146"/>
    </row>
    <row r="24" spans="1:23" ht="20.100000000000001" customHeight="1">
      <c r="A24" s="664" t="s">
        <v>33</v>
      </c>
      <c r="B24" s="664"/>
      <c r="C24" s="664"/>
      <c r="D24" s="634" t="s">
        <v>29</v>
      </c>
      <c r="E24" s="634"/>
      <c r="F24" s="634"/>
      <c r="G24" s="634"/>
      <c r="H24" s="634"/>
      <c r="I24" s="634"/>
      <c r="J24" s="634"/>
      <c r="K24" s="634"/>
      <c r="L24" s="634"/>
      <c r="M24" s="744"/>
      <c r="N24" s="744"/>
      <c r="Q24" s="529"/>
      <c r="R24" s="529"/>
      <c r="S24" s="529"/>
      <c r="T24" s="529"/>
      <c r="U24" s="139"/>
      <c r="V24" s="176" t="s">
        <v>415</v>
      </c>
    </row>
    <row r="25" spans="1:23" ht="20.100000000000001" customHeight="1" thickBot="1">
      <c r="A25" s="664" t="s">
        <v>34</v>
      </c>
      <c r="B25" s="664"/>
      <c r="C25" s="664"/>
      <c r="D25" s="634" t="s">
        <v>29</v>
      </c>
      <c r="E25" s="634"/>
      <c r="F25" s="634"/>
      <c r="G25" s="634"/>
      <c r="H25" s="634"/>
      <c r="I25" s="634"/>
      <c r="J25" s="634"/>
      <c r="K25" s="634"/>
      <c r="L25" s="634"/>
      <c r="M25" s="744"/>
      <c r="N25" s="744"/>
      <c r="Q25" s="521"/>
      <c r="R25" s="521"/>
      <c r="S25" s="521"/>
      <c r="T25" s="521"/>
      <c r="U25" s="139"/>
      <c r="V25" s="177" t="s">
        <v>416</v>
      </c>
    </row>
    <row r="26" spans="1:23" ht="20.100000000000001" customHeight="1" thickBot="1">
      <c r="A26" s="664" t="s">
        <v>35</v>
      </c>
      <c r="B26" s="664"/>
      <c r="C26" s="664"/>
      <c r="D26" s="634" t="s">
        <v>29</v>
      </c>
      <c r="E26" s="634"/>
      <c r="F26" s="634"/>
      <c r="G26" s="634"/>
      <c r="H26" s="634"/>
      <c r="I26" s="634"/>
      <c r="J26" s="634"/>
      <c r="K26" s="634"/>
      <c r="L26" s="634"/>
      <c r="M26" s="744"/>
      <c r="N26" s="744"/>
      <c r="Q26" s="521"/>
      <c r="R26" s="521"/>
      <c r="S26" s="521"/>
      <c r="T26" s="521"/>
      <c r="U26" s="139"/>
      <c r="W26" s="141"/>
    </row>
    <row r="27" spans="1:23" ht="20.100000000000001" customHeight="1" thickBot="1">
      <c r="A27" s="665" t="s">
        <v>36</v>
      </c>
      <c r="B27" s="665"/>
      <c r="C27" s="665"/>
      <c r="D27" s="635" t="s">
        <v>29</v>
      </c>
      <c r="E27" s="635"/>
      <c r="F27" s="635"/>
      <c r="G27" s="635"/>
      <c r="H27" s="635"/>
      <c r="I27" s="635"/>
      <c r="J27" s="635"/>
      <c r="K27" s="635"/>
      <c r="L27" s="635"/>
      <c r="M27" s="748"/>
      <c r="N27" s="748"/>
      <c r="Q27" s="521"/>
      <c r="R27" s="521"/>
      <c r="S27" s="521"/>
      <c r="T27" s="521"/>
      <c r="U27" s="139"/>
      <c r="V27" s="178" t="s">
        <v>419</v>
      </c>
      <c r="W27" s="141"/>
    </row>
    <row r="28" spans="1:23" ht="30.9" customHeight="1" thickBot="1">
      <c r="A28" s="502" t="s">
        <v>482</v>
      </c>
      <c r="B28" s="503"/>
      <c r="C28" s="503"/>
      <c r="D28" s="503"/>
      <c r="E28" s="503"/>
      <c r="F28" s="503"/>
      <c r="G28" s="503"/>
      <c r="H28" s="503"/>
      <c r="I28" s="503"/>
      <c r="J28" s="503"/>
      <c r="K28" s="503"/>
      <c r="L28" s="749"/>
      <c r="M28" s="750">
        <f>SUM(M17:M27)</f>
        <v>0</v>
      </c>
      <c r="N28" s="751"/>
      <c r="Q28" s="147"/>
      <c r="R28" s="147"/>
      <c r="S28" s="147"/>
      <c r="T28" s="139"/>
      <c r="V28" s="176" t="s">
        <v>412</v>
      </c>
    </row>
    <row r="29" spans="1:23" ht="27.9" customHeight="1" thickBot="1">
      <c r="A29" s="509" t="s">
        <v>297</v>
      </c>
      <c r="B29" s="510"/>
      <c r="C29" s="510"/>
      <c r="D29" s="510"/>
      <c r="E29" s="510"/>
      <c r="F29" s="510"/>
      <c r="G29" s="510"/>
      <c r="H29" s="510"/>
      <c r="I29" s="510"/>
      <c r="J29" s="510"/>
      <c r="K29" s="510"/>
      <c r="L29" s="510"/>
      <c r="M29" s="752">
        <f>M157</f>
        <v>0</v>
      </c>
      <c r="N29" s="753"/>
      <c r="Q29" s="147"/>
      <c r="R29" s="147"/>
      <c r="S29" s="147"/>
      <c r="T29" s="139"/>
      <c r="V29" s="176" t="s">
        <v>413</v>
      </c>
    </row>
    <row r="30" spans="1:23" ht="35.25" customHeight="1" thickBot="1">
      <c r="A30" s="687" t="s">
        <v>303</v>
      </c>
      <c r="B30" s="688"/>
      <c r="C30" s="689"/>
      <c r="D30" s="687" t="s">
        <v>37</v>
      </c>
      <c r="E30" s="688"/>
      <c r="F30" s="689"/>
      <c r="G30" s="690" t="s">
        <v>38</v>
      </c>
      <c r="H30" s="690"/>
      <c r="I30" s="690"/>
      <c r="J30" s="687" t="s">
        <v>39</v>
      </c>
      <c r="K30" s="689"/>
      <c r="L30" s="71" t="s">
        <v>40</v>
      </c>
      <c r="M30" s="760">
        <f>IF(L157&lt;&gt;(M31+M32+M33+M34),"Montant d'autre contribution gouvernementale à ventilé à la Section 2 de "&amp;M31+M32+M33+M34-L157&amp;" $",0)</f>
        <v>0</v>
      </c>
      <c r="N30" s="760"/>
      <c r="Q30" s="180" t="s">
        <v>330</v>
      </c>
      <c r="R30" s="761" t="s">
        <v>493</v>
      </c>
      <c r="S30" s="762"/>
      <c r="T30" s="139"/>
      <c r="V30" s="177" t="s">
        <v>416</v>
      </c>
    </row>
    <row r="31" spans="1:23" ht="20.100000000000001" customHeight="1" thickBot="1">
      <c r="A31" s="485" t="s">
        <v>12</v>
      </c>
      <c r="B31" s="486"/>
      <c r="C31" s="487"/>
      <c r="D31" s="488"/>
      <c r="E31" s="489"/>
      <c r="F31" s="490"/>
      <c r="G31" s="691"/>
      <c r="H31" s="691"/>
      <c r="I31" s="691"/>
      <c r="J31" s="485" t="s">
        <v>12</v>
      </c>
      <c r="K31" s="487"/>
      <c r="L31" s="92" t="s">
        <v>12</v>
      </c>
      <c r="M31" s="744"/>
      <c r="N31" s="744"/>
      <c r="Q31" s="181" t="s">
        <v>331</v>
      </c>
      <c r="R31" s="763" t="s">
        <v>494</v>
      </c>
      <c r="S31" s="764"/>
      <c r="T31" s="139"/>
    </row>
    <row r="32" spans="1:23" ht="20.100000000000001" customHeight="1">
      <c r="A32" s="485" t="s">
        <v>12</v>
      </c>
      <c r="B32" s="486"/>
      <c r="C32" s="487"/>
      <c r="D32" s="488"/>
      <c r="E32" s="489"/>
      <c r="F32" s="490"/>
      <c r="G32" s="691"/>
      <c r="H32" s="691"/>
      <c r="I32" s="691"/>
      <c r="J32" s="485" t="s">
        <v>12</v>
      </c>
      <c r="K32" s="487"/>
      <c r="L32" s="92" t="s">
        <v>12</v>
      </c>
      <c r="M32" s="744"/>
      <c r="N32" s="744"/>
      <c r="Q32" s="181" t="s">
        <v>332</v>
      </c>
      <c r="R32" s="496" t="str">
        <f>'Plan de financement-Projet'!B6</f>
        <v>(À sélectionner)</v>
      </c>
      <c r="S32" s="497"/>
      <c r="T32" s="139"/>
      <c r="V32" s="492" t="s">
        <v>420</v>
      </c>
    </row>
    <row r="33" spans="1:22" ht="20.100000000000001" customHeight="1" thickBot="1">
      <c r="A33" s="485" t="s">
        <v>12</v>
      </c>
      <c r="B33" s="486"/>
      <c r="C33" s="487"/>
      <c r="D33" s="488"/>
      <c r="E33" s="489"/>
      <c r="F33" s="490"/>
      <c r="G33" s="488"/>
      <c r="H33" s="489"/>
      <c r="I33" s="490"/>
      <c r="J33" s="485" t="s">
        <v>12</v>
      </c>
      <c r="K33" s="487"/>
      <c r="L33" s="92" t="s">
        <v>12</v>
      </c>
      <c r="M33" s="744"/>
      <c r="N33" s="744"/>
      <c r="Q33" s="182" t="s">
        <v>408</v>
      </c>
      <c r="R33" s="494"/>
      <c r="S33" s="495"/>
      <c r="T33" s="139"/>
      <c r="V33" s="493"/>
    </row>
    <row r="34" spans="1:22" ht="20.100000000000001" customHeight="1" thickBot="1">
      <c r="A34" s="485" t="s">
        <v>12</v>
      </c>
      <c r="B34" s="486"/>
      <c r="C34" s="487"/>
      <c r="D34" s="488"/>
      <c r="E34" s="489"/>
      <c r="F34" s="490"/>
      <c r="G34" s="488"/>
      <c r="H34" s="489"/>
      <c r="I34" s="490"/>
      <c r="J34" s="485" t="s">
        <v>12</v>
      </c>
      <c r="K34" s="487"/>
      <c r="L34" s="92" t="s">
        <v>12</v>
      </c>
      <c r="M34" s="748"/>
      <c r="N34" s="748"/>
      <c r="Q34" s="147"/>
      <c r="R34" s="491">
        <f>IF('Plan de financement-Projet'!B6=Source!A85,"AUCUNE VALIDATION NÉCESSAIRE - UNIVERSITÉ",0)</f>
        <v>0</v>
      </c>
      <c r="S34" s="491"/>
      <c r="T34" s="491"/>
      <c r="U34" s="491"/>
      <c r="V34" s="146"/>
    </row>
    <row r="35" spans="1:22" ht="20.25" customHeight="1" thickBot="1">
      <c r="A35" s="475" t="s">
        <v>41</v>
      </c>
      <c r="B35" s="475"/>
      <c r="C35" s="475"/>
      <c r="D35" s="475"/>
      <c r="E35" s="475"/>
      <c r="F35" s="475"/>
      <c r="G35" s="475"/>
      <c r="H35" s="475"/>
      <c r="I35" s="475"/>
      <c r="J35" s="475"/>
      <c r="K35" s="475"/>
      <c r="L35" s="730"/>
      <c r="M35" s="758">
        <f>M28+M29+M31+M32+M33+M34</f>
        <v>0</v>
      </c>
      <c r="N35" s="759"/>
      <c r="Q35" s="477" t="s">
        <v>333</v>
      </c>
      <c r="R35" s="477"/>
      <c r="S35" s="477"/>
      <c r="T35" s="477"/>
      <c r="U35" s="477"/>
      <c r="V35" s="477"/>
    </row>
    <row r="36" spans="1:22" ht="14.25" customHeight="1">
      <c r="C36" s="697">
        <f>IF(AND((M28+M29+M31+M32+M33+M34-N157)&lt;2,(M28+M29+M31+M32+M33+M34-N157)&gt;-2),0,"Attention ! La somme de l'aide demandée au programme, la contribution du demandeur ou des partenaires doit égaler le coût total du projet indiqué à la section 2.")</f>
        <v>0</v>
      </c>
      <c r="D36" s="697"/>
      <c r="E36" s="697"/>
      <c r="F36" s="697"/>
      <c r="G36" s="697"/>
      <c r="H36" s="697"/>
      <c r="I36" s="697"/>
      <c r="J36" s="697"/>
      <c r="K36" s="697"/>
      <c r="L36" s="697"/>
      <c r="M36" s="697"/>
      <c r="N36" s="697"/>
      <c r="Q36" s="477"/>
      <c r="R36" s="477"/>
      <c r="S36" s="477"/>
      <c r="T36" s="477"/>
      <c r="U36" s="477"/>
      <c r="V36" s="477"/>
    </row>
    <row r="37" spans="1:22" s="74" customFormat="1" ht="20.100000000000001" customHeight="1">
      <c r="A37" s="728" t="s">
        <v>42</v>
      </c>
      <c r="B37" s="728"/>
      <c r="C37" s="728"/>
      <c r="D37" s="728"/>
      <c r="E37" s="728"/>
      <c r="F37" s="728"/>
      <c r="G37" s="728"/>
      <c r="H37" s="728"/>
      <c r="I37" s="728"/>
      <c r="J37" s="728"/>
      <c r="K37" s="728"/>
      <c r="L37" s="728"/>
      <c r="M37" s="728"/>
      <c r="N37" s="728"/>
      <c r="O37" s="239"/>
      <c r="P37" s="86"/>
      <c r="Q37" s="345" t="s">
        <v>407</v>
      </c>
      <c r="R37" s="345" t="s">
        <v>472</v>
      </c>
      <c r="S37" s="345" t="s">
        <v>474</v>
      </c>
      <c r="T37" s="345"/>
      <c r="U37" s="345" t="s">
        <v>334</v>
      </c>
      <c r="V37" s="345"/>
    </row>
    <row r="38" spans="1:22" ht="46.5" customHeight="1">
      <c r="A38" s="728"/>
      <c r="B38" s="728"/>
      <c r="C38" s="728"/>
      <c r="D38" s="728"/>
      <c r="E38" s="728"/>
      <c r="F38" s="728"/>
      <c r="G38" s="728"/>
      <c r="H38" s="728"/>
      <c r="I38" s="728"/>
      <c r="J38" s="728"/>
      <c r="K38" s="728"/>
      <c r="L38" s="728"/>
      <c r="M38" s="728"/>
      <c r="N38" s="728"/>
      <c r="P38" s="74"/>
      <c r="Q38" s="345"/>
      <c r="R38" s="345"/>
      <c r="S38" s="345"/>
      <c r="T38" s="345"/>
      <c r="U38" s="345"/>
      <c r="V38" s="345"/>
    </row>
    <row r="39" spans="1:22" s="76" customFormat="1" ht="17.100000000000001" customHeight="1">
      <c r="A39" s="414" t="s">
        <v>43</v>
      </c>
      <c r="B39" s="414"/>
      <c r="C39" s="414"/>
      <c r="D39" s="414"/>
      <c r="E39" s="414"/>
      <c r="F39" s="414"/>
      <c r="G39" s="414"/>
      <c r="H39" s="414"/>
      <c r="I39" s="414"/>
      <c r="J39" s="414"/>
      <c r="K39" s="414"/>
      <c r="L39" s="414"/>
      <c r="M39" s="414"/>
      <c r="N39" s="414"/>
      <c r="O39" s="239"/>
      <c r="P39" s="86"/>
      <c r="Q39" s="345"/>
      <c r="R39" s="345"/>
      <c r="S39" s="345"/>
      <c r="T39" s="345"/>
      <c r="U39" s="345"/>
      <c r="V39" s="345"/>
    </row>
    <row r="40" spans="1:22" s="76" customFormat="1" ht="28.2" customHeight="1">
      <c r="A40" s="698" t="s">
        <v>44</v>
      </c>
      <c r="B40" s="699"/>
      <c r="C40" s="471" t="s">
        <v>299</v>
      </c>
      <c r="D40" s="461" t="s">
        <v>45</v>
      </c>
      <c r="E40" s="461" t="s">
        <v>46</v>
      </c>
      <c r="F40" s="461" t="s">
        <v>47</v>
      </c>
      <c r="G40" s="461" t="s">
        <v>48</v>
      </c>
      <c r="H40" s="461" t="s">
        <v>298</v>
      </c>
      <c r="I40" s="702" t="s">
        <v>282</v>
      </c>
      <c r="J40" s="420"/>
      <c r="K40" s="421"/>
      <c r="L40" s="473" t="s">
        <v>404</v>
      </c>
      <c r="M40" s="665" t="s">
        <v>49</v>
      </c>
      <c r="N40" s="664" t="s">
        <v>27</v>
      </c>
      <c r="O40" s="440" t="s">
        <v>473</v>
      </c>
      <c r="Q40" s="463" t="s">
        <v>335</v>
      </c>
      <c r="R40" s="464"/>
      <c r="S40" s="464"/>
      <c r="T40" s="464"/>
      <c r="U40" s="464"/>
      <c r="V40" s="465"/>
    </row>
    <row r="41" spans="1:22" s="76" customFormat="1" ht="19.5" customHeight="1">
      <c r="A41" s="700"/>
      <c r="B41" s="701"/>
      <c r="C41" s="472"/>
      <c r="D41" s="462"/>
      <c r="E41" s="462"/>
      <c r="F41" s="462"/>
      <c r="G41" s="462"/>
      <c r="H41" s="462"/>
      <c r="I41" s="115" t="s">
        <v>107</v>
      </c>
      <c r="J41" s="659" t="s">
        <v>50</v>
      </c>
      <c r="K41" s="659"/>
      <c r="L41" s="474"/>
      <c r="M41" s="703"/>
      <c r="N41" s="664"/>
      <c r="O41" s="440"/>
      <c r="Q41" s="466"/>
      <c r="R41" s="467"/>
      <c r="S41" s="467"/>
      <c r="T41" s="467"/>
      <c r="U41" s="467"/>
      <c r="V41" s="468"/>
    </row>
    <row r="42" spans="1:22" s="76" customFormat="1" ht="15" customHeight="1">
      <c r="A42" s="385"/>
      <c r="B42" s="386"/>
      <c r="C42" s="94" t="s">
        <v>12</v>
      </c>
      <c r="D42" s="95"/>
      <c r="E42" s="293"/>
      <c r="F42" s="128">
        <f>D42*E42</f>
        <v>0</v>
      </c>
      <c r="G42" s="100"/>
      <c r="H42" s="129">
        <f t="shared" ref="H42:H58" si="0">G42/7</f>
        <v>0</v>
      </c>
      <c r="I42" s="95"/>
      <c r="J42" s="744"/>
      <c r="K42" s="744"/>
      <c r="L42" s="95"/>
      <c r="M42" s="128">
        <f>N42-(I42+J42+L42)</f>
        <v>0</v>
      </c>
      <c r="N42" s="128">
        <f>(D42+F42)*G42</f>
        <v>0</v>
      </c>
      <c r="O42" s="92"/>
      <c r="Q42" s="247">
        <f>N42</f>
        <v>0</v>
      </c>
      <c r="R42" s="248"/>
      <c r="S42" s="249"/>
      <c r="T42" s="400"/>
      <c r="U42" s="336"/>
      <c r="V42" s="337"/>
    </row>
    <row r="43" spans="1:22" s="76" customFormat="1" ht="15" customHeight="1">
      <c r="A43" s="385"/>
      <c r="B43" s="386"/>
      <c r="C43" s="94" t="s">
        <v>12</v>
      </c>
      <c r="D43" s="95"/>
      <c r="E43" s="293"/>
      <c r="F43" s="128">
        <f t="shared" ref="F43:F58" si="1">D43*E43</f>
        <v>0</v>
      </c>
      <c r="G43" s="100"/>
      <c r="H43" s="129">
        <f t="shared" si="0"/>
        <v>0</v>
      </c>
      <c r="I43" s="95"/>
      <c r="J43" s="744"/>
      <c r="K43" s="744"/>
      <c r="L43" s="95"/>
      <c r="M43" s="128">
        <f t="shared" ref="M43:M77" si="2">N43-(I43+J43+L43)</f>
        <v>0</v>
      </c>
      <c r="N43" s="128">
        <f t="shared" ref="N43:N58" si="3">(D43+F43)*G43</f>
        <v>0</v>
      </c>
      <c r="O43" s="92"/>
      <c r="P43" s="87"/>
      <c r="Q43" s="247">
        <f t="shared" ref="Q43:Q58" si="4">N43</f>
        <v>0</v>
      </c>
      <c r="R43" s="248"/>
      <c r="S43" s="249"/>
      <c r="T43" s="401"/>
      <c r="U43" s="336"/>
      <c r="V43" s="337"/>
    </row>
    <row r="44" spans="1:22" s="76" customFormat="1" ht="15" customHeight="1">
      <c r="A44" s="385"/>
      <c r="B44" s="386"/>
      <c r="C44" s="94" t="s">
        <v>12</v>
      </c>
      <c r="D44" s="95"/>
      <c r="E44" s="293"/>
      <c r="F44" s="128">
        <f t="shared" si="1"/>
        <v>0</v>
      </c>
      <c r="G44" s="100"/>
      <c r="H44" s="129">
        <f t="shared" si="0"/>
        <v>0</v>
      </c>
      <c r="I44" s="95"/>
      <c r="J44" s="744"/>
      <c r="K44" s="744"/>
      <c r="L44" s="95"/>
      <c r="M44" s="128">
        <f t="shared" si="2"/>
        <v>0</v>
      </c>
      <c r="N44" s="128">
        <f t="shared" si="3"/>
        <v>0</v>
      </c>
      <c r="O44" s="92"/>
      <c r="P44" s="87"/>
      <c r="Q44" s="247">
        <f t="shared" si="4"/>
        <v>0</v>
      </c>
      <c r="R44" s="248"/>
      <c r="S44" s="249"/>
      <c r="T44" s="401"/>
      <c r="U44" s="336"/>
      <c r="V44" s="337"/>
    </row>
    <row r="45" spans="1:22" s="76" customFormat="1" ht="15" customHeight="1">
      <c r="A45" s="385"/>
      <c r="B45" s="386"/>
      <c r="C45" s="94" t="s">
        <v>12</v>
      </c>
      <c r="D45" s="95"/>
      <c r="E45" s="293"/>
      <c r="F45" s="128">
        <f t="shared" si="1"/>
        <v>0</v>
      </c>
      <c r="G45" s="100"/>
      <c r="H45" s="129">
        <f t="shared" si="0"/>
        <v>0</v>
      </c>
      <c r="I45" s="95"/>
      <c r="J45" s="744"/>
      <c r="K45" s="744"/>
      <c r="L45" s="95"/>
      <c r="M45" s="128">
        <f t="shared" si="2"/>
        <v>0</v>
      </c>
      <c r="N45" s="128">
        <f t="shared" si="3"/>
        <v>0</v>
      </c>
      <c r="O45" s="92"/>
      <c r="P45" s="87"/>
      <c r="Q45" s="247">
        <f t="shared" si="4"/>
        <v>0</v>
      </c>
      <c r="R45" s="248"/>
      <c r="S45" s="249"/>
      <c r="T45" s="401"/>
      <c r="U45" s="336"/>
      <c r="V45" s="337"/>
    </row>
    <row r="46" spans="1:22" s="76" customFormat="1" ht="15" customHeight="1">
      <c r="A46" s="385"/>
      <c r="B46" s="386"/>
      <c r="C46" s="94" t="s">
        <v>12</v>
      </c>
      <c r="D46" s="95"/>
      <c r="E46" s="293"/>
      <c r="F46" s="128">
        <f t="shared" si="1"/>
        <v>0</v>
      </c>
      <c r="G46" s="100"/>
      <c r="H46" s="129">
        <f t="shared" si="0"/>
        <v>0</v>
      </c>
      <c r="I46" s="95"/>
      <c r="J46" s="744"/>
      <c r="K46" s="744"/>
      <c r="L46" s="95"/>
      <c r="M46" s="128">
        <f t="shared" si="2"/>
        <v>0</v>
      </c>
      <c r="N46" s="128">
        <f t="shared" si="3"/>
        <v>0</v>
      </c>
      <c r="O46" s="92"/>
      <c r="P46" s="87"/>
      <c r="Q46" s="247">
        <f t="shared" si="4"/>
        <v>0</v>
      </c>
      <c r="R46" s="248"/>
      <c r="S46" s="249"/>
      <c r="T46" s="401"/>
      <c r="U46" s="336"/>
      <c r="V46" s="337"/>
    </row>
    <row r="47" spans="1:22" s="76" customFormat="1" ht="15" customHeight="1">
      <c r="A47" s="385"/>
      <c r="B47" s="386"/>
      <c r="C47" s="94" t="s">
        <v>12</v>
      </c>
      <c r="D47" s="95"/>
      <c r="E47" s="293"/>
      <c r="F47" s="128">
        <f t="shared" si="1"/>
        <v>0</v>
      </c>
      <c r="G47" s="100"/>
      <c r="H47" s="129">
        <f t="shared" si="0"/>
        <v>0</v>
      </c>
      <c r="I47" s="95"/>
      <c r="J47" s="744"/>
      <c r="K47" s="744"/>
      <c r="L47" s="95"/>
      <c r="M47" s="128">
        <f t="shared" si="2"/>
        <v>0</v>
      </c>
      <c r="N47" s="128">
        <f t="shared" si="3"/>
        <v>0</v>
      </c>
      <c r="O47" s="92"/>
      <c r="P47" s="87"/>
      <c r="Q47" s="247">
        <f t="shared" si="4"/>
        <v>0</v>
      </c>
      <c r="R47" s="248"/>
      <c r="S47" s="249"/>
      <c r="T47" s="401"/>
      <c r="U47" s="336"/>
      <c r="V47" s="337"/>
    </row>
    <row r="48" spans="1:22" s="76" customFormat="1">
      <c r="A48" s="385"/>
      <c r="B48" s="386"/>
      <c r="C48" s="94" t="s">
        <v>12</v>
      </c>
      <c r="D48" s="95"/>
      <c r="E48" s="293"/>
      <c r="F48" s="128">
        <f t="shared" si="1"/>
        <v>0</v>
      </c>
      <c r="G48" s="100"/>
      <c r="H48" s="129">
        <f t="shared" si="0"/>
        <v>0</v>
      </c>
      <c r="I48" s="95"/>
      <c r="J48" s="744"/>
      <c r="K48" s="744"/>
      <c r="L48" s="95"/>
      <c r="M48" s="128">
        <f t="shared" si="2"/>
        <v>0</v>
      </c>
      <c r="N48" s="128">
        <f t="shared" si="3"/>
        <v>0</v>
      </c>
      <c r="O48" s="92"/>
      <c r="P48" s="87"/>
      <c r="Q48" s="247">
        <f t="shared" si="4"/>
        <v>0</v>
      </c>
      <c r="R48" s="248"/>
      <c r="S48" s="249"/>
      <c r="T48" s="401"/>
      <c r="U48" s="336"/>
      <c r="V48" s="337"/>
    </row>
    <row r="49" spans="1:22" s="76" customFormat="1">
      <c r="A49" s="385"/>
      <c r="B49" s="386"/>
      <c r="C49" s="94" t="s">
        <v>12</v>
      </c>
      <c r="D49" s="95"/>
      <c r="E49" s="293"/>
      <c r="F49" s="128">
        <f t="shared" si="1"/>
        <v>0</v>
      </c>
      <c r="G49" s="100"/>
      <c r="H49" s="129">
        <f t="shared" si="0"/>
        <v>0</v>
      </c>
      <c r="I49" s="95"/>
      <c r="J49" s="744"/>
      <c r="K49" s="744"/>
      <c r="L49" s="95"/>
      <c r="M49" s="128">
        <f t="shared" si="2"/>
        <v>0</v>
      </c>
      <c r="N49" s="128">
        <f t="shared" si="3"/>
        <v>0</v>
      </c>
      <c r="O49" s="92"/>
      <c r="P49" s="87"/>
      <c r="Q49" s="247">
        <f t="shared" si="4"/>
        <v>0</v>
      </c>
      <c r="R49" s="248"/>
      <c r="S49" s="249"/>
      <c r="T49" s="401"/>
      <c r="U49" s="336"/>
      <c r="V49" s="337"/>
    </row>
    <row r="50" spans="1:22" s="76" customFormat="1" ht="13.5" customHeight="1">
      <c r="A50" s="385"/>
      <c r="B50" s="386"/>
      <c r="C50" s="94" t="s">
        <v>12</v>
      </c>
      <c r="D50" s="95"/>
      <c r="E50" s="293"/>
      <c r="F50" s="128">
        <f t="shared" si="1"/>
        <v>0</v>
      </c>
      <c r="G50" s="100"/>
      <c r="H50" s="129">
        <f t="shared" si="0"/>
        <v>0</v>
      </c>
      <c r="I50" s="95"/>
      <c r="J50" s="744"/>
      <c r="K50" s="744"/>
      <c r="L50" s="95"/>
      <c r="M50" s="128">
        <f t="shared" si="2"/>
        <v>0</v>
      </c>
      <c r="N50" s="128">
        <f t="shared" si="3"/>
        <v>0</v>
      </c>
      <c r="O50" s="92"/>
      <c r="P50" s="87"/>
      <c r="Q50" s="247">
        <f t="shared" si="4"/>
        <v>0</v>
      </c>
      <c r="R50" s="248"/>
      <c r="S50" s="249"/>
      <c r="T50" s="401"/>
      <c r="U50" s="336"/>
      <c r="V50" s="337"/>
    </row>
    <row r="51" spans="1:22" s="76" customFormat="1">
      <c r="A51" s="385"/>
      <c r="B51" s="386"/>
      <c r="C51" s="94" t="s">
        <v>12</v>
      </c>
      <c r="D51" s="95"/>
      <c r="E51" s="293"/>
      <c r="F51" s="128">
        <f t="shared" si="1"/>
        <v>0</v>
      </c>
      <c r="G51" s="100"/>
      <c r="H51" s="129">
        <f t="shared" si="0"/>
        <v>0</v>
      </c>
      <c r="I51" s="95"/>
      <c r="J51" s="744"/>
      <c r="K51" s="744"/>
      <c r="L51" s="95"/>
      <c r="M51" s="128">
        <f t="shared" si="2"/>
        <v>0</v>
      </c>
      <c r="N51" s="128">
        <f t="shared" si="3"/>
        <v>0</v>
      </c>
      <c r="O51" s="92"/>
      <c r="P51" s="87"/>
      <c r="Q51" s="247">
        <f t="shared" si="4"/>
        <v>0</v>
      </c>
      <c r="R51" s="248"/>
      <c r="S51" s="249"/>
      <c r="T51" s="401"/>
      <c r="U51" s="336"/>
      <c r="V51" s="337"/>
    </row>
    <row r="52" spans="1:22" s="76" customFormat="1">
      <c r="A52" s="385"/>
      <c r="B52" s="386"/>
      <c r="C52" s="94" t="s">
        <v>12</v>
      </c>
      <c r="D52" s="95"/>
      <c r="E52" s="293"/>
      <c r="F52" s="128">
        <f t="shared" si="1"/>
        <v>0</v>
      </c>
      <c r="G52" s="100"/>
      <c r="H52" s="129">
        <f t="shared" si="0"/>
        <v>0</v>
      </c>
      <c r="I52" s="95"/>
      <c r="J52" s="744"/>
      <c r="K52" s="744"/>
      <c r="L52" s="95"/>
      <c r="M52" s="128">
        <f t="shared" si="2"/>
        <v>0</v>
      </c>
      <c r="N52" s="128">
        <f t="shared" si="3"/>
        <v>0</v>
      </c>
      <c r="O52" s="92"/>
      <c r="P52" s="87"/>
      <c r="Q52" s="247">
        <f t="shared" si="4"/>
        <v>0</v>
      </c>
      <c r="R52" s="248"/>
      <c r="S52" s="249"/>
      <c r="T52" s="401"/>
      <c r="U52" s="336"/>
      <c r="V52" s="337"/>
    </row>
    <row r="53" spans="1:22" s="76" customFormat="1">
      <c r="A53" s="385"/>
      <c r="B53" s="386"/>
      <c r="C53" s="94" t="s">
        <v>12</v>
      </c>
      <c r="D53" s="95"/>
      <c r="E53" s="293"/>
      <c r="F53" s="128">
        <f t="shared" si="1"/>
        <v>0</v>
      </c>
      <c r="G53" s="100"/>
      <c r="H53" s="129">
        <f t="shared" si="0"/>
        <v>0</v>
      </c>
      <c r="I53" s="95"/>
      <c r="J53" s="744"/>
      <c r="K53" s="744"/>
      <c r="L53" s="95"/>
      <c r="M53" s="128">
        <f t="shared" si="2"/>
        <v>0</v>
      </c>
      <c r="N53" s="128">
        <f t="shared" si="3"/>
        <v>0</v>
      </c>
      <c r="O53" s="92"/>
      <c r="P53" s="87"/>
      <c r="Q53" s="247">
        <f t="shared" si="4"/>
        <v>0</v>
      </c>
      <c r="R53" s="248"/>
      <c r="S53" s="249"/>
      <c r="T53" s="401"/>
      <c r="U53" s="336"/>
      <c r="V53" s="337"/>
    </row>
    <row r="54" spans="1:22" s="76" customFormat="1">
      <c r="A54" s="385"/>
      <c r="B54" s="386"/>
      <c r="C54" s="94" t="s">
        <v>12</v>
      </c>
      <c r="D54" s="95"/>
      <c r="E54" s="293"/>
      <c r="F54" s="128">
        <f t="shared" si="1"/>
        <v>0</v>
      </c>
      <c r="G54" s="100"/>
      <c r="H54" s="129">
        <f t="shared" si="0"/>
        <v>0</v>
      </c>
      <c r="I54" s="95"/>
      <c r="J54" s="744"/>
      <c r="K54" s="744"/>
      <c r="L54" s="95"/>
      <c r="M54" s="128">
        <f t="shared" si="2"/>
        <v>0</v>
      </c>
      <c r="N54" s="128">
        <f t="shared" si="3"/>
        <v>0</v>
      </c>
      <c r="O54" s="92"/>
      <c r="P54" s="87"/>
      <c r="Q54" s="247">
        <f t="shared" si="4"/>
        <v>0</v>
      </c>
      <c r="R54" s="248"/>
      <c r="S54" s="249"/>
      <c r="T54" s="401"/>
      <c r="U54" s="336"/>
      <c r="V54" s="337"/>
    </row>
    <row r="55" spans="1:22" s="76" customFormat="1">
      <c r="A55" s="385"/>
      <c r="B55" s="386"/>
      <c r="C55" s="94" t="s">
        <v>12</v>
      </c>
      <c r="D55" s="95"/>
      <c r="E55" s="293"/>
      <c r="F55" s="128">
        <f t="shared" si="1"/>
        <v>0</v>
      </c>
      <c r="G55" s="100"/>
      <c r="H55" s="129">
        <f t="shared" si="0"/>
        <v>0</v>
      </c>
      <c r="I55" s="95"/>
      <c r="J55" s="744"/>
      <c r="K55" s="744"/>
      <c r="L55" s="95"/>
      <c r="M55" s="128">
        <f t="shared" si="2"/>
        <v>0</v>
      </c>
      <c r="N55" s="128">
        <f t="shared" si="3"/>
        <v>0</v>
      </c>
      <c r="O55" s="92"/>
      <c r="P55" s="87"/>
      <c r="Q55" s="247">
        <f t="shared" si="4"/>
        <v>0</v>
      </c>
      <c r="R55" s="248"/>
      <c r="S55" s="250">
        <v>0</v>
      </c>
      <c r="T55" s="401"/>
      <c r="U55" s="336"/>
      <c r="V55" s="337"/>
    </row>
    <row r="56" spans="1:22" s="76" customFormat="1">
      <c r="A56" s="385"/>
      <c r="B56" s="386"/>
      <c r="C56" s="94" t="s">
        <v>12</v>
      </c>
      <c r="D56" s="95"/>
      <c r="E56" s="293"/>
      <c r="F56" s="128">
        <f t="shared" si="1"/>
        <v>0</v>
      </c>
      <c r="G56" s="100"/>
      <c r="H56" s="129">
        <f t="shared" si="0"/>
        <v>0</v>
      </c>
      <c r="I56" s="95"/>
      <c r="J56" s="744"/>
      <c r="K56" s="744"/>
      <c r="L56" s="95"/>
      <c r="M56" s="128">
        <f t="shared" si="2"/>
        <v>0</v>
      </c>
      <c r="N56" s="128">
        <f t="shared" si="3"/>
        <v>0</v>
      </c>
      <c r="O56" s="92"/>
      <c r="P56" s="87"/>
      <c r="Q56" s="247">
        <f t="shared" si="4"/>
        <v>0</v>
      </c>
      <c r="R56" s="248"/>
      <c r="S56" s="251">
        <v>0</v>
      </c>
      <c r="T56" s="401"/>
      <c r="U56" s="336"/>
      <c r="V56" s="337"/>
    </row>
    <row r="57" spans="1:22" s="76" customFormat="1">
      <c r="A57" s="385"/>
      <c r="B57" s="386"/>
      <c r="C57" s="94" t="s">
        <v>12</v>
      </c>
      <c r="D57" s="95"/>
      <c r="E57" s="293"/>
      <c r="F57" s="128">
        <f t="shared" si="1"/>
        <v>0</v>
      </c>
      <c r="G57" s="100"/>
      <c r="H57" s="129">
        <f t="shared" si="0"/>
        <v>0</v>
      </c>
      <c r="I57" s="95"/>
      <c r="J57" s="744"/>
      <c r="K57" s="744"/>
      <c r="L57" s="95"/>
      <c r="M57" s="128">
        <f t="shared" si="2"/>
        <v>0</v>
      </c>
      <c r="N57" s="128">
        <f t="shared" si="3"/>
        <v>0</v>
      </c>
      <c r="O57" s="92"/>
      <c r="P57" s="87"/>
      <c r="Q57" s="247">
        <f t="shared" si="4"/>
        <v>0</v>
      </c>
      <c r="R57" s="248"/>
      <c r="S57" s="251"/>
      <c r="T57" s="401"/>
      <c r="U57" s="336"/>
      <c r="V57" s="337"/>
    </row>
    <row r="58" spans="1:22" s="76" customFormat="1" ht="12.75" customHeight="1">
      <c r="A58" s="385"/>
      <c r="B58" s="386"/>
      <c r="C58" s="94" t="s">
        <v>12</v>
      </c>
      <c r="D58" s="95"/>
      <c r="E58" s="293"/>
      <c r="F58" s="128">
        <f t="shared" si="1"/>
        <v>0</v>
      </c>
      <c r="G58" s="100"/>
      <c r="H58" s="129">
        <f t="shared" si="0"/>
        <v>0</v>
      </c>
      <c r="I58" s="95"/>
      <c r="J58" s="744"/>
      <c r="K58" s="744"/>
      <c r="L58" s="95"/>
      <c r="M58" s="128">
        <f t="shared" si="2"/>
        <v>0</v>
      </c>
      <c r="N58" s="128">
        <f t="shared" si="3"/>
        <v>0</v>
      </c>
      <c r="O58" s="92"/>
      <c r="P58" s="87"/>
      <c r="Q58" s="247">
        <f t="shared" si="4"/>
        <v>0</v>
      </c>
      <c r="R58" s="248"/>
      <c r="S58" s="142">
        <v>0</v>
      </c>
      <c r="T58" s="401"/>
      <c r="U58" s="336"/>
      <c r="V58" s="337"/>
    </row>
    <row r="59" spans="1:22" s="76" customFormat="1" ht="14.1" customHeight="1">
      <c r="A59" s="737" t="s">
        <v>405</v>
      </c>
      <c r="B59" s="737"/>
      <c r="C59" s="737"/>
      <c r="D59" s="737"/>
      <c r="E59" s="737"/>
      <c r="F59" s="737"/>
      <c r="G59" s="737"/>
      <c r="H59" s="737"/>
      <c r="I59" s="737"/>
      <c r="J59" s="737"/>
      <c r="K59" s="737"/>
      <c r="L59" s="737"/>
      <c r="M59" s="737"/>
      <c r="N59" s="737"/>
      <c r="O59" s="263"/>
      <c r="P59" s="87"/>
      <c r="Q59" s="457" t="s">
        <v>406</v>
      </c>
      <c r="R59" s="458"/>
      <c r="S59" s="458"/>
      <c r="T59" s="458"/>
      <c r="U59" s="458"/>
      <c r="V59" s="459"/>
    </row>
    <row r="60" spans="1:22" s="76" customFormat="1" ht="14.7" customHeight="1">
      <c r="A60" s="385"/>
      <c r="B60" s="386"/>
      <c r="C60" s="94" t="s">
        <v>12</v>
      </c>
      <c r="D60" s="385"/>
      <c r="E60" s="387"/>
      <c r="F60" s="387"/>
      <c r="G60" s="387"/>
      <c r="H60" s="386"/>
      <c r="I60" s="95"/>
      <c r="J60" s="746"/>
      <c r="K60" s="747"/>
      <c r="L60" s="95"/>
      <c r="M60" s="128">
        <f>N60-(I60+J60+L60)</f>
        <v>0</v>
      </c>
      <c r="N60" s="95"/>
      <c r="O60" s="92"/>
      <c r="Q60" s="247">
        <f>N60</f>
        <v>0</v>
      </c>
      <c r="R60" s="248"/>
      <c r="S60" s="251"/>
      <c r="T60" s="400"/>
      <c r="U60" s="336"/>
      <c r="V60" s="337"/>
    </row>
    <row r="61" spans="1:22" s="76" customFormat="1" ht="14.7" customHeight="1">
      <c r="A61" s="385"/>
      <c r="B61" s="386"/>
      <c r="C61" s="94" t="s">
        <v>12</v>
      </c>
      <c r="D61" s="385"/>
      <c r="E61" s="387"/>
      <c r="F61" s="387"/>
      <c r="G61" s="387"/>
      <c r="H61" s="386"/>
      <c r="I61" s="95"/>
      <c r="J61" s="746"/>
      <c r="K61" s="747"/>
      <c r="L61" s="95"/>
      <c r="M61" s="128">
        <f t="shared" si="2"/>
        <v>0</v>
      </c>
      <c r="N61" s="95"/>
      <c r="O61" s="92"/>
      <c r="Q61" s="247">
        <f t="shared" ref="Q61:Q77" si="5">N61</f>
        <v>0</v>
      </c>
      <c r="R61" s="248"/>
      <c r="S61" s="251"/>
      <c r="T61" s="401"/>
      <c r="U61" s="336"/>
      <c r="V61" s="337"/>
    </row>
    <row r="62" spans="1:22" s="76" customFormat="1" ht="14.7" customHeight="1">
      <c r="A62" s="385"/>
      <c r="B62" s="386"/>
      <c r="C62" s="94" t="s">
        <v>12</v>
      </c>
      <c r="D62" s="385"/>
      <c r="E62" s="387"/>
      <c r="F62" s="387"/>
      <c r="G62" s="387"/>
      <c r="H62" s="386"/>
      <c r="I62" s="95"/>
      <c r="J62" s="746"/>
      <c r="K62" s="747"/>
      <c r="L62" s="95"/>
      <c r="M62" s="128">
        <f t="shared" si="2"/>
        <v>0</v>
      </c>
      <c r="N62" s="95"/>
      <c r="O62" s="92"/>
      <c r="Q62" s="247">
        <f t="shared" si="5"/>
        <v>0</v>
      </c>
      <c r="R62" s="248"/>
      <c r="S62" s="251"/>
      <c r="T62" s="401"/>
      <c r="U62" s="336"/>
      <c r="V62" s="337"/>
    </row>
    <row r="63" spans="1:22" s="76" customFormat="1" ht="14.7" customHeight="1">
      <c r="A63" s="385"/>
      <c r="B63" s="386"/>
      <c r="C63" s="94" t="s">
        <v>12</v>
      </c>
      <c r="D63" s="385"/>
      <c r="E63" s="387"/>
      <c r="F63" s="387"/>
      <c r="G63" s="387"/>
      <c r="H63" s="386"/>
      <c r="I63" s="95"/>
      <c r="J63" s="746"/>
      <c r="K63" s="747"/>
      <c r="L63" s="95"/>
      <c r="M63" s="128">
        <f t="shared" si="2"/>
        <v>0</v>
      </c>
      <c r="N63" s="95"/>
      <c r="O63" s="92"/>
      <c r="Q63" s="247">
        <f t="shared" si="5"/>
        <v>0</v>
      </c>
      <c r="R63" s="248"/>
      <c r="S63" s="251"/>
      <c r="T63" s="401"/>
      <c r="U63" s="336"/>
      <c r="V63" s="337"/>
    </row>
    <row r="64" spans="1:22" s="76" customFormat="1" ht="14.7" customHeight="1">
      <c r="A64" s="385"/>
      <c r="B64" s="386"/>
      <c r="C64" s="94" t="s">
        <v>12</v>
      </c>
      <c r="D64" s="385"/>
      <c r="E64" s="387"/>
      <c r="F64" s="387"/>
      <c r="G64" s="387"/>
      <c r="H64" s="386"/>
      <c r="I64" s="95"/>
      <c r="J64" s="746"/>
      <c r="K64" s="747"/>
      <c r="L64" s="95"/>
      <c r="M64" s="128">
        <f t="shared" si="2"/>
        <v>0</v>
      </c>
      <c r="N64" s="95"/>
      <c r="O64" s="92"/>
      <c r="Q64" s="247">
        <f t="shared" si="5"/>
        <v>0</v>
      </c>
      <c r="R64" s="248"/>
      <c r="S64" s="251"/>
      <c r="T64" s="401"/>
      <c r="U64" s="336"/>
      <c r="V64" s="337"/>
    </row>
    <row r="65" spans="1:22" s="76" customFormat="1" ht="14.7" customHeight="1">
      <c r="A65" s="385"/>
      <c r="B65" s="386"/>
      <c r="C65" s="94" t="s">
        <v>12</v>
      </c>
      <c r="D65" s="385"/>
      <c r="E65" s="387"/>
      <c r="F65" s="387"/>
      <c r="G65" s="387"/>
      <c r="H65" s="386"/>
      <c r="I65" s="95"/>
      <c r="J65" s="746"/>
      <c r="K65" s="747"/>
      <c r="L65" s="95"/>
      <c r="M65" s="128">
        <f t="shared" si="2"/>
        <v>0</v>
      </c>
      <c r="N65" s="95"/>
      <c r="O65" s="92"/>
      <c r="Q65" s="247">
        <f t="shared" si="5"/>
        <v>0</v>
      </c>
      <c r="R65" s="248"/>
      <c r="S65" s="251"/>
      <c r="T65" s="401"/>
      <c r="U65" s="336"/>
      <c r="V65" s="337"/>
    </row>
    <row r="66" spans="1:22" s="76" customFormat="1" ht="14.7" customHeight="1">
      <c r="A66" s="385"/>
      <c r="B66" s="386"/>
      <c r="C66" s="94" t="s">
        <v>12</v>
      </c>
      <c r="D66" s="385"/>
      <c r="E66" s="387"/>
      <c r="F66" s="387"/>
      <c r="G66" s="387"/>
      <c r="H66" s="386"/>
      <c r="I66" s="95"/>
      <c r="J66" s="746"/>
      <c r="K66" s="747"/>
      <c r="L66" s="95"/>
      <c r="M66" s="128">
        <f t="shared" si="2"/>
        <v>0</v>
      </c>
      <c r="N66" s="95"/>
      <c r="O66" s="92"/>
      <c r="Q66" s="247">
        <f t="shared" si="5"/>
        <v>0</v>
      </c>
      <c r="R66" s="248"/>
      <c r="S66" s="251"/>
      <c r="T66" s="401"/>
      <c r="U66" s="336"/>
      <c r="V66" s="337"/>
    </row>
    <row r="67" spans="1:22" s="76" customFormat="1" ht="14.7" customHeight="1">
      <c r="A67" s="385"/>
      <c r="B67" s="386"/>
      <c r="C67" s="94" t="s">
        <v>12</v>
      </c>
      <c r="D67" s="385"/>
      <c r="E67" s="387"/>
      <c r="F67" s="387"/>
      <c r="G67" s="387"/>
      <c r="H67" s="386"/>
      <c r="I67" s="95"/>
      <c r="J67" s="746"/>
      <c r="K67" s="747"/>
      <c r="L67" s="95"/>
      <c r="M67" s="128">
        <f t="shared" si="2"/>
        <v>0</v>
      </c>
      <c r="N67" s="95"/>
      <c r="O67" s="92"/>
      <c r="Q67" s="247">
        <f t="shared" si="5"/>
        <v>0</v>
      </c>
      <c r="R67" s="248"/>
      <c r="S67" s="251"/>
      <c r="T67" s="401"/>
      <c r="U67" s="336"/>
      <c r="V67" s="337"/>
    </row>
    <row r="68" spans="1:22" s="76" customFormat="1" ht="14.85" customHeight="1">
      <c r="A68" s="385"/>
      <c r="B68" s="386"/>
      <c r="C68" s="94" t="s">
        <v>12</v>
      </c>
      <c r="D68" s="385"/>
      <c r="E68" s="387"/>
      <c r="F68" s="387"/>
      <c r="G68" s="387"/>
      <c r="H68" s="386"/>
      <c r="I68" s="95"/>
      <c r="J68" s="746"/>
      <c r="K68" s="747"/>
      <c r="L68" s="95"/>
      <c r="M68" s="128">
        <f t="shared" si="2"/>
        <v>0</v>
      </c>
      <c r="N68" s="95"/>
      <c r="O68" s="92"/>
      <c r="Q68" s="247">
        <f t="shared" si="5"/>
        <v>0</v>
      </c>
      <c r="R68" s="248"/>
      <c r="S68" s="251"/>
      <c r="T68" s="401"/>
      <c r="U68" s="336"/>
      <c r="V68" s="337"/>
    </row>
    <row r="69" spans="1:22" s="76" customFormat="1" ht="14.85" customHeight="1">
      <c r="A69" s="385"/>
      <c r="B69" s="386"/>
      <c r="C69" s="94" t="s">
        <v>12</v>
      </c>
      <c r="D69" s="385"/>
      <c r="E69" s="387"/>
      <c r="F69" s="387"/>
      <c r="G69" s="387"/>
      <c r="H69" s="386"/>
      <c r="I69" s="95"/>
      <c r="J69" s="746"/>
      <c r="K69" s="747"/>
      <c r="L69" s="95"/>
      <c r="M69" s="128">
        <f t="shared" si="2"/>
        <v>0</v>
      </c>
      <c r="N69" s="95"/>
      <c r="O69" s="92"/>
      <c r="Q69" s="247">
        <f t="shared" si="5"/>
        <v>0</v>
      </c>
      <c r="R69" s="248"/>
      <c r="S69" s="251"/>
      <c r="T69" s="401"/>
      <c r="U69" s="336"/>
      <c r="V69" s="337"/>
    </row>
    <row r="70" spans="1:22" s="76" customFormat="1" ht="14.85" customHeight="1">
      <c r="A70" s="385"/>
      <c r="B70" s="386"/>
      <c r="C70" s="94" t="s">
        <v>12</v>
      </c>
      <c r="D70" s="385"/>
      <c r="E70" s="387"/>
      <c r="F70" s="387"/>
      <c r="G70" s="387"/>
      <c r="H70" s="386"/>
      <c r="I70" s="95"/>
      <c r="J70" s="746"/>
      <c r="K70" s="747"/>
      <c r="L70" s="95"/>
      <c r="M70" s="128">
        <f t="shared" si="2"/>
        <v>0</v>
      </c>
      <c r="N70" s="95"/>
      <c r="O70" s="92"/>
      <c r="Q70" s="247">
        <f t="shared" si="5"/>
        <v>0</v>
      </c>
      <c r="R70" s="248"/>
      <c r="S70" s="251">
        <v>0</v>
      </c>
      <c r="T70" s="401"/>
      <c r="U70" s="336"/>
      <c r="V70" s="337"/>
    </row>
    <row r="71" spans="1:22" s="76" customFormat="1" ht="14.85" customHeight="1">
      <c r="A71" s="385"/>
      <c r="B71" s="386"/>
      <c r="C71" s="94" t="s">
        <v>12</v>
      </c>
      <c r="D71" s="385"/>
      <c r="E71" s="387"/>
      <c r="F71" s="387"/>
      <c r="G71" s="387"/>
      <c r="H71" s="386"/>
      <c r="I71" s="95"/>
      <c r="J71" s="746"/>
      <c r="K71" s="747"/>
      <c r="L71" s="95"/>
      <c r="M71" s="128">
        <f t="shared" si="2"/>
        <v>0</v>
      </c>
      <c r="N71" s="95"/>
      <c r="O71" s="92"/>
      <c r="Q71" s="247">
        <f t="shared" si="5"/>
        <v>0</v>
      </c>
      <c r="R71" s="248"/>
      <c r="S71" s="251">
        <v>0</v>
      </c>
      <c r="T71" s="401"/>
      <c r="U71" s="336"/>
      <c r="V71" s="337"/>
    </row>
    <row r="72" spans="1:22" s="76" customFormat="1" ht="14.85" customHeight="1">
      <c r="A72" s="385"/>
      <c r="B72" s="386"/>
      <c r="C72" s="94" t="s">
        <v>12</v>
      </c>
      <c r="D72" s="385"/>
      <c r="E72" s="387"/>
      <c r="F72" s="387"/>
      <c r="G72" s="387"/>
      <c r="H72" s="386"/>
      <c r="I72" s="95"/>
      <c r="J72" s="746"/>
      <c r="K72" s="747"/>
      <c r="L72" s="95"/>
      <c r="M72" s="128">
        <f t="shared" si="2"/>
        <v>0</v>
      </c>
      <c r="N72" s="95"/>
      <c r="O72" s="92"/>
      <c r="Q72" s="247">
        <f t="shared" si="5"/>
        <v>0</v>
      </c>
      <c r="R72" s="248"/>
      <c r="S72" s="251">
        <v>0</v>
      </c>
      <c r="T72" s="401"/>
      <c r="U72" s="336"/>
      <c r="V72" s="337"/>
    </row>
    <row r="73" spans="1:22" s="76" customFormat="1" ht="14.85" customHeight="1">
      <c r="A73" s="385"/>
      <c r="B73" s="386"/>
      <c r="C73" s="94" t="s">
        <v>12</v>
      </c>
      <c r="D73" s="385"/>
      <c r="E73" s="387"/>
      <c r="F73" s="387"/>
      <c r="G73" s="387"/>
      <c r="H73" s="386"/>
      <c r="I73" s="95"/>
      <c r="J73" s="746"/>
      <c r="K73" s="747"/>
      <c r="L73" s="95"/>
      <c r="M73" s="128">
        <f t="shared" si="2"/>
        <v>0</v>
      </c>
      <c r="N73" s="95"/>
      <c r="O73" s="92"/>
      <c r="Q73" s="247">
        <f t="shared" si="5"/>
        <v>0</v>
      </c>
      <c r="R73" s="248"/>
      <c r="S73" s="251">
        <v>0</v>
      </c>
      <c r="T73" s="401"/>
      <c r="U73" s="336"/>
      <c r="V73" s="337"/>
    </row>
    <row r="74" spans="1:22" s="76" customFormat="1" ht="14.85" customHeight="1">
      <c r="A74" s="385"/>
      <c r="B74" s="386"/>
      <c r="C74" s="94" t="s">
        <v>12</v>
      </c>
      <c r="D74" s="385"/>
      <c r="E74" s="387"/>
      <c r="F74" s="387"/>
      <c r="G74" s="387"/>
      <c r="H74" s="386"/>
      <c r="I74" s="95"/>
      <c r="J74" s="746"/>
      <c r="K74" s="747"/>
      <c r="L74" s="95"/>
      <c r="M74" s="128">
        <f t="shared" si="2"/>
        <v>0</v>
      </c>
      <c r="N74" s="95"/>
      <c r="O74" s="92"/>
      <c r="Q74" s="247">
        <f t="shared" si="5"/>
        <v>0</v>
      </c>
      <c r="R74" s="248"/>
      <c r="S74" s="251">
        <v>0</v>
      </c>
      <c r="T74" s="401"/>
      <c r="U74" s="336"/>
      <c r="V74" s="337"/>
    </row>
    <row r="75" spans="1:22" s="76" customFormat="1" ht="14.85" customHeight="1">
      <c r="A75" s="385"/>
      <c r="B75" s="386"/>
      <c r="C75" s="94" t="s">
        <v>12</v>
      </c>
      <c r="D75" s="385"/>
      <c r="E75" s="387"/>
      <c r="F75" s="387"/>
      <c r="G75" s="387"/>
      <c r="H75" s="386"/>
      <c r="I75" s="95"/>
      <c r="J75" s="746"/>
      <c r="K75" s="747"/>
      <c r="L75" s="95"/>
      <c r="M75" s="128">
        <f>N75-(I75+J75+L75)</f>
        <v>0</v>
      </c>
      <c r="N75" s="95"/>
      <c r="O75" s="92"/>
      <c r="Q75" s="247">
        <f t="shared" si="5"/>
        <v>0</v>
      </c>
      <c r="R75" s="248"/>
      <c r="S75" s="251">
        <v>0</v>
      </c>
      <c r="T75" s="401"/>
      <c r="U75" s="336"/>
      <c r="V75" s="337"/>
    </row>
    <row r="76" spans="1:22" s="76" customFormat="1" ht="14.85" customHeight="1">
      <c r="A76" s="385"/>
      <c r="B76" s="386"/>
      <c r="C76" s="94" t="s">
        <v>12</v>
      </c>
      <c r="D76" s="385"/>
      <c r="E76" s="387">
        <v>0</v>
      </c>
      <c r="F76" s="387"/>
      <c r="G76" s="387"/>
      <c r="H76" s="386">
        <v>0</v>
      </c>
      <c r="I76" s="95"/>
      <c r="J76" s="746"/>
      <c r="K76" s="747"/>
      <c r="L76" s="95"/>
      <c r="M76" s="128">
        <f t="shared" si="2"/>
        <v>0</v>
      </c>
      <c r="N76" s="95"/>
      <c r="O76" s="92"/>
      <c r="Q76" s="247">
        <f t="shared" si="5"/>
        <v>0</v>
      </c>
      <c r="R76" s="248"/>
      <c r="S76" s="251">
        <v>0</v>
      </c>
      <c r="T76" s="401"/>
      <c r="U76" s="336"/>
      <c r="V76" s="337"/>
    </row>
    <row r="77" spans="1:22" s="76" customFormat="1" ht="14.85" customHeight="1">
      <c r="A77" s="385"/>
      <c r="B77" s="386"/>
      <c r="C77" s="94" t="s">
        <v>12</v>
      </c>
      <c r="D77" s="385"/>
      <c r="E77" s="387">
        <v>0</v>
      </c>
      <c r="F77" s="387"/>
      <c r="G77" s="387"/>
      <c r="H77" s="386">
        <v>0</v>
      </c>
      <c r="I77" s="95"/>
      <c r="J77" s="746"/>
      <c r="K77" s="747"/>
      <c r="L77" s="95">
        <v>0</v>
      </c>
      <c r="M77" s="128">
        <f t="shared" si="2"/>
        <v>0</v>
      </c>
      <c r="N77" s="95"/>
      <c r="O77" s="92"/>
      <c r="Q77" s="247">
        <f t="shared" si="5"/>
        <v>0</v>
      </c>
      <c r="R77" s="248"/>
      <c r="S77" s="251">
        <v>0</v>
      </c>
      <c r="T77" s="401"/>
      <c r="U77" s="336"/>
      <c r="V77" s="337"/>
    </row>
    <row r="78" spans="1:22" s="76" customFormat="1">
      <c r="A78" s="681" t="s">
        <v>52</v>
      </c>
      <c r="B78" s="682"/>
      <c r="C78" s="682"/>
      <c r="D78" s="682"/>
      <c r="E78" s="682"/>
      <c r="F78" s="682"/>
      <c r="G78" s="682"/>
      <c r="H78" s="683"/>
      <c r="I78" s="244">
        <f>SUM(I42:I77)</f>
        <v>0</v>
      </c>
      <c r="J78" s="766">
        <f>SUM(J42:J77)</f>
        <v>0</v>
      </c>
      <c r="K78" s="767"/>
      <c r="L78" s="244">
        <f>SUM(L42:L77)</f>
        <v>0</v>
      </c>
      <c r="M78" s="244">
        <f>SUM(M42:M77)</f>
        <v>0</v>
      </c>
      <c r="N78" s="244">
        <f>SUM(N42:N77)</f>
        <v>0</v>
      </c>
      <c r="O78" s="243"/>
      <c r="Q78" s="374" t="s">
        <v>336</v>
      </c>
      <c r="R78" s="374" t="s">
        <v>337</v>
      </c>
      <c r="S78" s="374" t="s">
        <v>338</v>
      </c>
      <c r="T78" s="401"/>
      <c r="U78" s="353" t="s">
        <v>334</v>
      </c>
      <c r="V78" s="354"/>
    </row>
    <row r="79" spans="1:22" s="76" customFormat="1">
      <c r="A79" s="88"/>
      <c r="B79" s="88"/>
      <c r="C79" s="89"/>
      <c r="D79" s="89"/>
      <c r="E79" s="89"/>
      <c r="F79" s="89"/>
      <c r="G79" s="89"/>
      <c r="H79" s="89"/>
      <c r="I79" s="90"/>
      <c r="J79" s="89"/>
      <c r="K79" s="89"/>
      <c r="L79" s="89"/>
      <c r="O79" s="241"/>
      <c r="Q79" s="375"/>
      <c r="R79" s="375"/>
      <c r="S79" s="375"/>
      <c r="T79" s="402"/>
      <c r="U79" s="355"/>
      <c r="V79" s="356"/>
    </row>
    <row r="80" spans="1:22" s="76" customFormat="1" ht="15.6" customHeight="1">
      <c r="A80" s="414" t="s">
        <v>283</v>
      </c>
      <c r="B80" s="414"/>
      <c r="C80" s="414"/>
      <c r="D80" s="414"/>
      <c r="E80" s="414"/>
      <c r="F80" s="414"/>
      <c r="G80" s="414"/>
      <c r="H80" s="414"/>
      <c r="I80" s="414"/>
      <c r="J80" s="414"/>
      <c r="K80" s="414"/>
      <c r="L80" s="414"/>
      <c r="M80" s="414"/>
      <c r="N80" s="414"/>
      <c r="O80" s="241"/>
      <c r="Q80" s="429" t="s">
        <v>339</v>
      </c>
      <c r="R80" s="430"/>
      <c r="S80" s="430"/>
      <c r="T80" s="430"/>
      <c r="U80" s="430"/>
      <c r="V80" s="431"/>
    </row>
    <row r="81" spans="1:22" s="76" customFormat="1" ht="32.4" customHeight="1">
      <c r="A81" s="679" t="s">
        <v>53</v>
      </c>
      <c r="B81" s="679"/>
      <c r="C81" s="679"/>
      <c r="D81" s="679"/>
      <c r="E81" s="679"/>
      <c r="F81" s="679"/>
      <c r="G81" s="679"/>
      <c r="H81" s="679"/>
      <c r="I81" s="659" t="s">
        <v>282</v>
      </c>
      <c r="J81" s="659"/>
      <c r="K81" s="659"/>
      <c r="L81" s="659" t="s">
        <v>404</v>
      </c>
      <c r="M81" s="664" t="s">
        <v>49</v>
      </c>
      <c r="N81" s="664" t="s">
        <v>27</v>
      </c>
      <c r="O81" s="440" t="s">
        <v>473</v>
      </c>
      <c r="Q81" s="432"/>
      <c r="R81" s="433"/>
      <c r="S81" s="433"/>
      <c r="T81" s="433"/>
      <c r="U81" s="433"/>
      <c r="V81" s="434"/>
    </row>
    <row r="82" spans="1:22" s="76" customFormat="1" ht="22.5" customHeight="1">
      <c r="A82" s="679"/>
      <c r="B82" s="679"/>
      <c r="C82" s="679"/>
      <c r="D82" s="679"/>
      <c r="E82" s="679"/>
      <c r="F82" s="679"/>
      <c r="G82" s="679"/>
      <c r="H82" s="679"/>
      <c r="I82" s="115" t="s">
        <v>107</v>
      </c>
      <c r="J82" s="659" t="s">
        <v>50</v>
      </c>
      <c r="K82" s="659"/>
      <c r="L82" s="659"/>
      <c r="M82" s="664"/>
      <c r="N82" s="664"/>
      <c r="O82" s="440"/>
      <c r="Q82" s="435"/>
      <c r="R82" s="436"/>
      <c r="S82" s="436"/>
      <c r="T82" s="436"/>
      <c r="U82" s="436"/>
      <c r="V82" s="437"/>
    </row>
    <row r="83" spans="1:22" s="76" customFormat="1" ht="14.85" customHeight="1">
      <c r="A83" s="338"/>
      <c r="B83" s="338"/>
      <c r="C83" s="338"/>
      <c r="D83" s="338"/>
      <c r="E83" s="338"/>
      <c r="F83" s="338"/>
      <c r="G83" s="338"/>
      <c r="H83" s="338"/>
      <c r="I83" s="95"/>
      <c r="J83" s="738" t="s">
        <v>54</v>
      </c>
      <c r="K83" s="739"/>
      <c r="L83" s="725" t="s">
        <v>54</v>
      </c>
      <c r="M83" s="128">
        <f>N83-(I83)</f>
        <v>0</v>
      </c>
      <c r="N83" s="95"/>
      <c r="O83" s="92"/>
      <c r="Q83" s="254">
        <f>N83</f>
        <v>0</v>
      </c>
      <c r="R83" s="248"/>
      <c r="S83" s="252"/>
      <c r="T83" s="400"/>
      <c r="U83" s="336"/>
      <c r="V83" s="337"/>
    </row>
    <row r="84" spans="1:22" s="76" customFormat="1" ht="14.85" customHeight="1">
      <c r="A84" s="338"/>
      <c r="B84" s="338"/>
      <c r="C84" s="338"/>
      <c r="D84" s="338"/>
      <c r="E84" s="338"/>
      <c r="F84" s="338"/>
      <c r="G84" s="338"/>
      <c r="H84" s="338"/>
      <c r="I84" s="95"/>
      <c r="J84" s="740"/>
      <c r="K84" s="741"/>
      <c r="L84" s="726"/>
      <c r="M84" s="128">
        <f t="shared" ref="M84:M91" si="6">N84-(I84)</f>
        <v>0</v>
      </c>
      <c r="N84" s="95"/>
      <c r="O84" s="92"/>
      <c r="Q84" s="254">
        <f t="shared" ref="Q84:Q91" si="7">N84</f>
        <v>0</v>
      </c>
      <c r="R84" s="248"/>
      <c r="S84" s="252"/>
      <c r="T84" s="401"/>
      <c r="U84" s="336"/>
      <c r="V84" s="337"/>
    </row>
    <row r="85" spans="1:22" ht="14.85" customHeight="1">
      <c r="A85" s="338"/>
      <c r="B85" s="338"/>
      <c r="C85" s="338"/>
      <c r="D85" s="338"/>
      <c r="E85" s="338"/>
      <c r="F85" s="338"/>
      <c r="G85" s="338"/>
      <c r="H85" s="338"/>
      <c r="I85" s="95"/>
      <c r="J85" s="740"/>
      <c r="K85" s="741"/>
      <c r="L85" s="726"/>
      <c r="M85" s="128">
        <f t="shared" si="6"/>
        <v>0</v>
      </c>
      <c r="N85" s="95"/>
      <c r="O85" s="92"/>
      <c r="P85" s="76"/>
      <c r="Q85" s="254">
        <f t="shared" si="7"/>
        <v>0</v>
      </c>
      <c r="R85" s="248"/>
      <c r="S85" s="252"/>
      <c r="T85" s="401"/>
      <c r="U85" s="336"/>
      <c r="V85" s="337"/>
    </row>
    <row r="86" spans="1:22" s="76" customFormat="1" ht="14.85" customHeight="1">
      <c r="A86" s="338"/>
      <c r="B86" s="338"/>
      <c r="C86" s="338"/>
      <c r="D86" s="338"/>
      <c r="E86" s="338"/>
      <c r="F86" s="338"/>
      <c r="G86" s="338"/>
      <c r="H86" s="338"/>
      <c r="I86" s="95"/>
      <c r="J86" s="740"/>
      <c r="K86" s="741"/>
      <c r="L86" s="726"/>
      <c r="M86" s="128">
        <f t="shared" si="6"/>
        <v>0</v>
      </c>
      <c r="N86" s="95"/>
      <c r="O86" s="92"/>
      <c r="Q86" s="254">
        <f t="shared" si="7"/>
        <v>0</v>
      </c>
      <c r="R86" s="248"/>
      <c r="S86" s="252"/>
      <c r="T86" s="401"/>
      <c r="U86" s="336"/>
      <c r="V86" s="337"/>
    </row>
    <row r="87" spans="1:22" s="76" customFormat="1" ht="14.85" customHeight="1">
      <c r="A87" s="338"/>
      <c r="B87" s="338"/>
      <c r="C87" s="338"/>
      <c r="D87" s="338"/>
      <c r="E87" s="338"/>
      <c r="F87" s="338"/>
      <c r="G87" s="338"/>
      <c r="H87" s="338"/>
      <c r="I87" s="95"/>
      <c r="J87" s="740"/>
      <c r="K87" s="741"/>
      <c r="L87" s="726"/>
      <c r="M87" s="128">
        <f t="shared" si="6"/>
        <v>0</v>
      </c>
      <c r="N87" s="95"/>
      <c r="O87" s="92"/>
      <c r="Q87" s="254">
        <f t="shared" si="7"/>
        <v>0</v>
      </c>
      <c r="R87" s="248"/>
      <c r="S87" s="252"/>
      <c r="T87" s="401"/>
      <c r="U87" s="336"/>
      <c r="V87" s="337"/>
    </row>
    <row r="88" spans="1:22" s="76" customFormat="1" ht="14.85" customHeight="1">
      <c r="A88" s="338"/>
      <c r="B88" s="338"/>
      <c r="C88" s="338"/>
      <c r="D88" s="338"/>
      <c r="E88" s="338"/>
      <c r="F88" s="338"/>
      <c r="G88" s="338"/>
      <c r="H88" s="338"/>
      <c r="I88" s="95"/>
      <c r="J88" s="740"/>
      <c r="K88" s="741"/>
      <c r="L88" s="726"/>
      <c r="M88" s="128">
        <f t="shared" si="6"/>
        <v>0</v>
      </c>
      <c r="N88" s="95"/>
      <c r="O88" s="92"/>
      <c r="Q88" s="254">
        <f t="shared" si="7"/>
        <v>0</v>
      </c>
      <c r="R88" s="248"/>
      <c r="S88" s="252"/>
      <c r="T88" s="401"/>
      <c r="U88" s="336"/>
      <c r="V88" s="337"/>
    </row>
    <row r="89" spans="1:22" s="76" customFormat="1" ht="14.85" customHeight="1">
      <c r="A89" s="338"/>
      <c r="B89" s="338"/>
      <c r="C89" s="338"/>
      <c r="D89" s="338"/>
      <c r="E89" s="338"/>
      <c r="F89" s="338"/>
      <c r="G89" s="338"/>
      <c r="H89" s="338"/>
      <c r="I89" s="95"/>
      <c r="J89" s="740"/>
      <c r="K89" s="741"/>
      <c r="L89" s="726"/>
      <c r="M89" s="128">
        <f t="shared" si="6"/>
        <v>0</v>
      </c>
      <c r="N89" s="95"/>
      <c r="O89" s="92"/>
      <c r="Q89" s="254">
        <f t="shared" si="7"/>
        <v>0</v>
      </c>
      <c r="R89" s="248"/>
      <c r="S89" s="252"/>
      <c r="T89" s="401"/>
      <c r="U89" s="336"/>
      <c r="V89" s="337"/>
    </row>
    <row r="90" spans="1:22" s="76" customFormat="1" ht="14.85" customHeight="1">
      <c r="A90" s="338"/>
      <c r="B90" s="338"/>
      <c r="C90" s="338"/>
      <c r="D90" s="338"/>
      <c r="E90" s="338"/>
      <c r="F90" s="338"/>
      <c r="G90" s="338"/>
      <c r="H90" s="338"/>
      <c r="I90" s="95"/>
      <c r="J90" s="740"/>
      <c r="K90" s="741"/>
      <c r="L90" s="726"/>
      <c r="M90" s="128">
        <f t="shared" si="6"/>
        <v>0</v>
      </c>
      <c r="N90" s="95"/>
      <c r="O90" s="92"/>
      <c r="Q90" s="254">
        <f t="shared" si="7"/>
        <v>0</v>
      </c>
      <c r="R90" s="248"/>
      <c r="S90" s="252"/>
      <c r="T90" s="401"/>
      <c r="U90" s="336"/>
      <c r="V90" s="337"/>
    </row>
    <row r="91" spans="1:22" s="76" customFormat="1" ht="14.85" customHeight="1">
      <c r="A91" s="338"/>
      <c r="B91" s="338"/>
      <c r="C91" s="338"/>
      <c r="D91" s="338"/>
      <c r="E91" s="338"/>
      <c r="F91" s="338"/>
      <c r="G91" s="338"/>
      <c r="H91" s="338"/>
      <c r="I91" s="95"/>
      <c r="J91" s="740"/>
      <c r="K91" s="741"/>
      <c r="L91" s="726"/>
      <c r="M91" s="128">
        <f t="shared" si="6"/>
        <v>0</v>
      </c>
      <c r="N91" s="95"/>
      <c r="O91" s="92"/>
      <c r="Q91" s="254">
        <f t="shared" si="7"/>
        <v>0</v>
      </c>
      <c r="R91" s="248"/>
      <c r="S91" s="252"/>
      <c r="T91" s="401"/>
      <c r="U91" s="336"/>
      <c r="V91" s="337"/>
    </row>
    <row r="92" spans="1:22" s="76" customFormat="1">
      <c r="A92" s="681"/>
      <c r="B92" s="682"/>
      <c r="C92" s="682"/>
      <c r="D92" s="682"/>
      <c r="E92" s="682"/>
      <c r="F92" s="682"/>
      <c r="G92" s="682"/>
      <c r="H92" s="683"/>
      <c r="I92" s="244">
        <f>SUM(I83:I91)</f>
        <v>0</v>
      </c>
      <c r="J92" s="742"/>
      <c r="K92" s="743"/>
      <c r="L92" s="727"/>
      <c r="M92" s="244">
        <f>SUM(M83:M91)</f>
        <v>0</v>
      </c>
      <c r="N92" s="244">
        <f>SUM(N83:N91)</f>
        <v>0</v>
      </c>
      <c r="O92" s="243"/>
      <c r="Q92" s="374" t="s">
        <v>336</v>
      </c>
      <c r="R92" s="374" t="s">
        <v>337</v>
      </c>
      <c r="S92" s="374" t="s">
        <v>338</v>
      </c>
      <c r="T92" s="401"/>
      <c r="U92" s="353" t="s">
        <v>334</v>
      </c>
      <c r="V92" s="354"/>
    </row>
    <row r="93" spans="1:22" s="76" customFormat="1">
      <c r="A93" s="86"/>
      <c r="B93" s="86"/>
      <c r="C93" s="86"/>
      <c r="D93" s="86"/>
      <c r="E93" s="86"/>
      <c r="F93" s="86"/>
      <c r="G93" s="86"/>
      <c r="H93" s="86"/>
      <c r="I93" s="86"/>
      <c r="J93" s="86"/>
      <c r="K93" s="86"/>
      <c r="L93" s="86"/>
      <c r="O93" s="241"/>
      <c r="Q93" s="375"/>
      <c r="R93" s="375"/>
      <c r="S93" s="375"/>
      <c r="T93" s="402"/>
      <c r="U93" s="355"/>
      <c r="V93" s="356"/>
    </row>
    <row r="94" spans="1:22" s="76" customFormat="1">
      <c r="A94" s="414" t="s">
        <v>55</v>
      </c>
      <c r="B94" s="414"/>
      <c r="C94" s="414"/>
      <c r="D94" s="414"/>
      <c r="E94" s="414"/>
      <c r="F94" s="414"/>
      <c r="G94" s="414"/>
      <c r="H94" s="414"/>
      <c r="I94" s="414"/>
      <c r="J94" s="414"/>
      <c r="K94" s="414"/>
      <c r="L94" s="414"/>
      <c r="M94" s="414"/>
      <c r="N94" s="414"/>
      <c r="O94" s="241"/>
      <c r="Q94" s="405" t="s">
        <v>340</v>
      </c>
      <c r="R94" s="406"/>
      <c r="S94" s="406"/>
      <c r="T94" s="406"/>
      <c r="U94" s="406"/>
      <c r="V94" s="407"/>
    </row>
    <row r="95" spans="1:22" s="76" customFormat="1" ht="33" customHeight="1">
      <c r="A95" s="649" t="s">
        <v>285</v>
      </c>
      <c r="B95" s="649"/>
      <c r="C95" s="649"/>
      <c r="D95" s="649"/>
      <c r="E95" s="649"/>
      <c r="F95" s="649"/>
      <c r="G95" s="649"/>
      <c r="H95" s="649"/>
      <c r="I95" s="659" t="s">
        <v>282</v>
      </c>
      <c r="J95" s="659"/>
      <c r="K95" s="659"/>
      <c r="L95" s="659" t="s">
        <v>404</v>
      </c>
      <c r="M95" s="664" t="s">
        <v>49</v>
      </c>
      <c r="N95" s="664" t="s">
        <v>27</v>
      </c>
      <c r="O95" s="440" t="s">
        <v>473</v>
      </c>
      <c r="Q95" s="408"/>
      <c r="R95" s="409"/>
      <c r="S95" s="409"/>
      <c r="T95" s="409"/>
      <c r="U95" s="409"/>
      <c r="V95" s="410"/>
    </row>
    <row r="96" spans="1:22" s="76" customFormat="1">
      <c r="A96" s="650" t="s">
        <v>56</v>
      </c>
      <c r="B96" s="650"/>
      <c r="C96" s="650"/>
      <c r="D96" s="650" t="s">
        <v>57</v>
      </c>
      <c r="E96" s="650"/>
      <c r="F96" s="650"/>
      <c r="G96" s="650"/>
      <c r="H96" s="650"/>
      <c r="I96" s="115" t="s">
        <v>107</v>
      </c>
      <c r="J96" s="659" t="s">
        <v>50</v>
      </c>
      <c r="K96" s="659"/>
      <c r="L96" s="659"/>
      <c r="M96" s="664"/>
      <c r="N96" s="664"/>
      <c r="O96" s="440"/>
      <c r="Q96" s="411"/>
      <c r="R96" s="412"/>
      <c r="S96" s="412"/>
      <c r="T96" s="412"/>
      <c r="U96" s="412"/>
      <c r="V96" s="413"/>
    </row>
    <row r="97" spans="1:22" s="76" customFormat="1" ht="14.85" customHeight="1">
      <c r="A97" s="651"/>
      <c r="B97" s="651"/>
      <c r="C97" s="651"/>
      <c r="D97" s="652"/>
      <c r="E97" s="652"/>
      <c r="F97" s="652"/>
      <c r="G97" s="652"/>
      <c r="H97" s="652"/>
      <c r="I97" s="95"/>
      <c r="J97" s="744"/>
      <c r="K97" s="744"/>
      <c r="L97" s="95"/>
      <c r="M97" s="128">
        <f t="shared" ref="M97:M112" si="8">N97-(I97+J97+L97)</f>
        <v>0</v>
      </c>
      <c r="N97" s="95"/>
      <c r="O97" s="92"/>
      <c r="Q97" s="252">
        <f>N97</f>
        <v>0</v>
      </c>
      <c r="R97" s="248"/>
      <c r="S97" s="252"/>
      <c r="T97" s="400"/>
      <c r="U97" s="336"/>
      <c r="V97" s="337"/>
    </row>
    <row r="98" spans="1:22" s="76" customFormat="1" ht="14.85" customHeight="1">
      <c r="A98" s="651"/>
      <c r="B98" s="651"/>
      <c r="C98" s="651"/>
      <c r="D98" s="651"/>
      <c r="E98" s="651"/>
      <c r="F98" s="651"/>
      <c r="G98" s="651"/>
      <c r="H98" s="651"/>
      <c r="I98" s="95"/>
      <c r="J98" s="744"/>
      <c r="K98" s="744"/>
      <c r="L98" s="95"/>
      <c r="M98" s="128">
        <f t="shared" si="8"/>
        <v>0</v>
      </c>
      <c r="N98" s="95"/>
      <c r="O98" s="92"/>
      <c r="Q98" s="252">
        <f t="shared" ref="Q98:Q112" si="9">N98</f>
        <v>0</v>
      </c>
      <c r="R98" s="248"/>
      <c r="S98" s="252"/>
      <c r="T98" s="401"/>
      <c r="U98" s="336"/>
      <c r="V98" s="337"/>
    </row>
    <row r="99" spans="1:22" s="76" customFormat="1" ht="14.85" customHeight="1">
      <c r="A99" s="651"/>
      <c r="B99" s="651"/>
      <c r="C99" s="651"/>
      <c r="D99" s="651"/>
      <c r="E99" s="651"/>
      <c r="F99" s="651"/>
      <c r="G99" s="651"/>
      <c r="H99" s="651"/>
      <c r="I99" s="95"/>
      <c r="J99" s="744"/>
      <c r="K99" s="744"/>
      <c r="L99" s="95"/>
      <c r="M99" s="128">
        <f t="shared" si="8"/>
        <v>0</v>
      </c>
      <c r="N99" s="95"/>
      <c r="O99" s="92"/>
      <c r="Q99" s="252">
        <f t="shared" si="9"/>
        <v>0</v>
      </c>
      <c r="R99" s="248"/>
      <c r="S99" s="252"/>
      <c r="T99" s="401"/>
      <c r="U99" s="336"/>
      <c r="V99" s="337"/>
    </row>
    <row r="100" spans="1:22" s="76" customFormat="1" ht="14.85" customHeight="1">
      <c r="A100" s="651"/>
      <c r="B100" s="651"/>
      <c r="C100" s="651"/>
      <c r="D100" s="651"/>
      <c r="E100" s="651"/>
      <c r="F100" s="651"/>
      <c r="G100" s="651"/>
      <c r="H100" s="651"/>
      <c r="I100" s="95"/>
      <c r="J100" s="744"/>
      <c r="K100" s="744"/>
      <c r="L100" s="95"/>
      <c r="M100" s="128">
        <f t="shared" si="8"/>
        <v>0</v>
      </c>
      <c r="N100" s="95"/>
      <c r="O100" s="92"/>
      <c r="Q100" s="252">
        <f t="shared" si="9"/>
        <v>0</v>
      </c>
      <c r="R100" s="248"/>
      <c r="S100" s="252"/>
      <c r="T100" s="401"/>
      <c r="U100" s="336"/>
      <c r="V100" s="337"/>
    </row>
    <row r="101" spans="1:22" s="76" customFormat="1" ht="14.85" customHeight="1">
      <c r="A101" s="651"/>
      <c r="B101" s="651"/>
      <c r="C101" s="651"/>
      <c r="D101" s="651"/>
      <c r="E101" s="651"/>
      <c r="F101" s="651"/>
      <c r="G101" s="651"/>
      <c r="H101" s="651"/>
      <c r="I101" s="95"/>
      <c r="J101" s="744"/>
      <c r="K101" s="744"/>
      <c r="L101" s="95"/>
      <c r="M101" s="128">
        <f t="shared" si="8"/>
        <v>0</v>
      </c>
      <c r="N101" s="95"/>
      <c r="O101" s="92"/>
      <c r="Q101" s="252">
        <f t="shared" si="9"/>
        <v>0</v>
      </c>
      <c r="R101" s="248"/>
      <c r="S101" s="252"/>
      <c r="T101" s="401"/>
      <c r="U101" s="336"/>
      <c r="V101" s="337"/>
    </row>
    <row r="102" spans="1:22" s="76" customFormat="1" ht="14.85" customHeight="1">
      <c r="A102" s="651"/>
      <c r="B102" s="651"/>
      <c r="C102" s="651"/>
      <c r="D102" s="651"/>
      <c r="E102" s="651"/>
      <c r="F102" s="651"/>
      <c r="G102" s="651"/>
      <c r="H102" s="651"/>
      <c r="I102" s="95"/>
      <c r="J102" s="744"/>
      <c r="K102" s="744"/>
      <c r="L102" s="95"/>
      <c r="M102" s="128">
        <f t="shared" si="8"/>
        <v>0</v>
      </c>
      <c r="N102" s="95"/>
      <c r="O102" s="92"/>
      <c r="Q102" s="252">
        <f t="shared" si="9"/>
        <v>0</v>
      </c>
      <c r="R102" s="248"/>
      <c r="S102" s="252"/>
      <c r="T102" s="401"/>
      <c r="U102" s="336"/>
      <c r="V102" s="337"/>
    </row>
    <row r="103" spans="1:22" s="76" customFormat="1" ht="14.85" customHeight="1">
      <c r="A103" s="651"/>
      <c r="B103" s="651"/>
      <c r="C103" s="651"/>
      <c r="D103" s="651"/>
      <c r="E103" s="651"/>
      <c r="F103" s="651"/>
      <c r="G103" s="651"/>
      <c r="H103" s="651"/>
      <c r="I103" s="95"/>
      <c r="J103" s="744"/>
      <c r="K103" s="744"/>
      <c r="L103" s="95"/>
      <c r="M103" s="128">
        <f t="shared" si="8"/>
        <v>0</v>
      </c>
      <c r="N103" s="95"/>
      <c r="O103" s="92"/>
      <c r="Q103" s="252">
        <f t="shared" si="9"/>
        <v>0</v>
      </c>
      <c r="R103" s="248"/>
      <c r="S103" s="252"/>
      <c r="T103" s="401"/>
      <c r="U103" s="336"/>
      <c r="V103" s="337"/>
    </row>
    <row r="104" spans="1:22" s="76" customFormat="1" ht="14.85" customHeight="1">
      <c r="A104" s="651"/>
      <c r="B104" s="651"/>
      <c r="C104" s="651"/>
      <c r="D104" s="651"/>
      <c r="E104" s="651"/>
      <c r="F104" s="651"/>
      <c r="G104" s="651"/>
      <c r="H104" s="651"/>
      <c r="I104" s="95"/>
      <c r="J104" s="744"/>
      <c r="K104" s="744"/>
      <c r="L104" s="95"/>
      <c r="M104" s="128">
        <f t="shared" si="8"/>
        <v>0</v>
      </c>
      <c r="N104" s="95"/>
      <c r="O104" s="92"/>
      <c r="Q104" s="252">
        <f t="shared" si="9"/>
        <v>0</v>
      </c>
      <c r="R104" s="248"/>
      <c r="S104" s="252"/>
      <c r="T104" s="401"/>
      <c r="U104" s="336"/>
      <c r="V104" s="337"/>
    </row>
    <row r="105" spans="1:22" s="76" customFormat="1" ht="14.85" customHeight="1">
      <c r="A105" s="651"/>
      <c r="B105" s="651"/>
      <c r="C105" s="651"/>
      <c r="D105" s="651"/>
      <c r="E105" s="651"/>
      <c r="F105" s="651"/>
      <c r="G105" s="651"/>
      <c r="H105" s="651"/>
      <c r="I105" s="95"/>
      <c r="J105" s="744"/>
      <c r="K105" s="744"/>
      <c r="L105" s="95"/>
      <c r="M105" s="128">
        <f t="shared" si="8"/>
        <v>0</v>
      </c>
      <c r="N105" s="95"/>
      <c r="O105" s="92"/>
      <c r="Q105" s="252">
        <f t="shared" si="9"/>
        <v>0</v>
      </c>
      <c r="R105" s="248"/>
      <c r="S105" s="252"/>
      <c r="T105" s="401"/>
      <c r="U105" s="336"/>
      <c r="V105" s="337"/>
    </row>
    <row r="106" spans="1:22" ht="14.85" customHeight="1">
      <c r="A106" s="651"/>
      <c r="B106" s="651"/>
      <c r="C106" s="651"/>
      <c r="D106" s="651"/>
      <c r="E106" s="651"/>
      <c r="F106" s="651"/>
      <c r="G106" s="651"/>
      <c r="H106" s="651"/>
      <c r="I106" s="95"/>
      <c r="J106" s="744"/>
      <c r="K106" s="744"/>
      <c r="L106" s="95"/>
      <c r="M106" s="128">
        <f t="shared" si="8"/>
        <v>0</v>
      </c>
      <c r="N106" s="95"/>
      <c r="O106" s="92"/>
      <c r="P106" s="76"/>
      <c r="Q106" s="252">
        <f t="shared" si="9"/>
        <v>0</v>
      </c>
      <c r="R106" s="248"/>
      <c r="S106" s="252"/>
      <c r="T106" s="401"/>
      <c r="U106" s="336"/>
      <c r="V106" s="337"/>
    </row>
    <row r="107" spans="1:22" s="76" customFormat="1" ht="14.85" customHeight="1">
      <c r="A107" s="651"/>
      <c r="B107" s="651"/>
      <c r="C107" s="651"/>
      <c r="D107" s="651"/>
      <c r="E107" s="651"/>
      <c r="F107" s="651"/>
      <c r="G107" s="651"/>
      <c r="H107" s="651"/>
      <c r="I107" s="95"/>
      <c r="J107" s="744"/>
      <c r="K107" s="744"/>
      <c r="L107" s="95"/>
      <c r="M107" s="128">
        <f t="shared" si="8"/>
        <v>0</v>
      </c>
      <c r="N107" s="95"/>
      <c r="O107" s="92"/>
      <c r="Q107" s="252">
        <f t="shared" si="9"/>
        <v>0</v>
      </c>
      <c r="R107" s="248"/>
      <c r="S107" s="252"/>
      <c r="T107" s="401"/>
      <c r="U107" s="336"/>
      <c r="V107" s="337"/>
    </row>
    <row r="108" spans="1:22" s="76" customFormat="1" ht="14.85" customHeight="1">
      <c r="A108" s="651"/>
      <c r="B108" s="651"/>
      <c r="C108" s="651"/>
      <c r="D108" s="651"/>
      <c r="E108" s="651"/>
      <c r="F108" s="651"/>
      <c r="G108" s="651"/>
      <c r="H108" s="651"/>
      <c r="I108" s="95"/>
      <c r="J108" s="744"/>
      <c r="K108" s="744"/>
      <c r="L108" s="95"/>
      <c r="M108" s="128">
        <f t="shared" si="8"/>
        <v>0</v>
      </c>
      <c r="N108" s="95"/>
      <c r="O108" s="92"/>
      <c r="Q108" s="252">
        <f t="shared" si="9"/>
        <v>0</v>
      </c>
      <c r="R108" s="248"/>
      <c r="S108" s="252"/>
      <c r="T108" s="401"/>
      <c r="U108" s="336"/>
      <c r="V108" s="337"/>
    </row>
    <row r="109" spans="1:22" s="76" customFormat="1" ht="14.85" customHeight="1">
      <c r="A109" s="651"/>
      <c r="B109" s="651"/>
      <c r="C109" s="651"/>
      <c r="D109" s="651"/>
      <c r="E109" s="651"/>
      <c r="F109" s="651"/>
      <c r="G109" s="651"/>
      <c r="H109" s="651"/>
      <c r="I109" s="95"/>
      <c r="J109" s="744"/>
      <c r="K109" s="744"/>
      <c r="L109" s="95"/>
      <c r="M109" s="128">
        <f t="shared" si="8"/>
        <v>0</v>
      </c>
      <c r="N109" s="95"/>
      <c r="O109" s="92"/>
      <c r="Q109" s="252">
        <f t="shared" si="9"/>
        <v>0</v>
      </c>
      <c r="R109" s="248"/>
      <c r="S109" s="252"/>
      <c r="T109" s="401"/>
      <c r="U109" s="336"/>
      <c r="V109" s="337"/>
    </row>
    <row r="110" spans="1:22" s="76" customFormat="1" ht="14.85" customHeight="1">
      <c r="A110" s="651"/>
      <c r="B110" s="651"/>
      <c r="C110" s="651"/>
      <c r="D110" s="651"/>
      <c r="E110" s="651"/>
      <c r="F110" s="651"/>
      <c r="G110" s="651"/>
      <c r="H110" s="651"/>
      <c r="I110" s="95"/>
      <c r="J110" s="744"/>
      <c r="K110" s="744"/>
      <c r="L110" s="95"/>
      <c r="M110" s="128">
        <f t="shared" si="8"/>
        <v>0</v>
      </c>
      <c r="N110" s="95"/>
      <c r="O110" s="92"/>
      <c r="Q110" s="252">
        <f t="shared" si="9"/>
        <v>0</v>
      </c>
      <c r="R110" s="248"/>
      <c r="S110" s="252"/>
      <c r="T110" s="401"/>
      <c r="U110" s="336"/>
      <c r="V110" s="337"/>
    </row>
    <row r="111" spans="1:22" s="76" customFormat="1" ht="14.85" customHeight="1">
      <c r="A111" s="651"/>
      <c r="B111" s="651"/>
      <c r="C111" s="651"/>
      <c r="D111" s="651"/>
      <c r="E111" s="651"/>
      <c r="F111" s="651"/>
      <c r="G111" s="651"/>
      <c r="H111" s="651"/>
      <c r="I111" s="95"/>
      <c r="J111" s="744"/>
      <c r="K111" s="744"/>
      <c r="L111" s="95"/>
      <c r="M111" s="128">
        <f t="shared" si="8"/>
        <v>0</v>
      </c>
      <c r="N111" s="95"/>
      <c r="O111" s="92"/>
      <c r="Q111" s="252">
        <f t="shared" si="9"/>
        <v>0</v>
      </c>
      <c r="R111" s="248"/>
      <c r="S111" s="252"/>
      <c r="T111" s="401"/>
      <c r="U111" s="336"/>
      <c r="V111" s="337"/>
    </row>
    <row r="112" spans="1:22" s="76" customFormat="1" ht="14.85" customHeight="1">
      <c r="A112" s="651"/>
      <c r="B112" s="651"/>
      <c r="C112" s="651"/>
      <c r="D112" s="651"/>
      <c r="E112" s="651"/>
      <c r="F112" s="651"/>
      <c r="G112" s="651"/>
      <c r="H112" s="651"/>
      <c r="I112" s="95"/>
      <c r="J112" s="744"/>
      <c r="K112" s="744"/>
      <c r="L112" s="95"/>
      <c r="M112" s="128">
        <f t="shared" si="8"/>
        <v>0</v>
      </c>
      <c r="N112" s="95"/>
      <c r="O112" s="92"/>
      <c r="Q112" s="252">
        <f t="shared" si="9"/>
        <v>0</v>
      </c>
      <c r="R112" s="248"/>
      <c r="S112" s="252"/>
      <c r="T112" s="401"/>
      <c r="U112" s="336"/>
      <c r="V112" s="337"/>
    </row>
    <row r="113" spans="1:22" s="76" customFormat="1" ht="15" customHeight="1">
      <c r="A113" s="696" t="s">
        <v>52</v>
      </c>
      <c r="B113" s="696"/>
      <c r="C113" s="696"/>
      <c r="D113" s="696"/>
      <c r="E113" s="696"/>
      <c r="F113" s="696"/>
      <c r="G113" s="696"/>
      <c r="H113" s="696"/>
      <c r="I113" s="244">
        <f>SUM(I97:I112)</f>
        <v>0</v>
      </c>
      <c r="J113" s="766">
        <f>SUM(J97:J112)</f>
        <v>0</v>
      </c>
      <c r="K113" s="767"/>
      <c r="L113" s="244">
        <f>SUM(L97:L112)</f>
        <v>0</v>
      </c>
      <c r="M113" s="244">
        <f>SUM(M97:M112)</f>
        <v>0</v>
      </c>
      <c r="N113" s="244">
        <f>SUM(N97:N112)</f>
        <v>0</v>
      </c>
      <c r="O113" s="243"/>
      <c r="Q113" s="374" t="s">
        <v>336</v>
      </c>
      <c r="R113" s="374" t="s">
        <v>337</v>
      </c>
      <c r="S113" s="374" t="s">
        <v>338</v>
      </c>
      <c r="T113" s="401"/>
      <c r="U113" s="353" t="s">
        <v>334</v>
      </c>
      <c r="V113" s="354"/>
    </row>
    <row r="114" spans="1:22" s="76" customFormat="1" ht="15" customHeight="1">
      <c r="A114" s="86"/>
      <c r="B114" s="86"/>
      <c r="C114" s="86"/>
      <c r="D114" s="86"/>
      <c r="E114" s="86"/>
      <c r="F114" s="86"/>
      <c r="G114" s="86"/>
      <c r="H114" s="86"/>
      <c r="I114" s="86"/>
      <c r="J114" s="86"/>
      <c r="K114" s="86"/>
      <c r="L114" s="86"/>
      <c r="O114" s="241"/>
      <c r="Q114" s="375"/>
      <c r="R114" s="375"/>
      <c r="S114" s="375"/>
      <c r="T114" s="402"/>
      <c r="U114" s="355"/>
      <c r="V114" s="356"/>
    </row>
    <row r="115" spans="1:22" s="76" customFormat="1" ht="15" customHeight="1">
      <c r="A115" s="414" t="s">
        <v>58</v>
      </c>
      <c r="B115" s="414"/>
      <c r="C115" s="414"/>
      <c r="D115" s="414"/>
      <c r="E115" s="414"/>
      <c r="F115" s="414"/>
      <c r="G115" s="414"/>
      <c r="H115" s="414"/>
      <c r="I115" s="414"/>
      <c r="J115" s="414"/>
      <c r="K115" s="414"/>
      <c r="L115" s="414"/>
      <c r="M115" s="414"/>
      <c r="N115" s="414"/>
      <c r="O115" s="241"/>
      <c r="Q115" s="768" t="s">
        <v>341</v>
      </c>
      <c r="R115" s="769"/>
      <c r="S115" s="769"/>
      <c r="T115" s="769"/>
      <c r="U115" s="769"/>
      <c r="V115" s="770"/>
    </row>
    <row r="116" spans="1:22" s="76" customFormat="1" ht="30.9" customHeight="1">
      <c r="A116" s="650" t="s">
        <v>319</v>
      </c>
      <c r="B116" s="650"/>
      <c r="C116" s="650"/>
      <c r="D116" s="650"/>
      <c r="E116" s="650"/>
      <c r="F116" s="650"/>
      <c r="G116" s="650"/>
      <c r="H116" s="692" t="s">
        <v>318</v>
      </c>
      <c r="I116" s="659" t="s">
        <v>282</v>
      </c>
      <c r="J116" s="659"/>
      <c r="K116" s="659"/>
      <c r="L116" s="659" t="s">
        <v>404</v>
      </c>
      <c r="M116" s="664" t="s">
        <v>49</v>
      </c>
      <c r="N116" s="664" t="s">
        <v>27</v>
      </c>
      <c r="O116" s="440" t="s">
        <v>473</v>
      </c>
      <c r="Q116" s="771"/>
      <c r="R116" s="772"/>
      <c r="S116" s="772"/>
      <c r="T116" s="772"/>
      <c r="U116" s="772"/>
      <c r="V116" s="773"/>
    </row>
    <row r="117" spans="1:22" s="76" customFormat="1" ht="21" customHeight="1">
      <c r="A117" s="650"/>
      <c r="B117" s="650"/>
      <c r="C117" s="650"/>
      <c r="D117" s="650"/>
      <c r="E117" s="650"/>
      <c r="F117" s="650"/>
      <c r="G117" s="650"/>
      <c r="H117" s="692"/>
      <c r="I117" s="115" t="s">
        <v>107</v>
      </c>
      <c r="J117" s="659" t="s">
        <v>50</v>
      </c>
      <c r="K117" s="659"/>
      <c r="L117" s="659"/>
      <c r="M117" s="664"/>
      <c r="N117" s="664"/>
      <c r="O117" s="440"/>
      <c r="Q117" s="774"/>
      <c r="R117" s="775"/>
      <c r="S117" s="775"/>
      <c r="T117" s="775"/>
      <c r="U117" s="775"/>
      <c r="V117" s="776"/>
    </row>
    <row r="118" spans="1:22" s="76" customFormat="1" ht="14.85" customHeight="1">
      <c r="A118" s="660"/>
      <c r="B118" s="660"/>
      <c r="C118" s="660"/>
      <c r="D118" s="660"/>
      <c r="E118" s="660"/>
      <c r="F118" s="660"/>
      <c r="G118" s="660"/>
      <c r="H118" s="97"/>
      <c r="I118" s="95"/>
      <c r="J118" s="744"/>
      <c r="K118" s="744"/>
      <c r="L118" s="95"/>
      <c r="M118" s="128">
        <f t="shared" ref="M118:M133" si="10">N118-(I118+J118+L118)</f>
        <v>0</v>
      </c>
      <c r="N118" s="95"/>
      <c r="O118" s="92"/>
      <c r="Q118" s="252">
        <f>N118</f>
        <v>0</v>
      </c>
      <c r="R118" s="252"/>
      <c r="S118" s="252"/>
      <c r="T118" s="777"/>
      <c r="U118" s="336"/>
      <c r="V118" s="337"/>
    </row>
    <row r="119" spans="1:22" s="76" customFormat="1" ht="14.85" customHeight="1">
      <c r="A119" s="660"/>
      <c r="B119" s="660"/>
      <c r="C119" s="660"/>
      <c r="D119" s="660"/>
      <c r="E119" s="660"/>
      <c r="F119" s="660"/>
      <c r="G119" s="660"/>
      <c r="H119" s="97"/>
      <c r="I119" s="95"/>
      <c r="J119" s="744"/>
      <c r="K119" s="744"/>
      <c r="L119" s="95"/>
      <c r="M119" s="128">
        <f t="shared" si="10"/>
        <v>0</v>
      </c>
      <c r="N119" s="95"/>
      <c r="O119" s="92"/>
      <c r="Q119" s="252">
        <f t="shared" ref="Q119:Q133" si="11">N119</f>
        <v>0</v>
      </c>
      <c r="R119" s="252"/>
      <c r="S119" s="252"/>
      <c r="T119" s="777"/>
      <c r="U119" s="336"/>
      <c r="V119" s="337"/>
    </row>
    <row r="120" spans="1:22" s="76" customFormat="1" ht="14.85" customHeight="1">
      <c r="A120" s="660"/>
      <c r="B120" s="660"/>
      <c r="C120" s="660"/>
      <c r="D120" s="660"/>
      <c r="E120" s="660"/>
      <c r="F120" s="660"/>
      <c r="G120" s="660"/>
      <c r="H120" s="97"/>
      <c r="I120" s="95"/>
      <c r="J120" s="744"/>
      <c r="K120" s="744"/>
      <c r="L120" s="95"/>
      <c r="M120" s="128">
        <f t="shared" si="10"/>
        <v>0</v>
      </c>
      <c r="N120" s="95"/>
      <c r="O120" s="92"/>
      <c r="Q120" s="252">
        <f t="shared" si="11"/>
        <v>0</v>
      </c>
      <c r="R120" s="252"/>
      <c r="S120" s="252"/>
      <c r="T120" s="777"/>
      <c r="U120" s="336"/>
      <c r="V120" s="337"/>
    </row>
    <row r="121" spans="1:22" s="76" customFormat="1" ht="14.85" customHeight="1">
      <c r="A121" s="660"/>
      <c r="B121" s="660"/>
      <c r="C121" s="660"/>
      <c r="D121" s="660"/>
      <c r="E121" s="660"/>
      <c r="F121" s="660"/>
      <c r="G121" s="660"/>
      <c r="H121" s="97"/>
      <c r="I121" s="95"/>
      <c r="J121" s="744"/>
      <c r="K121" s="744"/>
      <c r="L121" s="95"/>
      <c r="M121" s="128">
        <f t="shared" si="10"/>
        <v>0</v>
      </c>
      <c r="N121" s="95"/>
      <c r="O121" s="92"/>
      <c r="Q121" s="252">
        <f t="shared" si="11"/>
        <v>0</v>
      </c>
      <c r="R121" s="252"/>
      <c r="S121" s="252"/>
      <c r="T121" s="777"/>
      <c r="U121" s="336"/>
      <c r="V121" s="337"/>
    </row>
    <row r="122" spans="1:22" s="76" customFormat="1" ht="14.85" customHeight="1">
      <c r="A122" s="660"/>
      <c r="B122" s="660"/>
      <c r="C122" s="660"/>
      <c r="D122" s="660"/>
      <c r="E122" s="660"/>
      <c r="F122" s="660"/>
      <c r="G122" s="660"/>
      <c r="H122" s="97"/>
      <c r="I122" s="95"/>
      <c r="J122" s="744"/>
      <c r="K122" s="744"/>
      <c r="L122" s="95"/>
      <c r="M122" s="128">
        <f t="shared" si="10"/>
        <v>0</v>
      </c>
      <c r="N122" s="95"/>
      <c r="O122" s="92"/>
      <c r="Q122" s="252">
        <f t="shared" si="11"/>
        <v>0</v>
      </c>
      <c r="R122" s="252"/>
      <c r="S122" s="252"/>
      <c r="T122" s="777"/>
      <c r="U122" s="336"/>
      <c r="V122" s="337"/>
    </row>
    <row r="123" spans="1:22" s="76" customFormat="1" ht="14.85" customHeight="1">
      <c r="A123" s="660"/>
      <c r="B123" s="660"/>
      <c r="C123" s="660"/>
      <c r="D123" s="660"/>
      <c r="E123" s="660"/>
      <c r="F123" s="660"/>
      <c r="G123" s="660"/>
      <c r="H123" s="97"/>
      <c r="I123" s="95"/>
      <c r="J123" s="744"/>
      <c r="K123" s="744"/>
      <c r="L123" s="95"/>
      <c r="M123" s="128">
        <f t="shared" si="10"/>
        <v>0</v>
      </c>
      <c r="N123" s="95"/>
      <c r="O123" s="92"/>
      <c r="Q123" s="252">
        <f t="shared" si="11"/>
        <v>0</v>
      </c>
      <c r="R123" s="252"/>
      <c r="S123" s="252"/>
      <c r="T123" s="777"/>
      <c r="U123" s="336"/>
      <c r="V123" s="337"/>
    </row>
    <row r="124" spans="1:22" s="76" customFormat="1" ht="14.85" customHeight="1">
      <c r="A124" s="660"/>
      <c r="B124" s="660"/>
      <c r="C124" s="660"/>
      <c r="D124" s="660"/>
      <c r="E124" s="660"/>
      <c r="F124" s="660"/>
      <c r="G124" s="660"/>
      <c r="H124" s="97"/>
      <c r="I124" s="95"/>
      <c r="J124" s="744"/>
      <c r="K124" s="744"/>
      <c r="L124" s="95"/>
      <c r="M124" s="128">
        <f t="shared" si="10"/>
        <v>0</v>
      </c>
      <c r="N124" s="95"/>
      <c r="O124" s="92"/>
      <c r="Q124" s="252">
        <f t="shared" si="11"/>
        <v>0</v>
      </c>
      <c r="R124" s="252"/>
      <c r="S124" s="252"/>
      <c r="T124" s="777"/>
      <c r="U124" s="336"/>
      <c r="V124" s="337"/>
    </row>
    <row r="125" spans="1:22" s="76" customFormat="1" ht="14.85" customHeight="1">
      <c r="A125" s="660"/>
      <c r="B125" s="660"/>
      <c r="C125" s="660"/>
      <c r="D125" s="660"/>
      <c r="E125" s="660"/>
      <c r="F125" s="660"/>
      <c r="G125" s="660"/>
      <c r="H125" s="97"/>
      <c r="I125" s="95"/>
      <c r="J125" s="744"/>
      <c r="K125" s="744"/>
      <c r="L125" s="95"/>
      <c r="M125" s="128">
        <f t="shared" si="10"/>
        <v>0</v>
      </c>
      <c r="N125" s="95"/>
      <c r="O125" s="92"/>
      <c r="Q125" s="252">
        <f t="shared" si="11"/>
        <v>0</v>
      </c>
      <c r="R125" s="252"/>
      <c r="S125" s="252"/>
      <c r="T125" s="777"/>
      <c r="U125" s="336"/>
      <c r="V125" s="337"/>
    </row>
    <row r="126" spans="1:22" s="76" customFormat="1" ht="14.85" customHeight="1">
      <c r="A126" s="660"/>
      <c r="B126" s="660"/>
      <c r="C126" s="660"/>
      <c r="D126" s="660"/>
      <c r="E126" s="660"/>
      <c r="F126" s="660"/>
      <c r="G126" s="660"/>
      <c r="H126" s="97"/>
      <c r="I126" s="95"/>
      <c r="J126" s="744"/>
      <c r="K126" s="744"/>
      <c r="L126" s="95"/>
      <c r="M126" s="128">
        <f t="shared" si="10"/>
        <v>0</v>
      </c>
      <c r="N126" s="95"/>
      <c r="O126" s="92"/>
      <c r="Q126" s="252">
        <f t="shared" si="11"/>
        <v>0</v>
      </c>
      <c r="R126" s="252"/>
      <c r="S126" s="252"/>
      <c r="T126" s="777"/>
      <c r="U126" s="336"/>
      <c r="V126" s="337"/>
    </row>
    <row r="127" spans="1:22" ht="14.85" customHeight="1">
      <c r="A127" s="660"/>
      <c r="B127" s="660"/>
      <c r="C127" s="660"/>
      <c r="D127" s="660"/>
      <c r="E127" s="660"/>
      <c r="F127" s="660"/>
      <c r="G127" s="660"/>
      <c r="H127" s="97"/>
      <c r="I127" s="95"/>
      <c r="J127" s="744"/>
      <c r="K127" s="744"/>
      <c r="L127" s="95"/>
      <c r="M127" s="128">
        <f t="shared" si="10"/>
        <v>0</v>
      </c>
      <c r="N127" s="95"/>
      <c r="O127" s="92"/>
      <c r="P127" s="76"/>
      <c r="Q127" s="252">
        <f t="shared" si="11"/>
        <v>0</v>
      </c>
      <c r="R127" s="252"/>
      <c r="S127" s="252"/>
      <c r="T127" s="777"/>
      <c r="U127" s="336"/>
      <c r="V127" s="337"/>
    </row>
    <row r="128" spans="1:22" s="76" customFormat="1" ht="14.85" customHeight="1">
      <c r="A128" s="660"/>
      <c r="B128" s="660"/>
      <c r="C128" s="660"/>
      <c r="D128" s="660"/>
      <c r="E128" s="660"/>
      <c r="F128" s="660"/>
      <c r="G128" s="660"/>
      <c r="H128" s="97"/>
      <c r="I128" s="95"/>
      <c r="J128" s="744"/>
      <c r="K128" s="744"/>
      <c r="L128" s="95"/>
      <c r="M128" s="128">
        <f t="shared" si="10"/>
        <v>0</v>
      </c>
      <c r="N128" s="95"/>
      <c r="O128" s="92"/>
      <c r="Q128" s="252">
        <f t="shared" si="11"/>
        <v>0</v>
      </c>
      <c r="R128" s="252"/>
      <c r="S128" s="252"/>
      <c r="T128" s="777"/>
      <c r="U128" s="336"/>
      <c r="V128" s="337"/>
    </row>
    <row r="129" spans="1:22" s="76" customFormat="1" ht="14.85" customHeight="1">
      <c r="A129" s="660"/>
      <c r="B129" s="660"/>
      <c r="C129" s="660"/>
      <c r="D129" s="660"/>
      <c r="E129" s="660"/>
      <c r="F129" s="660"/>
      <c r="G129" s="660"/>
      <c r="H129" s="97"/>
      <c r="I129" s="95"/>
      <c r="J129" s="744"/>
      <c r="K129" s="744"/>
      <c r="L129" s="95"/>
      <c r="M129" s="128">
        <f t="shared" si="10"/>
        <v>0</v>
      </c>
      <c r="N129" s="95"/>
      <c r="O129" s="92"/>
      <c r="Q129" s="252">
        <f t="shared" si="11"/>
        <v>0</v>
      </c>
      <c r="R129" s="252"/>
      <c r="S129" s="252"/>
      <c r="T129" s="777"/>
      <c r="U129" s="336"/>
      <c r="V129" s="337"/>
    </row>
    <row r="130" spans="1:22" s="76" customFormat="1" ht="14.85" customHeight="1">
      <c r="A130" s="660"/>
      <c r="B130" s="660"/>
      <c r="C130" s="660"/>
      <c r="D130" s="660"/>
      <c r="E130" s="660"/>
      <c r="F130" s="660"/>
      <c r="G130" s="660"/>
      <c r="H130" s="97"/>
      <c r="I130" s="95"/>
      <c r="J130" s="744"/>
      <c r="K130" s="744"/>
      <c r="L130" s="95"/>
      <c r="M130" s="128">
        <f t="shared" si="10"/>
        <v>0</v>
      </c>
      <c r="N130" s="95"/>
      <c r="O130" s="92"/>
      <c r="Q130" s="252">
        <f t="shared" si="11"/>
        <v>0</v>
      </c>
      <c r="R130" s="252"/>
      <c r="S130" s="252"/>
      <c r="T130" s="777"/>
      <c r="U130" s="336"/>
      <c r="V130" s="337"/>
    </row>
    <row r="131" spans="1:22" s="76" customFormat="1" ht="14.85" customHeight="1">
      <c r="A131" s="660"/>
      <c r="B131" s="660"/>
      <c r="C131" s="660"/>
      <c r="D131" s="660"/>
      <c r="E131" s="660"/>
      <c r="F131" s="660"/>
      <c r="G131" s="660"/>
      <c r="H131" s="97"/>
      <c r="I131" s="95"/>
      <c r="J131" s="744"/>
      <c r="K131" s="744"/>
      <c r="L131" s="95"/>
      <c r="M131" s="128">
        <f t="shared" si="10"/>
        <v>0</v>
      </c>
      <c r="N131" s="95"/>
      <c r="O131" s="92"/>
      <c r="Q131" s="252">
        <f t="shared" si="11"/>
        <v>0</v>
      </c>
      <c r="R131" s="252"/>
      <c r="S131" s="252"/>
      <c r="T131" s="777"/>
      <c r="U131" s="336"/>
      <c r="V131" s="337"/>
    </row>
    <row r="132" spans="1:22" s="76" customFormat="1" ht="14.85" customHeight="1">
      <c r="A132" s="660"/>
      <c r="B132" s="660"/>
      <c r="C132" s="660"/>
      <c r="D132" s="660"/>
      <c r="E132" s="660"/>
      <c r="F132" s="660"/>
      <c r="G132" s="660"/>
      <c r="H132" s="97"/>
      <c r="I132" s="95"/>
      <c r="J132" s="744"/>
      <c r="K132" s="744"/>
      <c r="L132" s="95"/>
      <c r="M132" s="128">
        <f t="shared" si="10"/>
        <v>0</v>
      </c>
      <c r="N132" s="95"/>
      <c r="O132" s="92"/>
      <c r="Q132" s="252">
        <f t="shared" si="11"/>
        <v>0</v>
      </c>
      <c r="R132" s="252"/>
      <c r="S132" s="252"/>
      <c r="T132" s="777"/>
      <c r="U132" s="336"/>
      <c r="V132" s="337"/>
    </row>
    <row r="133" spans="1:22" s="76" customFormat="1" ht="14.85" customHeight="1">
      <c r="A133" s="660"/>
      <c r="B133" s="660"/>
      <c r="C133" s="660"/>
      <c r="D133" s="660"/>
      <c r="E133" s="660"/>
      <c r="F133" s="660"/>
      <c r="G133" s="660"/>
      <c r="H133" s="97"/>
      <c r="I133" s="95"/>
      <c r="J133" s="744"/>
      <c r="K133" s="744"/>
      <c r="L133" s="95"/>
      <c r="M133" s="128">
        <f t="shared" si="10"/>
        <v>0</v>
      </c>
      <c r="N133" s="95"/>
      <c r="O133" s="92"/>
      <c r="Q133" s="252">
        <f t="shared" si="11"/>
        <v>0</v>
      </c>
      <c r="R133" s="252"/>
      <c r="S133" s="252">
        <v>0</v>
      </c>
      <c r="T133" s="777"/>
      <c r="U133" s="336"/>
      <c r="V133" s="337"/>
    </row>
    <row r="134" spans="1:22" s="76" customFormat="1" ht="15" customHeight="1">
      <c r="A134" s="681" t="s">
        <v>52</v>
      </c>
      <c r="B134" s="682"/>
      <c r="C134" s="682"/>
      <c r="D134" s="682"/>
      <c r="E134" s="682"/>
      <c r="F134" s="682"/>
      <c r="G134" s="682"/>
      <c r="H134" s="683"/>
      <c r="I134" s="244">
        <f>SUM(I118:I133)</f>
        <v>0</v>
      </c>
      <c r="J134" s="766">
        <f>SUM(J118:J133)</f>
        <v>0</v>
      </c>
      <c r="K134" s="767"/>
      <c r="L134" s="244">
        <f>SUM(L118:L133)</f>
        <v>0</v>
      </c>
      <c r="M134" s="244">
        <f>SUM(M118:M133)</f>
        <v>0</v>
      </c>
      <c r="N134" s="244">
        <f>SUM(N118:N133)</f>
        <v>0</v>
      </c>
      <c r="O134" s="243"/>
      <c r="Q134" s="374" t="s">
        <v>336</v>
      </c>
      <c r="R134" s="374" t="s">
        <v>337</v>
      </c>
      <c r="S134" s="374" t="s">
        <v>338</v>
      </c>
      <c r="T134" s="777"/>
      <c r="U134" s="353" t="s">
        <v>334</v>
      </c>
      <c r="V134" s="354"/>
    </row>
    <row r="135" spans="1:22" s="76" customFormat="1" ht="15" customHeight="1">
      <c r="A135" s="86"/>
      <c r="B135" s="86"/>
      <c r="C135" s="86"/>
      <c r="D135" s="86"/>
      <c r="E135" s="86"/>
      <c r="F135" s="86"/>
      <c r="G135" s="86"/>
      <c r="H135" s="86"/>
      <c r="I135" s="86"/>
      <c r="J135" s="86"/>
      <c r="K135" s="86"/>
      <c r="L135" s="86"/>
      <c r="O135" s="241"/>
      <c r="Q135" s="375"/>
      <c r="R135" s="375"/>
      <c r="S135" s="375"/>
      <c r="T135" s="777"/>
      <c r="U135" s="355"/>
      <c r="V135" s="356"/>
    </row>
    <row r="136" spans="1:22" s="76" customFormat="1" ht="15" customHeight="1">
      <c r="A136" s="641" t="s">
        <v>284</v>
      </c>
      <c r="B136" s="787"/>
      <c r="C136" s="787"/>
      <c r="D136" s="787"/>
      <c r="E136" s="787"/>
      <c r="F136" s="787"/>
      <c r="G136" s="787"/>
      <c r="H136" s="787"/>
      <c r="I136" s="787"/>
      <c r="J136" s="787"/>
      <c r="K136" s="787"/>
      <c r="L136" s="787"/>
      <c r="M136" s="787"/>
      <c r="N136" s="788"/>
      <c r="O136" s="241"/>
      <c r="Q136" s="405" t="s">
        <v>342</v>
      </c>
      <c r="R136" s="406"/>
      <c r="S136" s="406"/>
      <c r="T136" s="406"/>
      <c r="U136" s="406"/>
      <c r="V136" s="407"/>
    </row>
    <row r="137" spans="1:22" s="76" customFormat="1" ht="28.5" customHeight="1">
      <c r="A137" s="679" t="s">
        <v>59</v>
      </c>
      <c r="B137" s="679"/>
      <c r="C137" s="679"/>
      <c r="D137" s="679"/>
      <c r="E137" s="679"/>
      <c r="F137" s="679"/>
      <c r="G137" s="679"/>
      <c r="H137" s="679"/>
      <c r="I137" s="659" t="s">
        <v>282</v>
      </c>
      <c r="J137" s="659"/>
      <c r="K137" s="659"/>
      <c r="L137" s="659" t="s">
        <v>404</v>
      </c>
      <c r="M137" s="664" t="s">
        <v>49</v>
      </c>
      <c r="N137" s="664" t="s">
        <v>27</v>
      </c>
      <c r="O137" s="440" t="s">
        <v>473</v>
      </c>
      <c r="Q137" s="408"/>
      <c r="R137" s="409"/>
      <c r="S137" s="409"/>
      <c r="T137" s="409"/>
      <c r="U137" s="409"/>
      <c r="V137" s="410"/>
    </row>
    <row r="138" spans="1:22" s="76" customFormat="1" ht="21.9" customHeight="1">
      <c r="A138" s="679"/>
      <c r="B138" s="679"/>
      <c r="C138" s="679"/>
      <c r="D138" s="679"/>
      <c r="E138" s="679"/>
      <c r="F138" s="679"/>
      <c r="G138" s="679"/>
      <c r="H138" s="679"/>
      <c r="I138" s="115" t="s">
        <v>107</v>
      </c>
      <c r="J138" s="659" t="s">
        <v>50</v>
      </c>
      <c r="K138" s="659"/>
      <c r="L138" s="659"/>
      <c r="M138" s="664"/>
      <c r="N138" s="664"/>
      <c r="O138" s="440"/>
      <c r="Q138" s="411"/>
      <c r="R138" s="412"/>
      <c r="S138" s="412"/>
      <c r="T138" s="412"/>
      <c r="U138" s="412"/>
      <c r="V138" s="413"/>
    </row>
    <row r="139" spans="1:22" s="76" customFormat="1" ht="15" customHeight="1">
      <c r="A139" s="338"/>
      <c r="B139" s="338"/>
      <c r="C139" s="338"/>
      <c r="D139" s="338"/>
      <c r="E139" s="338"/>
      <c r="F139" s="338"/>
      <c r="G139" s="338"/>
      <c r="H139" s="338"/>
      <c r="I139" s="95"/>
      <c r="J139" s="744"/>
      <c r="K139" s="744"/>
      <c r="L139" s="95"/>
      <c r="M139" s="128">
        <f t="shared" ref="M139:M154" si="12">N139-(I139+J139+L139)</f>
        <v>0</v>
      </c>
      <c r="N139" s="95"/>
      <c r="O139" s="92"/>
      <c r="Q139" s="252">
        <f>N139</f>
        <v>0</v>
      </c>
      <c r="R139" s="248"/>
      <c r="S139" s="252"/>
      <c r="T139" s="400"/>
      <c r="U139" s="336"/>
      <c r="V139" s="337"/>
    </row>
    <row r="140" spans="1:22" s="76" customFormat="1" ht="15" customHeight="1">
      <c r="A140" s="338"/>
      <c r="B140" s="338"/>
      <c r="C140" s="338"/>
      <c r="D140" s="338"/>
      <c r="E140" s="338"/>
      <c r="F140" s="338"/>
      <c r="G140" s="338"/>
      <c r="H140" s="338"/>
      <c r="I140" s="95"/>
      <c r="J140" s="744"/>
      <c r="K140" s="744"/>
      <c r="L140" s="95"/>
      <c r="M140" s="128">
        <f t="shared" si="12"/>
        <v>0</v>
      </c>
      <c r="N140" s="95"/>
      <c r="O140" s="92"/>
      <c r="Q140" s="252">
        <f t="shared" ref="Q140:Q154" si="13">N140</f>
        <v>0</v>
      </c>
      <c r="R140" s="248"/>
      <c r="S140" s="252"/>
      <c r="T140" s="401"/>
      <c r="U140" s="336"/>
      <c r="V140" s="337"/>
    </row>
    <row r="141" spans="1:22" s="76" customFormat="1" ht="15" customHeight="1">
      <c r="A141" s="338"/>
      <c r="B141" s="338"/>
      <c r="C141" s="338"/>
      <c r="D141" s="338"/>
      <c r="E141" s="338"/>
      <c r="F141" s="338"/>
      <c r="G141" s="338"/>
      <c r="H141" s="338"/>
      <c r="I141" s="95"/>
      <c r="J141" s="744"/>
      <c r="K141" s="744"/>
      <c r="L141" s="95"/>
      <c r="M141" s="128">
        <f t="shared" si="12"/>
        <v>0</v>
      </c>
      <c r="N141" s="95"/>
      <c r="O141" s="92"/>
      <c r="Q141" s="252">
        <f t="shared" si="13"/>
        <v>0</v>
      </c>
      <c r="R141" s="248"/>
      <c r="S141" s="252"/>
      <c r="T141" s="401"/>
      <c r="U141" s="336"/>
      <c r="V141" s="337"/>
    </row>
    <row r="142" spans="1:22" s="76" customFormat="1" ht="15" customHeight="1">
      <c r="A142" s="338"/>
      <c r="B142" s="338"/>
      <c r="C142" s="338"/>
      <c r="D142" s="338"/>
      <c r="E142" s="338"/>
      <c r="F142" s="338"/>
      <c r="G142" s="338"/>
      <c r="H142" s="338"/>
      <c r="I142" s="95"/>
      <c r="J142" s="744"/>
      <c r="K142" s="744"/>
      <c r="L142" s="95"/>
      <c r="M142" s="128">
        <f t="shared" si="12"/>
        <v>0</v>
      </c>
      <c r="N142" s="95"/>
      <c r="O142" s="92"/>
      <c r="Q142" s="252">
        <f t="shared" si="13"/>
        <v>0</v>
      </c>
      <c r="R142" s="248"/>
      <c r="S142" s="252"/>
      <c r="T142" s="401"/>
      <c r="U142" s="336"/>
      <c r="V142" s="337"/>
    </row>
    <row r="143" spans="1:22" s="76" customFormat="1" ht="15" customHeight="1">
      <c r="A143" s="338"/>
      <c r="B143" s="338"/>
      <c r="C143" s="338"/>
      <c r="D143" s="338"/>
      <c r="E143" s="338"/>
      <c r="F143" s="338"/>
      <c r="G143" s="338"/>
      <c r="H143" s="338"/>
      <c r="I143" s="95"/>
      <c r="J143" s="744"/>
      <c r="K143" s="744"/>
      <c r="L143" s="95"/>
      <c r="M143" s="128">
        <f t="shared" si="12"/>
        <v>0</v>
      </c>
      <c r="N143" s="95"/>
      <c r="O143" s="92"/>
      <c r="Q143" s="252">
        <f t="shared" si="13"/>
        <v>0</v>
      </c>
      <c r="R143" s="248"/>
      <c r="S143" s="252"/>
      <c r="T143" s="401"/>
      <c r="U143" s="336"/>
      <c r="V143" s="337"/>
    </row>
    <row r="144" spans="1:22" s="76" customFormat="1" ht="15" customHeight="1">
      <c r="A144" s="338"/>
      <c r="B144" s="338"/>
      <c r="C144" s="338"/>
      <c r="D144" s="338"/>
      <c r="E144" s="338"/>
      <c r="F144" s="338"/>
      <c r="G144" s="338"/>
      <c r="H144" s="338"/>
      <c r="I144" s="95"/>
      <c r="J144" s="744"/>
      <c r="K144" s="744"/>
      <c r="L144" s="95"/>
      <c r="M144" s="128">
        <f t="shared" si="12"/>
        <v>0</v>
      </c>
      <c r="N144" s="95"/>
      <c r="O144" s="92"/>
      <c r="Q144" s="252">
        <f t="shared" si="13"/>
        <v>0</v>
      </c>
      <c r="R144" s="248"/>
      <c r="S144" s="252"/>
      <c r="T144" s="401"/>
      <c r="U144" s="336"/>
      <c r="V144" s="337"/>
    </row>
    <row r="145" spans="1:16383" s="76" customFormat="1" ht="15" customHeight="1">
      <c r="A145" s="338"/>
      <c r="B145" s="338"/>
      <c r="C145" s="338"/>
      <c r="D145" s="338"/>
      <c r="E145" s="338"/>
      <c r="F145" s="338"/>
      <c r="G145" s="338"/>
      <c r="H145" s="338"/>
      <c r="I145" s="95"/>
      <c r="J145" s="744"/>
      <c r="K145" s="744"/>
      <c r="L145" s="95"/>
      <c r="M145" s="128">
        <f t="shared" si="12"/>
        <v>0</v>
      </c>
      <c r="N145" s="95"/>
      <c r="O145" s="92"/>
      <c r="Q145" s="252">
        <f t="shared" si="13"/>
        <v>0</v>
      </c>
      <c r="R145" s="248"/>
      <c r="S145" s="252"/>
      <c r="T145" s="401"/>
      <c r="U145" s="336"/>
      <c r="V145" s="337"/>
    </row>
    <row r="146" spans="1:16383" s="76" customFormat="1" ht="15" customHeight="1">
      <c r="A146" s="338"/>
      <c r="B146" s="338"/>
      <c r="C146" s="338"/>
      <c r="D146" s="338"/>
      <c r="E146" s="338"/>
      <c r="F146" s="338"/>
      <c r="G146" s="338"/>
      <c r="H146" s="338"/>
      <c r="I146" s="95"/>
      <c r="J146" s="744"/>
      <c r="K146" s="744"/>
      <c r="L146" s="95"/>
      <c r="M146" s="128">
        <f t="shared" si="12"/>
        <v>0</v>
      </c>
      <c r="N146" s="95"/>
      <c r="O146" s="92"/>
      <c r="Q146" s="252">
        <f t="shared" si="13"/>
        <v>0</v>
      </c>
      <c r="R146" s="248"/>
      <c r="S146" s="252"/>
      <c r="T146" s="401"/>
      <c r="U146" s="336"/>
      <c r="V146" s="337"/>
    </row>
    <row r="147" spans="1:16383" s="76" customFormat="1" ht="15" customHeight="1">
      <c r="A147" s="338"/>
      <c r="B147" s="338"/>
      <c r="C147" s="338"/>
      <c r="D147" s="338"/>
      <c r="E147" s="338"/>
      <c r="F147" s="338"/>
      <c r="G147" s="338"/>
      <c r="H147" s="338"/>
      <c r="I147" s="95"/>
      <c r="J147" s="744"/>
      <c r="K147" s="744"/>
      <c r="L147" s="95"/>
      <c r="M147" s="128">
        <f t="shared" si="12"/>
        <v>0</v>
      </c>
      <c r="N147" s="95"/>
      <c r="O147" s="92"/>
      <c r="Q147" s="252">
        <f t="shared" si="13"/>
        <v>0</v>
      </c>
      <c r="R147" s="248"/>
      <c r="S147" s="252"/>
      <c r="T147" s="401"/>
      <c r="U147" s="336"/>
      <c r="V147" s="337"/>
    </row>
    <row r="148" spans="1:16383">
      <c r="A148" s="338"/>
      <c r="B148" s="338"/>
      <c r="C148" s="338"/>
      <c r="D148" s="338"/>
      <c r="E148" s="338"/>
      <c r="F148" s="338"/>
      <c r="G148" s="338"/>
      <c r="H148" s="338"/>
      <c r="I148" s="95"/>
      <c r="J148" s="744"/>
      <c r="K148" s="744"/>
      <c r="L148" s="95"/>
      <c r="M148" s="128">
        <f t="shared" si="12"/>
        <v>0</v>
      </c>
      <c r="N148" s="95"/>
      <c r="O148" s="92"/>
      <c r="P148" s="76"/>
      <c r="Q148" s="252">
        <f t="shared" si="13"/>
        <v>0</v>
      </c>
      <c r="R148" s="248"/>
      <c r="S148" s="252"/>
      <c r="T148" s="401"/>
      <c r="U148" s="336"/>
      <c r="V148" s="337"/>
    </row>
    <row r="149" spans="1:16383" s="76" customFormat="1" ht="14.85" customHeight="1">
      <c r="A149" s="338"/>
      <c r="B149" s="338"/>
      <c r="C149" s="338"/>
      <c r="D149" s="338"/>
      <c r="E149" s="338"/>
      <c r="F149" s="338"/>
      <c r="G149" s="338"/>
      <c r="H149" s="338"/>
      <c r="I149" s="95"/>
      <c r="J149" s="744"/>
      <c r="K149" s="744"/>
      <c r="L149" s="95"/>
      <c r="M149" s="128">
        <f t="shared" si="12"/>
        <v>0</v>
      </c>
      <c r="N149" s="95"/>
      <c r="O149" s="92"/>
      <c r="Q149" s="252">
        <f t="shared" si="13"/>
        <v>0</v>
      </c>
      <c r="R149" s="248"/>
      <c r="S149" s="252"/>
      <c r="T149" s="401"/>
      <c r="U149" s="336"/>
      <c r="V149" s="337"/>
    </row>
    <row r="150" spans="1:16383" s="76" customFormat="1" ht="14.85" customHeight="1">
      <c r="A150" s="338"/>
      <c r="B150" s="338"/>
      <c r="C150" s="338"/>
      <c r="D150" s="338"/>
      <c r="E150" s="338"/>
      <c r="F150" s="338"/>
      <c r="G150" s="338"/>
      <c r="H150" s="338"/>
      <c r="I150" s="95"/>
      <c r="J150" s="744"/>
      <c r="K150" s="744"/>
      <c r="L150" s="95"/>
      <c r="M150" s="128">
        <f t="shared" si="12"/>
        <v>0</v>
      </c>
      <c r="N150" s="95"/>
      <c r="O150" s="92"/>
      <c r="Q150" s="252">
        <f t="shared" si="13"/>
        <v>0</v>
      </c>
      <c r="R150" s="248"/>
      <c r="S150" s="252"/>
      <c r="T150" s="401"/>
      <c r="U150" s="336"/>
      <c r="V150" s="337"/>
    </row>
    <row r="151" spans="1:16383" s="91" customFormat="1" ht="14.85" customHeight="1">
      <c r="A151" s="338"/>
      <c r="B151" s="338"/>
      <c r="C151" s="338"/>
      <c r="D151" s="338"/>
      <c r="E151" s="338"/>
      <c r="F151" s="338"/>
      <c r="G151" s="338"/>
      <c r="H151" s="338"/>
      <c r="I151" s="95"/>
      <c r="J151" s="746"/>
      <c r="K151" s="747"/>
      <c r="L151" s="95"/>
      <c r="M151" s="128">
        <f t="shared" si="12"/>
        <v>0</v>
      </c>
      <c r="N151" s="95"/>
      <c r="O151" s="92"/>
      <c r="P151" s="76"/>
      <c r="Q151" s="252">
        <f t="shared" si="13"/>
        <v>0</v>
      </c>
      <c r="R151" s="248"/>
      <c r="S151" s="252"/>
      <c r="T151" s="401"/>
      <c r="U151" s="336"/>
      <c r="V151" s="337"/>
      <c r="W151" s="16"/>
      <c r="X151" s="16"/>
      <c r="Y151" s="16"/>
      <c r="Z151" s="342"/>
      <c r="AA151" s="342"/>
      <c r="AB151" s="342"/>
      <c r="AC151" s="342"/>
      <c r="AD151" s="342"/>
      <c r="AE151" s="342"/>
      <c r="AF151" s="342"/>
      <c r="AG151" s="342"/>
      <c r="AH151" s="342"/>
      <c r="AI151" s="342"/>
      <c r="AJ151" s="342"/>
      <c r="AK151" s="342"/>
      <c r="AL151" s="342"/>
      <c r="AM151" s="342"/>
      <c r="AN151" s="342"/>
      <c r="AO151" s="342"/>
      <c r="AP151" s="342"/>
      <c r="AQ151" s="342"/>
      <c r="AR151" s="342"/>
      <c r="AS151" s="342"/>
      <c r="AT151" s="342"/>
      <c r="AU151" s="342"/>
      <c r="AV151" s="342"/>
      <c r="AW151" s="342"/>
      <c r="AX151" s="342"/>
      <c r="AY151" s="342"/>
      <c r="AZ151" s="342"/>
      <c r="BA151" s="342"/>
      <c r="BB151" s="342"/>
      <c r="BC151" s="342"/>
      <c r="BD151" s="342"/>
      <c r="BE151" s="342"/>
      <c r="BF151" s="342"/>
      <c r="BG151" s="342"/>
      <c r="BH151" s="342"/>
      <c r="BI151" s="342"/>
      <c r="BJ151" s="342"/>
      <c r="BK151" s="342"/>
      <c r="BL151" s="342"/>
      <c r="BM151" s="342"/>
      <c r="BN151" s="342"/>
      <c r="BO151" s="342"/>
      <c r="BP151" s="342"/>
      <c r="BQ151" s="342"/>
      <c r="BR151" s="342"/>
      <c r="BS151" s="342"/>
      <c r="BT151" s="342"/>
      <c r="BU151" s="342"/>
      <c r="BV151" s="342"/>
      <c r="BW151" s="342"/>
      <c r="BX151" s="342"/>
      <c r="BY151" s="342"/>
      <c r="BZ151" s="342"/>
      <c r="CA151" s="342"/>
      <c r="CB151" s="342"/>
      <c r="CC151" s="342"/>
      <c r="CD151" s="342"/>
      <c r="CE151" s="342"/>
      <c r="CF151" s="342"/>
      <c r="CG151" s="342"/>
      <c r="CH151" s="342"/>
      <c r="CI151" s="342"/>
      <c r="CJ151" s="342"/>
      <c r="CK151" s="342"/>
      <c r="CL151" s="342"/>
      <c r="CM151" s="342"/>
      <c r="CN151" s="342"/>
      <c r="CO151" s="342"/>
      <c r="CP151" s="342"/>
      <c r="CQ151" s="342"/>
      <c r="CR151" s="342"/>
      <c r="CS151" s="342"/>
      <c r="CT151" s="342"/>
      <c r="CU151" s="342"/>
      <c r="CV151" s="342"/>
      <c r="CW151" s="342"/>
      <c r="CX151" s="342"/>
      <c r="CY151" s="342"/>
      <c r="CZ151" s="342"/>
      <c r="DA151" s="342"/>
      <c r="DB151" s="342"/>
      <c r="DC151" s="342"/>
      <c r="DD151" s="342"/>
      <c r="DE151" s="342"/>
      <c r="DF151" s="342"/>
      <c r="DG151" s="342"/>
      <c r="DH151" s="342"/>
      <c r="DI151" s="342"/>
      <c r="DJ151" s="342"/>
      <c r="DK151" s="342"/>
      <c r="DL151" s="342"/>
      <c r="DM151" s="342"/>
      <c r="DN151" s="342"/>
      <c r="DO151" s="342"/>
      <c r="DP151" s="342"/>
      <c r="DQ151" s="342"/>
      <c r="DR151" s="342"/>
      <c r="DS151" s="342"/>
      <c r="DT151" s="342"/>
      <c r="DU151" s="342"/>
      <c r="DV151" s="342"/>
      <c r="DW151" s="342"/>
      <c r="DX151" s="342"/>
      <c r="DY151" s="342"/>
      <c r="DZ151" s="342"/>
      <c r="EA151" s="342"/>
      <c r="EB151" s="342"/>
      <c r="EC151" s="342"/>
      <c r="ED151" s="342"/>
      <c r="EE151" s="342"/>
      <c r="EF151" s="342"/>
      <c r="EG151" s="342"/>
      <c r="EH151" s="342"/>
      <c r="EI151" s="342"/>
      <c r="EJ151" s="342"/>
      <c r="EK151" s="342"/>
      <c r="EL151" s="342"/>
      <c r="EM151" s="342"/>
      <c r="EN151" s="342"/>
      <c r="EO151" s="342"/>
      <c r="EP151" s="342"/>
      <c r="EQ151" s="342"/>
      <c r="ER151" s="342"/>
      <c r="ES151" s="342"/>
      <c r="ET151" s="342"/>
      <c r="EU151" s="342"/>
      <c r="EV151" s="342"/>
      <c r="EW151" s="342"/>
      <c r="EX151" s="342"/>
      <c r="EY151" s="342"/>
      <c r="EZ151" s="342"/>
      <c r="FA151" s="342"/>
      <c r="FB151" s="342"/>
      <c r="FC151" s="342"/>
      <c r="FD151" s="342"/>
      <c r="FE151" s="342"/>
      <c r="FF151" s="342"/>
      <c r="FG151" s="342"/>
      <c r="FH151" s="342"/>
      <c r="FI151" s="342"/>
      <c r="FJ151" s="342"/>
      <c r="FK151" s="342"/>
      <c r="FL151" s="342"/>
      <c r="FM151" s="342"/>
      <c r="FN151" s="342"/>
      <c r="FO151" s="342"/>
      <c r="FP151" s="342"/>
      <c r="FQ151" s="342"/>
      <c r="FR151" s="342"/>
      <c r="FS151" s="342"/>
      <c r="FT151" s="342"/>
      <c r="FU151" s="342"/>
      <c r="FV151" s="342"/>
      <c r="FW151" s="342"/>
      <c r="FX151" s="342"/>
      <c r="FY151" s="342"/>
      <c r="FZ151" s="342"/>
      <c r="GA151" s="342"/>
      <c r="GB151" s="342"/>
      <c r="GC151" s="342"/>
      <c r="GD151" s="342"/>
      <c r="GE151" s="342"/>
      <c r="GF151" s="342"/>
      <c r="GG151" s="342"/>
      <c r="GH151" s="342"/>
      <c r="GI151" s="342"/>
      <c r="GJ151" s="342"/>
      <c r="GK151" s="342"/>
      <c r="GL151" s="342"/>
      <c r="GM151" s="342"/>
      <c r="GN151" s="342"/>
      <c r="GO151" s="342"/>
      <c r="GP151" s="342"/>
      <c r="GQ151" s="342"/>
      <c r="GR151" s="342"/>
      <c r="GS151" s="342"/>
      <c r="GT151" s="342"/>
      <c r="GU151" s="342"/>
      <c r="GV151" s="342"/>
      <c r="GW151" s="342"/>
      <c r="GX151" s="342"/>
      <c r="GY151" s="342"/>
      <c r="GZ151" s="342"/>
      <c r="HA151" s="342"/>
      <c r="HB151" s="342"/>
      <c r="HC151" s="342"/>
      <c r="HD151" s="342"/>
      <c r="HE151" s="342"/>
      <c r="HF151" s="342"/>
      <c r="HG151" s="342"/>
      <c r="HH151" s="342"/>
      <c r="HI151" s="342"/>
      <c r="HJ151" s="342"/>
      <c r="HK151" s="342"/>
      <c r="HL151" s="342"/>
      <c r="HM151" s="342"/>
      <c r="HN151" s="342"/>
      <c r="HO151" s="342"/>
      <c r="HP151" s="342"/>
      <c r="HQ151" s="342"/>
      <c r="HR151" s="342"/>
      <c r="HS151" s="342"/>
      <c r="HT151" s="342"/>
      <c r="HU151" s="342"/>
      <c r="HV151" s="342"/>
      <c r="HW151" s="342"/>
      <c r="HX151" s="342"/>
      <c r="HY151" s="342"/>
      <c r="HZ151" s="342"/>
      <c r="IA151" s="342"/>
      <c r="IB151" s="342"/>
      <c r="IC151" s="342"/>
      <c r="ID151" s="342"/>
      <c r="IE151" s="342"/>
      <c r="IF151" s="342"/>
      <c r="IG151" s="342"/>
      <c r="IH151" s="342"/>
      <c r="II151" s="342"/>
      <c r="IJ151" s="342"/>
      <c r="IK151" s="342"/>
      <c r="IL151" s="342"/>
      <c r="IM151" s="342"/>
      <c r="IN151" s="342"/>
      <c r="IO151" s="342"/>
      <c r="IP151" s="342"/>
      <c r="IQ151" s="342"/>
      <c r="IR151" s="342"/>
      <c r="IS151" s="342"/>
      <c r="IT151" s="342"/>
      <c r="IU151" s="342"/>
      <c r="IV151" s="342"/>
      <c r="IW151" s="342"/>
      <c r="IX151" s="342"/>
      <c r="IY151" s="342"/>
      <c r="IZ151" s="342"/>
      <c r="JA151" s="342"/>
      <c r="JB151" s="342"/>
      <c r="JC151" s="342"/>
      <c r="JD151" s="342"/>
      <c r="JE151" s="342"/>
      <c r="JF151" s="342"/>
      <c r="JG151" s="342"/>
      <c r="JH151" s="342"/>
      <c r="JI151" s="342"/>
      <c r="JJ151" s="342"/>
      <c r="JK151" s="342"/>
      <c r="JL151" s="342"/>
      <c r="JM151" s="342"/>
      <c r="JN151" s="342"/>
      <c r="JO151" s="342"/>
      <c r="JP151" s="342"/>
      <c r="JQ151" s="342"/>
      <c r="JR151" s="342"/>
      <c r="JS151" s="342"/>
      <c r="JT151" s="342"/>
      <c r="JU151" s="342"/>
      <c r="JV151" s="342"/>
      <c r="JW151" s="342"/>
      <c r="JX151" s="342"/>
      <c r="JY151" s="342"/>
      <c r="JZ151" s="342"/>
      <c r="KA151" s="342"/>
      <c r="KB151" s="342"/>
      <c r="KC151" s="342"/>
      <c r="KD151" s="342"/>
      <c r="KE151" s="342"/>
      <c r="KF151" s="342"/>
      <c r="KG151" s="342"/>
      <c r="KH151" s="342"/>
      <c r="KI151" s="342"/>
      <c r="KJ151" s="342"/>
      <c r="KK151" s="342"/>
      <c r="KL151" s="342"/>
      <c r="KM151" s="342"/>
      <c r="KN151" s="342"/>
      <c r="KO151" s="342"/>
      <c r="KP151" s="342"/>
      <c r="KQ151" s="342"/>
      <c r="KR151" s="342"/>
      <c r="KS151" s="342"/>
      <c r="KT151" s="342"/>
      <c r="KU151" s="342"/>
      <c r="KV151" s="342"/>
      <c r="KW151" s="342"/>
      <c r="KX151" s="342"/>
      <c r="KY151" s="342"/>
      <c r="KZ151" s="342"/>
      <c r="LA151" s="342"/>
      <c r="LB151" s="342"/>
      <c r="LC151" s="342"/>
      <c r="LD151" s="342"/>
      <c r="LE151" s="342"/>
      <c r="LF151" s="342"/>
      <c r="LG151" s="342"/>
      <c r="LH151" s="342"/>
      <c r="LI151" s="342"/>
      <c r="LJ151" s="342"/>
      <c r="LK151" s="342"/>
      <c r="LL151" s="342"/>
      <c r="LM151" s="342"/>
      <c r="LN151" s="342"/>
      <c r="LO151" s="342"/>
      <c r="LP151" s="342"/>
      <c r="LQ151" s="342"/>
      <c r="LR151" s="342"/>
      <c r="LS151" s="342"/>
      <c r="LT151" s="342"/>
      <c r="LU151" s="342"/>
      <c r="LV151" s="342"/>
      <c r="LW151" s="342"/>
      <c r="LX151" s="342"/>
      <c r="LY151" s="342"/>
      <c r="LZ151" s="342"/>
      <c r="MA151" s="342"/>
      <c r="MB151" s="342"/>
      <c r="MC151" s="342"/>
      <c r="MD151" s="342"/>
      <c r="ME151" s="342"/>
      <c r="MF151" s="342"/>
      <c r="MG151" s="342"/>
      <c r="MH151" s="342"/>
      <c r="MI151" s="342"/>
      <c r="MJ151" s="342"/>
      <c r="MK151" s="342"/>
      <c r="ML151" s="342"/>
      <c r="MM151" s="342"/>
      <c r="MN151" s="342"/>
      <c r="MO151" s="342"/>
      <c r="MP151" s="342"/>
      <c r="MQ151" s="342"/>
      <c r="MR151" s="342"/>
      <c r="MS151" s="342"/>
      <c r="MT151" s="342"/>
      <c r="MU151" s="342"/>
      <c r="MV151" s="342"/>
      <c r="MW151" s="342"/>
      <c r="MX151" s="342"/>
      <c r="MY151" s="342"/>
      <c r="MZ151" s="342"/>
      <c r="NA151" s="342"/>
      <c r="NB151" s="342"/>
      <c r="NC151" s="342"/>
      <c r="ND151" s="342"/>
      <c r="NE151" s="342"/>
      <c r="NF151" s="342"/>
      <c r="NG151" s="342"/>
      <c r="NH151" s="342"/>
      <c r="NI151" s="342"/>
      <c r="NJ151" s="342"/>
      <c r="NK151" s="342"/>
      <c r="NL151" s="342"/>
      <c r="NM151" s="342"/>
      <c r="NN151" s="342"/>
      <c r="NO151" s="342"/>
      <c r="NP151" s="342"/>
      <c r="NQ151" s="342"/>
      <c r="NR151" s="342"/>
      <c r="NS151" s="342"/>
      <c r="NT151" s="342"/>
      <c r="NU151" s="342"/>
      <c r="NV151" s="342"/>
      <c r="NW151" s="342"/>
      <c r="NX151" s="342"/>
      <c r="NY151" s="342"/>
      <c r="NZ151" s="342"/>
      <c r="OA151" s="342"/>
      <c r="OB151" s="342"/>
      <c r="OC151" s="342"/>
      <c r="OD151" s="342"/>
      <c r="OE151" s="342"/>
      <c r="OF151" s="342"/>
      <c r="OG151" s="342"/>
      <c r="OH151" s="342"/>
      <c r="OI151" s="342"/>
      <c r="OJ151" s="342"/>
      <c r="OK151" s="342"/>
      <c r="OL151" s="342"/>
      <c r="OM151" s="342"/>
      <c r="ON151" s="342"/>
      <c r="OO151" s="342"/>
      <c r="OP151" s="342"/>
      <c r="OQ151" s="342"/>
      <c r="OR151" s="342"/>
      <c r="OS151" s="342"/>
      <c r="OT151" s="342"/>
      <c r="OU151" s="342"/>
      <c r="OV151" s="342"/>
      <c r="OW151" s="342"/>
      <c r="OX151" s="342"/>
      <c r="OY151" s="342"/>
      <c r="OZ151" s="342"/>
      <c r="PA151" s="342"/>
      <c r="PB151" s="342"/>
      <c r="PC151" s="342"/>
      <c r="PD151" s="342"/>
      <c r="PE151" s="342"/>
      <c r="PF151" s="342"/>
      <c r="PG151" s="342"/>
      <c r="PH151" s="342"/>
      <c r="PI151" s="342"/>
      <c r="PJ151" s="342"/>
      <c r="PK151" s="342"/>
      <c r="PL151" s="342"/>
      <c r="PM151" s="342"/>
      <c r="PN151" s="342"/>
      <c r="PO151" s="342"/>
      <c r="PP151" s="342"/>
      <c r="PQ151" s="342"/>
      <c r="PR151" s="342"/>
      <c r="PS151" s="342"/>
      <c r="PT151" s="342"/>
      <c r="PU151" s="342"/>
      <c r="PV151" s="342"/>
      <c r="PW151" s="342"/>
      <c r="PX151" s="342"/>
      <c r="PY151" s="342"/>
      <c r="PZ151" s="342"/>
      <c r="QA151" s="342"/>
      <c r="QB151" s="342"/>
      <c r="QC151" s="342"/>
      <c r="QD151" s="342"/>
      <c r="QE151" s="342"/>
      <c r="QF151" s="342"/>
      <c r="QG151" s="342"/>
      <c r="QH151" s="342"/>
      <c r="QI151" s="342"/>
      <c r="QJ151" s="342"/>
      <c r="QK151" s="342"/>
      <c r="QL151" s="342"/>
      <c r="QM151" s="342"/>
      <c r="QN151" s="342"/>
      <c r="QO151" s="342"/>
      <c r="QP151" s="342"/>
      <c r="QQ151" s="342"/>
      <c r="QR151" s="342"/>
      <c r="QS151" s="342"/>
      <c r="QT151" s="342"/>
      <c r="QU151" s="342"/>
      <c r="QV151" s="342"/>
      <c r="QW151" s="342"/>
      <c r="QX151" s="342"/>
      <c r="QY151" s="342"/>
      <c r="QZ151" s="342"/>
      <c r="RA151" s="342"/>
      <c r="RB151" s="342"/>
      <c r="RC151" s="342"/>
      <c r="RD151" s="342"/>
      <c r="RE151" s="342"/>
      <c r="RF151" s="342"/>
      <c r="RG151" s="342"/>
      <c r="RH151" s="342"/>
      <c r="RI151" s="342"/>
      <c r="RJ151" s="342"/>
      <c r="RK151" s="342"/>
      <c r="RL151" s="342"/>
      <c r="RM151" s="342"/>
      <c r="RN151" s="342"/>
      <c r="RO151" s="342"/>
      <c r="RP151" s="342"/>
      <c r="RQ151" s="342"/>
      <c r="RR151" s="342"/>
      <c r="RS151" s="342"/>
      <c r="RT151" s="342"/>
      <c r="RU151" s="342"/>
      <c r="RV151" s="342"/>
      <c r="RW151" s="342"/>
      <c r="RX151" s="342"/>
      <c r="RY151" s="342"/>
      <c r="RZ151" s="342"/>
      <c r="SA151" s="342"/>
      <c r="SB151" s="342"/>
      <c r="SC151" s="342"/>
      <c r="SD151" s="342"/>
      <c r="SE151" s="342"/>
      <c r="SF151" s="342"/>
      <c r="SG151" s="342"/>
      <c r="SH151" s="342"/>
      <c r="SI151" s="342"/>
      <c r="SJ151" s="342"/>
      <c r="SK151" s="342"/>
      <c r="SL151" s="342"/>
      <c r="SM151" s="342"/>
      <c r="SN151" s="342"/>
      <c r="SO151" s="342"/>
      <c r="SP151" s="342"/>
      <c r="SQ151" s="342"/>
      <c r="SR151" s="342"/>
      <c r="SS151" s="342"/>
      <c r="ST151" s="342"/>
      <c r="SU151" s="342"/>
      <c r="SV151" s="342"/>
      <c r="SW151" s="342"/>
      <c r="SX151" s="342"/>
      <c r="SY151" s="342"/>
      <c r="SZ151" s="342"/>
      <c r="TA151" s="342"/>
      <c r="TB151" s="342"/>
      <c r="TC151" s="342"/>
      <c r="TD151" s="342"/>
      <c r="TE151" s="342"/>
      <c r="TF151" s="342"/>
      <c r="TG151" s="342"/>
      <c r="TH151" s="342"/>
      <c r="TI151" s="342"/>
      <c r="TJ151" s="342"/>
      <c r="TK151" s="342"/>
      <c r="TL151" s="342"/>
      <c r="TM151" s="342"/>
      <c r="TN151" s="342"/>
      <c r="TO151" s="342"/>
      <c r="TP151" s="342"/>
      <c r="TQ151" s="342"/>
      <c r="TR151" s="342"/>
      <c r="TS151" s="342"/>
      <c r="TT151" s="342"/>
      <c r="TU151" s="342"/>
      <c r="TV151" s="342"/>
      <c r="TW151" s="342"/>
      <c r="TX151" s="342"/>
      <c r="TY151" s="342"/>
      <c r="TZ151" s="342"/>
      <c r="UA151" s="342"/>
      <c r="UB151" s="342"/>
      <c r="UC151" s="342"/>
      <c r="UD151" s="342"/>
      <c r="UE151" s="342"/>
      <c r="UF151" s="342"/>
      <c r="UG151" s="342"/>
      <c r="UH151" s="342"/>
      <c r="UI151" s="342"/>
      <c r="UJ151" s="342"/>
      <c r="UK151" s="342"/>
      <c r="UL151" s="342"/>
      <c r="UM151" s="342"/>
      <c r="UN151" s="342"/>
      <c r="UO151" s="342"/>
      <c r="UP151" s="342"/>
      <c r="UQ151" s="342"/>
      <c r="UR151" s="342"/>
      <c r="US151" s="342"/>
      <c r="UT151" s="342"/>
      <c r="UU151" s="342"/>
      <c r="UV151" s="342"/>
      <c r="UW151" s="342"/>
      <c r="UX151" s="342"/>
      <c r="UY151" s="342"/>
      <c r="UZ151" s="342"/>
      <c r="VA151" s="342"/>
      <c r="VB151" s="342"/>
      <c r="VC151" s="342"/>
      <c r="VD151" s="342"/>
      <c r="VE151" s="342"/>
      <c r="VF151" s="342"/>
      <c r="VG151" s="342"/>
      <c r="VH151" s="342"/>
      <c r="VI151" s="342"/>
      <c r="VJ151" s="342"/>
      <c r="VK151" s="342"/>
      <c r="VL151" s="342"/>
      <c r="VM151" s="342"/>
      <c r="VN151" s="342"/>
      <c r="VO151" s="342"/>
      <c r="VP151" s="342"/>
      <c r="VQ151" s="342"/>
      <c r="VR151" s="342"/>
      <c r="VS151" s="342"/>
      <c r="VT151" s="342"/>
      <c r="VU151" s="342"/>
      <c r="VV151" s="342"/>
      <c r="VW151" s="342"/>
      <c r="VX151" s="342"/>
      <c r="VY151" s="342"/>
      <c r="VZ151" s="342"/>
      <c r="WA151" s="342"/>
      <c r="WB151" s="342"/>
      <c r="WC151" s="342"/>
      <c r="WD151" s="342"/>
      <c r="WE151" s="342"/>
      <c r="WF151" s="342"/>
      <c r="WG151" s="342"/>
      <c r="WH151" s="342"/>
      <c r="WI151" s="342"/>
      <c r="WJ151" s="342"/>
      <c r="WK151" s="342"/>
      <c r="WL151" s="342"/>
      <c r="WM151" s="342"/>
      <c r="WN151" s="342"/>
      <c r="WO151" s="342"/>
      <c r="WP151" s="342"/>
      <c r="WQ151" s="342"/>
      <c r="WR151" s="342"/>
      <c r="WS151" s="342"/>
      <c r="WT151" s="342"/>
      <c r="WU151" s="342"/>
      <c r="WV151" s="342"/>
      <c r="WW151" s="342"/>
      <c r="WX151" s="342"/>
      <c r="WY151" s="342"/>
      <c r="WZ151" s="342"/>
      <c r="XA151" s="342"/>
      <c r="XB151" s="342"/>
      <c r="XC151" s="342"/>
      <c r="XD151" s="342"/>
      <c r="XE151" s="342"/>
      <c r="XF151" s="342"/>
      <c r="XG151" s="342"/>
      <c r="XH151" s="342"/>
      <c r="XI151" s="342"/>
      <c r="XJ151" s="342"/>
      <c r="XK151" s="342"/>
      <c r="XL151" s="342"/>
      <c r="XM151" s="342"/>
      <c r="XN151" s="342"/>
      <c r="XO151" s="342"/>
      <c r="XP151" s="342"/>
      <c r="XQ151" s="342"/>
      <c r="XR151" s="342"/>
      <c r="XS151" s="342"/>
      <c r="XT151" s="342"/>
      <c r="XU151" s="342"/>
      <c r="XV151" s="342"/>
      <c r="XW151" s="342"/>
      <c r="XX151" s="342"/>
      <c r="XY151" s="342"/>
      <c r="XZ151" s="342"/>
      <c r="YA151" s="342"/>
      <c r="YB151" s="342"/>
      <c r="YC151" s="342"/>
      <c r="YD151" s="342"/>
      <c r="YE151" s="342"/>
      <c r="YF151" s="342"/>
      <c r="YG151" s="342"/>
      <c r="YH151" s="342"/>
      <c r="YI151" s="342"/>
      <c r="YJ151" s="342"/>
      <c r="YK151" s="342"/>
      <c r="YL151" s="342"/>
      <c r="YM151" s="342"/>
      <c r="YN151" s="342"/>
      <c r="YO151" s="342"/>
      <c r="YP151" s="342"/>
      <c r="YQ151" s="342"/>
      <c r="YR151" s="342"/>
      <c r="YS151" s="342"/>
      <c r="YT151" s="342"/>
      <c r="YU151" s="342"/>
      <c r="YV151" s="342"/>
      <c r="YW151" s="342"/>
      <c r="YX151" s="342"/>
      <c r="YY151" s="342"/>
      <c r="YZ151" s="342"/>
      <c r="ZA151" s="342"/>
      <c r="ZB151" s="342"/>
      <c r="ZC151" s="342"/>
      <c r="ZD151" s="342"/>
      <c r="ZE151" s="342"/>
      <c r="ZF151" s="342"/>
      <c r="ZG151" s="342"/>
      <c r="ZH151" s="342"/>
      <c r="ZI151" s="342"/>
      <c r="ZJ151" s="342"/>
      <c r="ZK151" s="342"/>
      <c r="ZL151" s="342"/>
      <c r="ZM151" s="342"/>
      <c r="ZN151" s="342"/>
      <c r="ZO151" s="342"/>
      <c r="ZP151" s="342"/>
      <c r="ZQ151" s="342"/>
      <c r="ZR151" s="342"/>
      <c r="ZS151" s="342"/>
      <c r="ZT151" s="342"/>
      <c r="ZU151" s="342"/>
      <c r="ZV151" s="342"/>
      <c r="ZW151" s="342"/>
      <c r="ZX151" s="342"/>
      <c r="ZY151" s="342"/>
      <c r="ZZ151" s="342"/>
      <c r="AAA151" s="342"/>
      <c r="AAB151" s="342"/>
      <c r="AAC151" s="342"/>
      <c r="AAD151" s="342"/>
      <c r="AAE151" s="342"/>
      <c r="AAF151" s="342"/>
      <c r="AAG151" s="342"/>
      <c r="AAH151" s="342"/>
      <c r="AAI151" s="342"/>
      <c r="AAJ151" s="342"/>
      <c r="AAK151" s="342"/>
      <c r="AAL151" s="342"/>
      <c r="AAM151" s="342"/>
      <c r="AAN151" s="342"/>
      <c r="AAO151" s="342"/>
      <c r="AAP151" s="342"/>
      <c r="AAQ151" s="342"/>
      <c r="AAR151" s="342"/>
      <c r="AAS151" s="342"/>
      <c r="AAT151" s="342"/>
      <c r="AAU151" s="342"/>
      <c r="AAV151" s="342"/>
      <c r="AAW151" s="342"/>
      <c r="AAX151" s="342"/>
      <c r="AAY151" s="342"/>
      <c r="AAZ151" s="342"/>
      <c r="ABA151" s="342"/>
      <c r="ABB151" s="342"/>
      <c r="ABC151" s="342"/>
      <c r="ABD151" s="342"/>
      <c r="ABE151" s="342"/>
      <c r="ABF151" s="342"/>
      <c r="ABG151" s="342"/>
      <c r="ABH151" s="342"/>
      <c r="ABI151" s="342"/>
      <c r="ABJ151" s="342"/>
      <c r="ABK151" s="342"/>
      <c r="ABL151" s="342"/>
      <c r="ABM151" s="342"/>
      <c r="ABN151" s="342"/>
      <c r="ABO151" s="342"/>
      <c r="ABP151" s="342"/>
      <c r="ABQ151" s="342"/>
      <c r="ABR151" s="342"/>
      <c r="ABS151" s="342"/>
      <c r="ABT151" s="342"/>
      <c r="ABU151" s="342"/>
      <c r="ABV151" s="342"/>
      <c r="ABW151" s="342"/>
      <c r="ABX151" s="342"/>
      <c r="ABY151" s="342"/>
      <c r="ABZ151" s="342"/>
      <c r="ACA151" s="342"/>
      <c r="ACB151" s="342"/>
      <c r="ACC151" s="342"/>
      <c r="ACD151" s="342"/>
      <c r="ACE151" s="342"/>
      <c r="ACF151" s="342"/>
      <c r="ACG151" s="342"/>
      <c r="ACH151" s="342"/>
      <c r="ACI151" s="342"/>
      <c r="ACJ151" s="342"/>
      <c r="ACK151" s="342"/>
      <c r="ACL151" s="342"/>
      <c r="ACM151" s="342"/>
      <c r="ACN151" s="342"/>
      <c r="ACO151" s="342"/>
      <c r="ACP151" s="342"/>
      <c r="ACQ151" s="342"/>
      <c r="ACR151" s="342"/>
      <c r="ACS151" s="342"/>
      <c r="ACT151" s="342"/>
      <c r="ACU151" s="342"/>
      <c r="ACV151" s="342"/>
      <c r="ACW151" s="342"/>
      <c r="ACX151" s="342"/>
      <c r="ACY151" s="342"/>
      <c r="ACZ151" s="342"/>
      <c r="ADA151" s="342"/>
      <c r="ADB151" s="342"/>
      <c r="ADC151" s="342"/>
      <c r="ADD151" s="342"/>
      <c r="ADE151" s="342"/>
      <c r="ADF151" s="342"/>
      <c r="ADG151" s="342"/>
      <c r="ADH151" s="342"/>
      <c r="ADI151" s="342"/>
      <c r="ADJ151" s="342"/>
      <c r="ADK151" s="342"/>
      <c r="ADL151" s="342"/>
      <c r="ADM151" s="342"/>
      <c r="ADN151" s="342"/>
      <c r="ADO151" s="342"/>
      <c r="ADP151" s="342"/>
      <c r="ADQ151" s="342"/>
      <c r="ADR151" s="342"/>
      <c r="ADS151" s="342"/>
      <c r="ADT151" s="342"/>
      <c r="ADU151" s="342"/>
      <c r="ADV151" s="342"/>
      <c r="ADW151" s="342"/>
      <c r="ADX151" s="342"/>
      <c r="ADY151" s="342"/>
      <c r="ADZ151" s="342"/>
      <c r="AEA151" s="342"/>
      <c r="AEB151" s="342"/>
      <c r="AEC151" s="342"/>
      <c r="AED151" s="342"/>
      <c r="AEE151" s="342"/>
      <c r="AEF151" s="342"/>
      <c r="AEG151" s="342"/>
      <c r="AEH151" s="342"/>
      <c r="AEI151" s="342"/>
      <c r="AEJ151" s="342"/>
      <c r="AEK151" s="342"/>
      <c r="AEL151" s="342"/>
      <c r="AEM151" s="342"/>
      <c r="AEN151" s="342"/>
      <c r="AEO151" s="342"/>
      <c r="AEP151" s="342"/>
      <c r="AEQ151" s="342"/>
      <c r="AER151" s="342"/>
      <c r="AES151" s="342"/>
      <c r="AET151" s="342"/>
      <c r="AEU151" s="342"/>
      <c r="AEV151" s="342"/>
      <c r="AEW151" s="342"/>
      <c r="AEX151" s="342"/>
      <c r="AEY151" s="342"/>
      <c r="AEZ151" s="342"/>
      <c r="AFA151" s="342"/>
      <c r="AFB151" s="342"/>
      <c r="AFC151" s="342"/>
      <c r="AFD151" s="342"/>
      <c r="AFE151" s="342"/>
      <c r="AFF151" s="342"/>
      <c r="AFG151" s="342"/>
      <c r="AFH151" s="342"/>
      <c r="AFI151" s="342"/>
      <c r="AFJ151" s="342"/>
      <c r="AFK151" s="342"/>
      <c r="AFL151" s="342"/>
      <c r="AFM151" s="342"/>
      <c r="AFN151" s="342"/>
      <c r="AFO151" s="342"/>
      <c r="AFP151" s="342"/>
      <c r="AFQ151" s="342"/>
      <c r="AFR151" s="342"/>
      <c r="AFS151" s="342"/>
      <c r="AFT151" s="342"/>
      <c r="AFU151" s="342"/>
      <c r="AFV151" s="342"/>
      <c r="AFW151" s="342"/>
      <c r="AFX151" s="342"/>
      <c r="AFY151" s="342"/>
      <c r="AFZ151" s="342"/>
      <c r="AGA151" s="342"/>
      <c r="AGB151" s="342"/>
      <c r="AGC151" s="342"/>
      <c r="AGD151" s="342"/>
      <c r="AGE151" s="342"/>
      <c r="AGF151" s="342"/>
      <c r="AGG151" s="342"/>
      <c r="AGH151" s="342"/>
      <c r="AGI151" s="342"/>
      <c r="AGJ151" s="342"/>
      <c r="AGK151" s="342"/>
      <c r="AGL151" s="342"/>
      <c r="AGM151" s="342"/>
      <c r="AGN151" s="342"/>
      <c r="AGO151" s="342"/>
      <c r="AGP151" s="342"/>
      <c r="AGQ151" s="342"/>
      <c r="AGR151" s="342"/>
      <c r="AGS151" s="342"/>
      <c r="AGT151" s="342"/>
      <c r="AGU151" s="342"/>
      <c r="AGV151" s="342"/>
      <c r="AGW151" s="342"/>
      <c r="AGX151" s="342"/>
      <c r="AGY151" s="342"/>
      <c r="AGZ151" s="342"/>
      <c r="AHA151" s="342"/>
      <c r="AHB151" s="342"/>
      <c r="AHC151" s="342"/>
      <c r="AHD151" s="342"/>
      <c r="AHE151" s="342"/>
      <c r="AHF151" s="342"/>
      <c r="AHG151" s="342"/>
      <c r="AHH151" s="342"/>
      <c r="AHI151" s="342"/>
      <c r="AHJ151" s="342"/>
      <c r="AHK151" s="342"/>
      <c r="AHL151" s="342"/>
      <c r="AHM151" s="342"/>
      <c r="AHN151" s="342"/>
      <c r="AHO151" s="342"/>
      <c r="AHP151" s="342"/>
      <c r="AHQ151" s="342"/>
      <c r="AHR151" s="342"/>
      <c r="AHS151" s="342"/>
      <c r="AHT151" s="342"/>
      <c r="AHU151" s="342"/>
      <c r="AHV151" s="342"/>
      <c r="AHW151" s="342"/>
      <c r="AHX151" s="342"/>
      <c r="AHY151" s="342"/>
      <c r="AHZ151" s="342"/>
      <c r="AIA151" s="342"/>
      <c r="AIB151" s="342"/>
      <c r="AIC151" s="342"/>
      <c r="AID151" s="342"/>
      <c r="AIE151" s="342"/>
      <c r="AIF151" s="342"/>
      <c r="AIG151" s="342"/>
      <c r="AIH151" s="342"/>
      <c r="AII151" s="342"/>
      <c r="AIJ151" s="342"/>
      <c r="AIK151" s="342"/>
      <c r="AIL151" s="342"/>
      <c r="AIM151" s="342"/>
      <c r="AIN151" s="342"/>
      <c r="AIO151" s="342"/>
      <c r="AIP151" s="342"/>
      <c r="AIQ151" s="342"/>
      <c r="AIR151" s="342"/>
      <c r="AIS151" s="342"/>
      <c r="AIT151" s="342"/>
      <c r="AIU151" s="342"/>
      <c r="AIV151" s="342"/>
      <c r="AIW151" s="342"/>
      <c r="AIX151" s="342"/>
      <c r="AIY151" s="342"/>
      <c r="AIZ151" s="342"/>
      <c r="AJA151" s="342"/>
      <c r="AJB151" s="342"/>
      <c r="AJC151" s="342"/>
      <c r="AJD151" s="342"/>
      <c r="AJE151" s="342"/>
      <c r="AJF151" s="342"/>
      <c r="AJG151" s="342"/>
      <c r="AJH151" s="342"/>
      <c r="AJI151" s="342"/>
      <c r="AJJ151" s="342"/>
      <c r="AJK151" s="342"/>
      <c r="AJL151" s="342"/>
      <c r="AJM151" s="342"/>
      <c r="AJN151" s="342"/>
      <c r="AJO151" s="342"/>
      <c r="AJP151" s="342"/>
      <c r="AJQ151" s="342"/>
      <c r="AJR151" s="342"/>
      <c r="AJS151" s="342"/>
      <c r="AJT151" s="342"/>
      <c r="AJU151" s="342"/>
      <c r="AJV151" s="342"/>
      <c r="AJW151" s="342"/>
      <c r="AJX151" s="342"/>
      <c r="AJY151" s="342"/>
      <c r="AJZ151" s="342"/>
      <c r="AKA151" s="342"/>
      <c r="AKB151" s="342"/>
      <c r="AKC151" s="342"/>
      <c r="AKD151" s="342"/>
      <c r="AKE151" s="342"/>
      <c r="AKF151" s="342"/>
      <c r="AKG151" s="342"/>
      <c r="AKH151" s="342"/>
      <c r="AKI151" s="342"/>
      <c r="AKJ151" s="342"/>
      <c r="AKK151" s="342"/>
      <c r="AKL151" s="342"/>
      <c r="AKM151" s="342"/>
      <c r="AKN151" s="342"/>
      <c r="AKO151" s="342"/>
      <c r="AKP151" s="342"/>
      <c r="AKQ151" s="342"/>
      <c r="AKR151" s="342"/>
      <c r="AKS151" s="342"/>
      <c r="AKT151" s="342"/>
      <c r="AKU151" s="342"/>
      <c r="AKV151" s="342"/>
      <c r="AKW151" s="342"/>
      <c r="AKX151" s="342"/>
      <c r="AKY151" s="342"/>
      <c r="AKZ151" s="342"/>
      <c r="ALA151" s="342"/>
      <c r="ALB151" s="342"/>
      <c r="ALC151" s="342"/>
      <c r="ALD151" s="342"/>
      <c r="ALE151" s="342"/>
      <c r="ALF151" s="342"/>
      <c r="ALG151" s="342"/>
      <c r="ALH151" s="342"/>
      <c r="ALI151" s="342"/>
      <c r="ALJ151" s="342"/>
      <c r="ALK151" s="342"/>
      <c r="ALL151" s="342"/>
      <c r="ALM151" s="342"/>
      <c r="ALN151" s="342"/>
      <c r="ALO151" s="342"/>
      <c r="ALP151" s="342"/>
      <c r="ALQ151" s="342"/>
      <c r="ALR151" s="342"/>
      <c r="ALS151" s="342"/>
      <c r="ALT151" s="342"/>
      <c r="ALU151" s="342"/>
      <c r="ALV151" s="342"/>
      <c r="ALW151" s="342"/>
      <c r="ALX151" s="342"/>
      <c r="ALY151" s="342"/>
      <c r="ALZ151" s="342"/>
      <c r="AMA151" s="342"/>
      <c r="AMB151" s="342"/>
      <c r="AMC151" s="342"/>
      <c r="AMD151" s="342"/>
      <c r="AME151" s="342"/>
      <c r="AMF151" s="342"/>
      <c r="AMG151" s="342"/>
      <c r="AMH151" s="342"/>
      <c r="AMI151" s="342"/>
      <c r="AMJ151" s="342"/>
      <c r="AMK151" s="342"/>
      <c r="AML151" s="342"/>
      <c r="AMM151" s="342"/>
      <c r="AMN151" s="342"/>
      <c r="AMO151" s="342"/>
      <c r="AMP151" s="342"/>
      <c r="AMQ151" s="342"/>
      <c r="AMR151" s="342"/>
      <c r="AMS151" s="342"/>
      <c r="AMT151" s="342"/>
      <c r="AMU151" s="342"/>
      <c r="AMV151" s="342"/>
      <c r="AMW151" s="342"/>
      <c r="AMX151" s="342"/>
      <c r="AMY151" s="342"/>
      <c r="AMZ151" s="342"/>
      <c r="ANA151" s="342"/>
      <c r="ANB151" s="342"/>
      <c r="ANC151" s="342"/>
      <c r="AND151" s="342"/>
      <c r="ANE151" s="342"/>
      <c r="ANF151" s="342"/>
      <c r="ANG151" s="342"/>
      <c r="ANH151" s="342"/>
      <c r="ANI151" s="342"/>
      <c r="ANJ151" s="342"/>
      <c r="ANK151" s="342"/>
      <c r="ANL151" s="342"/>
      <c r="ANM151" s="342"/>
      <c r="ANN151" s="342"/>
      <c r="ANO151" s="342"/>
      <c r="ANP151" s="342"/>
      <c r="ANQ151" s="342"/>
      <c r="ANR151" s="342"/>
      <c r="ANS151" s="342"/>
      <c r="ANT151" s="342"/>
      <c r="ANU151" s="342"/>
      <c r="ANV151" s="342"/>
      <c r="ANW151" s="342"/>
      <c r="ANX151" s="342"/>
      <c r="ANY151" s="342"/>
      <c r="ANZ151" s="342"/>
      <c r="AOA151" s="342"/>
      <c r="AOB151" s="342"/>
      <c r="AOC151" s="342"/>
      <c r="AOD151" s="342"/>
      <c r="AOE151" s="342"/>
      <c r="AOF151" s="342"/>
      <c r="AOG151" s="342"/>
      <c r="AOH151" s="342"/>
      <c r="AOI151" s="342"/>
      <c r="AOJ151" s="342"/>
      <c r="AOK151" s="342"/>
      <c r="AOL151" s="342"/>
      <c r="AOM151" s="342"/>
      <c r="AON151" s="342"/>
      <c r="AOO151" s="342"/>
      <c r="AOP151" s="342"/>
      <c r="AOQ151" s="342"/>
      <c r="AOR151" s="342"/>
      <c r="AOS151" s="342"/>
      <c r="AOT151" s="342"/>
      <c r="AOU151" s="342"/>
      <c r="AOV151" s="342"/>
      <c r="AOW151" s="342"/>
      <c r="AOX151" s="342"/>
      <c r="AOY151" s="342"/>
      <c r="AOZ151" s="342"/>
      <c r="APA151" s="342"/>
      <c r="APB151" s="342"/>
      <c r="APC151" s="342"/>
      <c r="APD151" s="342"/>
      <c r="APE151" s="342"/>
      <c r="APF151" s="342"/>
      <c r="APG151" s="342"/>
      <c r="APH151" s="342"/>
      <c r="API151" s="342"/>
      <c r="APJ151" s="342"/>
      <c r="APK151" s="342"/>
      <c r="APL151" s="342"/>
      <c r="APM151" s="342"/>
      <c r="APN151" s="342"/>
      <c r="APO151" s="342"/>
      <c r="APP151" s="342"/>
      <c r="APQ151" s="342"/>
      <c r="APR151" s="342"/>
      <c r="APS151" s="342"/>
      <c r="APT151" s="342"/>
      <c r="APU151" s="342"/>
      <c r="APV151" s="342"/>
      <c r="APW151" s="342"/>
      <c r="APX151" s="342"/>
      <c r="APY151" s="342"/>
      <c r="APZ151" s="342"/>
      <c r="AQA151" s="342"/>
      <c r="AQB151" s="342"/>
      <c r="AQC151" s="342"/>
      <c r="AQD151" s="342"/>
      <c r="AQE151" s="342"/>
      <c r="AQF151" s="342"/>
      <c r="AQG151" s="342"/>
      <c r="AQH151" s="342"/>
      <c r="AQI151" s="342"/>
      <c r="AQJ151" s="342"/>
      <c r="AQK151" s="342"/>
      <c r="AQL151" s="342"/>
      <c r="AQM151" s="342"/>
      <c r="AQN151" s="342"/>
      <c r="AQO151" s="342"/>
      <c r="AQP151" s="342"/>
      <c r="AQQ151" s="342"/>
      <c r="AQR151" s="342"/>
      <c r="AQS151" s="342"/>
      <c r="AQT151" s="342"/>
      <c r="AQU151" s="342"/>
      <c r="AQV151" s="342"/>
      <c r="AQW151" s="342"/>
      <c r="AQX151" s="342"/>
      <c r="AQY151" s="342"/>
      <c r="AQZ151" s="342"/>
      <c r="ARA151" s="342"/>
      <c r="ARB151" s="342"/>
      <c r="ARC151" s="342"/>
      <c r="ARD151" s="342"/>
      <c r="ARE151" s="342"/>
      <c r="ARF151" s="342"/>
      <c r="ARG151" s="342"/>
      <c r="ARH151" s="342"/>
      <c r="ARI151" s="342"/>
      <c r="ARJ151" s="342"/>
      <c r="ARK151" s="342"/>
      <c r="ARL151" s="342"/>
      <c r="ARM151" s="342"/>
      <c r="ARN151" s="342"/>
      <c r="ARO151" s="342"/>
      <c r="ARP151" s="342"/>
      <c r="ARQ151" s="342"/>
      <c r="ARR151" s="342"/>
      <c r="ARS151" s="342"/>
      <c r="ART151" s="342"/>
      <c r="ARU151" s="342"/>
      <c r="ARV151" s="342"/>
      <c r="ARW151" s="342"/>
      <c r="ARX151" s="342"/>
      <c r="ARY151" s="342"/>
      <c r="ARZ151" s="342"/>
      <c r="ASA151" s="342"/>
      <c r="ASB151" s="342"/>
      <c r="ASC151" s="342"/>
      <c r="ASD151" s="342"/>
      <c r="ASE151" s="342"/>
      <c r="ASF151" s="342"/>
      <c r="ASG151" s="342"/>
      <c r="ASH151" s="342"/>
      <c r="ASI151" s="342"/>
      <c r="ASJ151" s="342"/>
      <c r="ASK151" s="342"/>
      <c r="ASL151" s="342"/>
      <c r="ASM151" s="342"/>
      <c r="ASN151" s="342"/>
      <c r="ASO151" s="342"/>
      <c r="ASP151" s="342"/>
      <c r="ASQ151" s="342"/>
      <c r="ASR151" s="342"/>
      <c r="ASS151" s="342"/>
      <c r="AST151" s="342"/>
      <c r="ASU151" s="342"/>
      <c r="ASV151" s="342"/>
      <c r="ASW151" s="342"/>
      <c r="ASX151" s="342"/>
      <c r="ASY151" s="342"/>
      <c r="ASZ151" s="342"/>
      <c r="ATA151" s="342"/>
      <c r="ATB151" s="342"/>
      <c r="ATC151" s="342"/>
      <c r="ATD151" s="342"/>
      <c r="ATE151" s="342"/>
      <c r="ATF151" s="342"/>
      <c r="ATG151" s="342"/>
      <c r="ATH151" s="342"/>
      <c r="ATI151" s="342"/>
      <c r="ATJ151" s="342"/>
      <c r="ATK151" s="342"/>
      <c r="ATL151" s="342"/>
      <c r="ATM151" s="342"/>
      <c r="ATN151" s="342"/>
      <c r="ATO151" s="342"/>
      <c r="ATP151" s="342"/>
      <c r="ATQ151" s="342"/>
      <c r="ATR151" s="342"/>
      <c r="ATS151" s="342"/>
      <c r="ATT151" s="342"/>
      <c r="ATU151" s="342"/>
      <c r="ATV151" s="342"/>
      <c r="ATW151" s="342"/>
      <c r="ATX151" s="342"/>
      <c r="ATY151" s="342"/>
      <c r="ATZ151" s="342"/>
      <c r="AUA151" s="342"/>
      <c r="AUB151" s="342"/>
      <c r="AUC151" s="342"/>
      <c r="AUD151" s="342"/>
      <c r="AUE151" s="342"/>
      <c r="AUF151" s="342"/>
      <c r="AUG151" s="342"/>
      <c r="AUH151" s="342"/>
      <c r="AUI151" s="342"/>
      <c r="AUJ151" s="342"/>
      <c r="AUK151" s="342"/>
      <c r="AUL151" s="342"/>
      <c r="AUM151" s="342"/>
      <c r="AUN151" s="342"/>
      <c r="AUO151" s="342"/>
      <c r="AUP151" s="342"/>
      <c r="AUQ151" s="342"/>
      <c r="AUR151" s="342"/>
      <c r="AUS151" s="342"/>
      <c r="AUT151" s="342"/>
      <c r="AUU151" s="342"/>
      <c r="AUV151" s="342"/>
      <c r="AUW151" s="342"/>
      <c r="AUX151" s="342"/>
      <c r="AUY151" s="342"/>
      <c r="AUZ151" s="342"/>
      <c r="AVA151" s="342"/>
      <c r="AVB151" s="342"/>
      <c r="AVC151" s="342"/>
      <c r="AVD151" s="342"/>
      <c r="AVE151" s="342"/>
      <c r="AVF151" s="342"/>
      <c r="AVG151" s="342"/>
      <c r="AVH151" s="342"/>
      <c r="AVI151" s="342"/>
      <c r="AVJ151" s="342"/>
      <c r="AVK151" s="342"/>
      <c r="AVL151" s="342"/>
      <c r="AVM151" s="342"/>
      <c r="AVN151" s="342"/>
      <c r="AVO151" s="342"/>
      <c r="AVP151" s="342"/>
      <c r="AVQ151" s="342"/>
      <c r="AVR151" s="342"/>
      <c r="AVS151" s="342"/>
      <c r="AVT151" s="342"/>
      <c r="AVU151" s="342"/>
      <c r="AVV151" s="342"/>
      <c r="AVW151" s="342"/>
      <c r="AVX151" s="342"/>
      <c r="AVY151" s="342"/>
      <c r="AVZ151" s="342"/>
      <c r="AWA151" s="342"/>
      <c r="AWB151" s="342"/>
      <c r="AWC151" s="342"/>
      <c r="AWD151" s="342"/>
      <c r="AWE151" s="342"/>
      <c r="AWF151" s="342"/>
      <c r="AWG151" s="342"/>
      <c r="AWH151" s="342"/>
      <c r="AWI151" s="342"/>
      <c r="AWJ151" s="342"/>
      <c r="AWK151" s="342"/>
      <c r="AWL151" s="342"/>
      <c r="AWM151" s="342"/>
      <c r="AWN151" s="342"/>
      <c r="AWO151" s="342"/>
      <c r="AWP151" s="342"/>
      <c r="AWQ151" s="342"/>
      <c r="AWR151" s="342"/>
      <c r="AWS151" s="342"/>
      <c r="AWT151" s="342"/>
      <c r="AWU151" s="342"/>
      <c r="AWV151" s="342"/>
      <c r="AWW151" s="342"/>
      <c r="AWX151" s="342"/>
      <c r="AWY151" s="342"/>
      <c r="AWZ151" s="342"/>
      <c r="AXA151" s="342"/>
      <c r="AXB151" s="342"/>
      <c r="AXC151" s="342"/>
      <c r="AXD151" s="342"/>
      <c r="AXE151" s="342"/>
      <c r="AXF151" s="342"/>
      <c r="AXG151" s="342"/>
      <c r="AXH151" s="342"/>
      <c r="AXI151" s="342"/>
      <c r="AXJ151" s="342"/>
      <c r="AXK151" s="342"/>
      <c r="AXL151" s="342"/>
      <c r="AXM151" s="342"/>
      <c r="AXN151" s="342"/>
      <c r="AXO151" s="342"/>
      <c r="AXP151" s="342"/>
      <c r="AXQ151" s="342"/>
      <c r="AXR151" s="342"/>
      <c r="AXS151" s="342"/>
      <c r="AXT151" s="342"/>
      <c r="AXU151" s="342"/>
      <c r="AXV151" s="342"/>
      <c r="AXW151" s="342"/>
      <c r="AXX151" s="342"/>
      <c r="AXY151" s="342"/>
      <c r="AXZ151" s="342"/>
      <c r="AYA151" s="342"/>
      <c r="AYB151" s="342"/>
      <c r="AYC151" s="342"/>
      <c r="AYD151" s="342"/>
      <c r="AYE151" s="342"/>
      <c r="AYF151" s="342"/>
      <c r="AYG151" s="342"/>
      <c r="AYH151" s="342"/>
      <c r="AYI151" s="342"/>
      <c r="AYJ151" s="342"/>
      <c r="AYK151" s="342"/>
      <c r="AYL151" s="342"/>
      <c r="AYM151" s="342"/>
      <c r="AYN151" s="342"/>
      <c r="AYO151" s="342"/>
      <c r="AYP151" s="342"/>
      <c r="AYQ151" s="342"/>
      <c r="AYR151" s="342"/>
      <c r="AYS151" s="342"/>
      <c r="AYT151" s="342"/>
      <c r="AYU151" s="342"/>
      <c r="AYV151" s="342"/>
      <c r="AYW151" s="342"/>
      <c r="AYX151" s="342"/>
      <c r="AYY151" s="342"/>
      <c r="AYZ151" s="342"/>
      <c r="AZA151" s="342"/>
      <c r="AZB151" s="342"/>
      <c r="AZC151" s="342"/>
      <c r="AZD151" s="342"/>
      <c r="AZE151" s="342"/>
      <c r="AZF151" s="342"/>
      <c r="AZG151" s="342"/>
      <c r="AZH151" s="342"/>
      <c r="AZI151" s="342"/>
      <c r="AZJ151" s="342"/>
      <c r="AZK151" s="342"/>
      <c r="AZL151" s="342"/>
      <c r="AZM151" s="342"/>
      <c r="AZN151" s="342"/>
      <c r="AZO151" s="342"/>
      <c r="AZP151" s="342"/>
      <c r="AZQ151" s="342"/>
      <c r="AZR151" s="342"/>
      <c r="AZS151" s="342"/>
      <c r="AZT151" s="342"/>
      <c r="AZU151" s="342"/>
      <c r="AZV151" s="342"/>
      <c r="AZW151" s="342"/>
      <c r="AZX151" s="342"/>
      <c r="AZY151" s="342"/>
      <c r="AZZ151" s="342"/>
      <c r="BAA151" s="342"/>
      <c r="BAB151" s="342"/>
      <c r="BAC151" s="342"/>
      <c r="BAD151" s="342"/>
      <c r="BAE151" s="342"/>
      <c r="BAF151" s="342"/>
      <c r="BAG151" s="342"/>
      <c r="BAH151" s="342"/>
      <c r="BAI151" s="342"/>
      <c r="BAJ151" s="342"/>
      <c r="BAK151" s="342"/>
      <c r="BAL151" s="342"/>
      <c r="BAM151" s="342"/>
      <c r="BAN151" s="342"/>
      <c r="BAO151" s="342"/>
      <c r="BAP151" s="342"/>
      <c r="BAQ151" s="342"/>
      <c r="BAR151" s="342"/>
      <c r="BAS151" s="342"/>
      <c r="BAT151" s="342"/>
      <c r="BAU151" s="342"/>
      <c r="BAV151" s="342"/>
      <c r="BAW151" s="342"/>
      <c r="BAX151" s="342"/>
      <c r="BAY151" s="342"/>
      <c r="BAZ151" s="342"/>
      <c r="BBA151" s="342"/>
      <c r="BBB151" s="342"/>
      <c r="BBC151" s="342"/>
      <c r="BBD151" s="342"/>
      <c r="BBE151" s="342"/>
      <c r="BBF151" s="342"/>
      <c r="BBG151" s="342"/>
      <c r="BBH151" s="342"/>
      <c r="BBI151" s="342"/>
      <c r="BBJ151" s="342"/>
      <c r="BBK151" s="342"/>
      <c r="BBL151" s="342"/>
      <c r="BBM151" s="342"/>
      <c r="BBN151" s="342"/>
      <c r="BBO151" s="342"/>
      <c r="BBP151" s="342"/>
      <c r="BBQ151" s="342"/>
      <c r="BBR151" s="342"/>
      <c r="BBS151" s="342"/>
      <c r="BBT151" s="342"/>
      <c r="BBU151" s="342"/>
      <c r="BBV151" s="342"/>
      <c r="BBW151" s="342"/>
      <c r="BBX151" s="342"/>
      <c r="BBY151" s="342"/>
      <c r="BBZ151" s="342"/>
      <c r="BCA151" s="342"/>
      <c r="BCB151" s="342"/>
      <c r="BCC151" s="342"/>
      <c r="BCD151" s="342"/>
      <c r="BCE151" s="342"/>
      <c r="BCF151" s="342"/>
      <c r="BCG151" s="342"/>
      <c r="BCH151" s="342"/>
      <c r="BCI151" s="342"/>
      <c r="BCJ151" s="342"/>
      <c r="BCK151" s="342"/>
      <c r="BCL151" s="342"/>
      <c r="BCM151" s="342"/>
      <c r="BCN151" s="342"/>
      <c r="BCO151" s="342"/>
      <c r="BCP151" s="342"/>
      <c r="BCQ151" s="342"/>
      <c r="BCR151" s="342"/>
      <c r="BCS151" s="342"/>
      <c r="BCT151" s="342"/>
      <c r="BCU151" s="342"/>
      <c r="BCV151" s="342"/>
      <c r="BCW151" s="342"/>
      <c r="BCX151" s="342"/>
      <c r="BCY151" s="342"/>
      <c r="BCZ151" s="342"/>
      <c r="BDA151" s="342"/>
      <c r="BDB151" s="342"/>
      <c r="BDC151" s="342"/>
      <c r="BDD151" s="342"/>
      <c r="BDE151" s="342"/>
      <c r="BDF151" s="342"/>
      <c r="BDG151" s="342"/>
      <c r="BDH151" s="342"/>
      <c r="BDI151" s="342"/>
      <c r="BDJ151" s="342"/>
      <c r="BDK151" s="342"/>
      <c r="BDL151" s="342"/>
      <c r="BDM151" s="342"/>
      <c r="BDN151" s="342"/>
      <c r="BDO151" s="342"/>
      <c r="BDP151" s="342"/>
      <c r="BDQ151" s="342"/>
      <c r="BDR151" s="342"/>
      <c r="BDS151" s="342"/>
      <c r="BDT151" s="342"/>
      <c r="BDU151" s="342"/>
      <c r="BDV151" s="342"/>
      <c r="BDW151" s="342"/>
      <c r="BDX151" s="342"/>
      <c r="BDY151" s="342"/>
      <c r="BDZ151" s="342"/>
      <c r="BEA151" s="342"/>
      <c r="BEB151" s="342"/>
      <c r="BEC151" s="342"/>
      <c r="BED151" s="342"/>
      <c r="BEE151" s="342"/>
      <c r="BEF151" s="342"/>
      <c r="BEG151" s="342"/>
      <c r="BEH151" s="342"/>
      <c r="BEI151" s="342"/>
      <c r="BEJ151" s="342"/>
      <c r="BEK151" s="342"/>
      <c r="BEL151" s="342"/>
      <c r="BEM151" s="342"/>
      <c r="BEN151" s="342"/>
      <c r="BEO151" s="342"/>
      <c r="BEP151" s="342"/>
      <c r="BEQ151" s="342"/>
      <c r="BER151" s="342"/>
      <c r="BES151" s="342"/>
      <c r="BET151" s="342"/>
      <c r="BEU151" s="342"/>
      <c r="BEV151" s="342"/>
      <c r="BEW151" s="342"/>
      <c r="BEX151" s="342"/>
      <c r="BEY151" s="342"/>
      <c r="BEZ151" s="342"/>
      <c r="BFA151" s="342"/>
      <c r="BFB151" s="342"/>
      <c r="BFC151" s="342"/>
      <c r="BFD151" s="342"/>
      <c r="BFE151" s="342"/>
      <c r="BFF151" s="342"/>
      <c r="BFG151" s="342"/>
      <c r="BFH151" s="342"/>
      <c r="BFI151" s="342"/>
      <c r="BFJ151" s="342"/>
      <c r="BFK151" s="342"/>
      <c r="BFL151" s="342"/>
      <c r="BFM151" s="342"/>
      <c r="BFN151" s="342"/>
      <c r="BFO151" s="342"/>
      <c r="BFP151" s="342"/>
      <c r="BFQ151" s="342"/>
      <c r="BFR151" s="342"/>
      <c r="BFS151" s="342"/>
      <c r="BFT151" s="342"/>
      <c r="BFU151" s="342"/>
      <c r="BFV151" s="342"/>
      <c r="BFW151" s="342"/>
      <c r="BFX151" s="342"/>
      <c r="BFY151" s="342"/>
      <c r="BFZ151" s="342"/>
      <c r="BGA151" s="342"/>
      <c r="BGB151" s="342"/>
      <c r="BGC151" s="342"/>
      <c r="BGD151" s="342"/>
      <c r="BGE151" s="342"/>
      <c r="BGF151" s="342"/>
      <c r="BGG151" s="342"/>
      <c r="BGH151" s="342"/>
      <c r="BGI151" s="342"/>
      <c r="BGJ151" s="342"/>
      <c r="BGK151" s="342"/>
      <c r="BGL151" s="342"/>
      <c r="BGM151" s="342"/>
      <c r="BGN151" s="342"/>
      <c r="BGO151" s="342"/>
      <c r="BGP151" s="342"/>
      <c r="BGQ151" s="342"/>
      <c r="BGR151" s="342"/>
      <c r="BGS151" s="342"/>
      <c r="BGT151" s="342"/>
      <c r="BGU151" s="342"/>
      <c r="BGV151" s="342"/>
      <c r="BGW151" s="342"/>
      <c r="BGX151" s="342"/>
      <c r="BGY151" s="342"/>
      <c r="BGZ151" s="342"/>
      <c r="BHA151" s="342"/>
      <c r="BHB151" s="342"/>
      <c r="BHC151" s="342"/>
      <c r="BHD151" s="342"/>
      <c r="BHE151" s="342"/>
      <c r="BHF151" s="342"/>
      <c r="BHG151" s="342"/>
      <c r="BHH151" s="342"/>
      <c r="BHI151" s="342"/>
      <c r="BHJ151" s="342"/>
      <c r="BHK151" s="342"/>
      <c r="BHL151" s="342"/>
      <c r="BHM151" s="342"/>
      <c r="BHN151" s="342"/>
      <c r="BHO151" s="342"/>
      <c r="BHP151" s="342"/>
      <c r="BHQ151" s="342"/>
      <c r="BHR151" s="342"/>
      <c r="BHS151" s="342"/>
      <c r="BHT151" s="342"/>
      <c r="BHU151" s="342"/>
      <c r="BHV151" s="342"/>
      <c r="BHW151" s="342"/>
      <c r="BHX151" s="342"/>
      <c r="BHY151" s="342"/>
      <c r="BHZ151" s="342"/>
      <c r="BIA151" s="342"/>
      <c r="BIB151" s="342"/>
      <c r="BIC151" s="342"/>
      <c r="BID151" s="342"/>
      <c r="BIE151" s="342"/>
      <c r="BIF151" s="342"/>
      <c r="BIG151" s="342"/>
      <c r="BIH151" s="342"/>
      <c r="BII151" s="342"/>
      <c r="BIJ151" s="342"/>
      <c r="BIK151" s="342"/>
      <c r="BIL151" s="342"/>
      <c r="BIM151" s="342"/>
      <c r="BIN151" s="342"/>
      <c r="BIO151" s="342"/>
      <c r="BIP151" s="342"/>
      <c r="BIQ151" s="342"/>
      <c r="BIR151" s="342"/>
      <c r="BIS151" s="342"/>
      <c r="BIT151" s="342"/>
      <c r="BIU151" s="342"/>
      <c r="BIV151" s="342"/>
      <c r="BIW151" s="342"/>
      <c r="BIX151" s="342"/>
      <c r="BIY151" s="342"/>
      <c r="BIZ151" s="342"/>
      <c r="BJA151" s="342"/>
      <c r="BJB151" s="342"/>
      <c r="BJC151" s="342"/>
      <c r="BJD151" s="342"/>
      <c r="BJE151" s="342"/>
      <c r="BJF151" s="342"/>
      <c r="BJG151" s="342"/>
      <c r="BJH151" s="342"/>
      <c r="BJI151" s="342"/>
      <c r="BJJ151" s="342"/>
      <c r="BJK151" s="342"/>
      <c r="BJL151" s="342"/>
      <c r="BJM151" s="342"/>
      <c r="BJN151" s="342"/>
      <c r="BJO151" s="342"/>
      <c r="BJP151" s="342"/>
      <c r="BJQ151" s="342"/>
      <c r="BJR151" s="342"/>
      <c r="BJS151" s="342"/>
      <c r="BJT151" s="342"/>
      <c r="BJU151" s="342"/>
      <c r="BJV151" s="342"/>
      <c r="BJW151" s="342"/>
      <c r="BJX151" s="342"/>
      <c r="BJY151" s="342"/>
      <c r="BJZ151" s="342"/>
      <c r="BKA151" s="342"/>
      <c r="BKB151" s="342"/>
      <c r="BKC151" s="342"/>
      <c r="BKD151" s="342"/>
      <c r="BKE151" s="342"/>
      <c r="BKF151" s="342"/>
      <c r="BKG151" s="342"/>
      <c r="BKH151" s="342"/>
      <c r="BKI151" s="342"/>
      <c r="BKJ151" s="342"/>
      <c r="BKK151" s="342"/>
      <c r="BKL151" s="342"/>
      <c r="BKM151" s="342"/>
      <c r="BKN151" s="342"/>
      <c r="BKO151" s="342"/>
      <c r="BKP151" s="342"/>
      <c r="BKQ151" s="342"/>
      <c r="BKR151" s="342"/>
      <c r="BKS151" s="342"/>
      <c r="BKT151" s="342"/>
      <c r="BKU151" s="342"/>
      <c r="BKV151" s="342"/>
      <c r="BKW151" s="342"/>
      <c r="BKX151" s="342"/>
      <c r="BKY151" s="342"/>
      <c r="BKZ151" s="342"/>
      <c r="BLA151" s="342"/>
      <c r="BLB151" s="342"/>
      <c r="BLC151" s="342"/>
      <c r="BLD151" s="342"/>
      <c r="BLE151" s="342"/>
      <c r="BLF151" s="342"/>
      <c r="BLG151" s="342"/>
      <c r="BLH151" s="342"/>
      <c r="BLI151" s="342"/>
      <c r="BLJ151" s="342"/>
      <c r="BLK151" s="342"/>
      <c r="BLL151" s="342"/>
      <c r="BLM151" s="342"/>
      <c r="BLN151" s="342"/>
      <c r="BLO151" s="342"/>
      <c r="BLP151" s="342"/>
      <c r="BLQ151" s="342"/>
      <c r="BLR151" s="342"/>
      <c r="BLS151" s="342"/>
      <c r="BLT151" s="342"/>
      <c r="BLU151" s="342"/>
      <c r="BLV151" s="342"/>
      <c r="BLW151" s="342"/>
      <c r="BLX151" s="342"/>
      <c r="BLY151" s="342"/>
      <c r="BLZ151" s="342"/>
      <c r="BMA151" s="342"/>
      <c r="BMB151" s="342"/>
      <c r="BMC151" s="342"/>
      <c r="BMD151" s="342"/>
      <c r="BME151" s="342"/>
      <c r="BMF151" s="342"/>
      <c r="BMG151" s="342"/>
      <c r="BMH151" s="342"/>
      <c r="BMI151" s="342"/>
      <c r="BMJ151" s="342"/>
      <c r="BMK151" s="342"/>
      <c r="BML151" s="342"/>
      <c r="BMM151" s="342"/>
      <c r="BMN151" s="342"/>
      <c r="BMO151" s="342"/>
      <c r="BMP151" s="342"/>
      <c r="BMQ151" s="342"/>
      <c r="BMR151" s="342"/>
      <c r="BMS151" s="342"/>
      <c r="BMT151" s="342"/>
      <c r="BMU151" s="342"/>
      <c r="BMV151" s="342"/>
      <c r="BMW151" s="342"/>
      <c r="BMX151" s="342"/>
      <c r="BMY151" s="342"/>
      <c r="BMZ151" s="342"/>
      <c r="BNA151" s="342"/>
      <c r="BNB151" s="342"/>
      <c r="BNC151" s="342"/>
      <c r="BND151" s="342"/>
      <c r="BNE151" s="342"/>
      <c r="BNF151" s="342"/>
      <c r="BNG151" s="342"/>
      <c r="BNH151" s="342"/>
      <c r="BNI151" s="342"/>
      <c r="BNJ151" s="342"/>
      <c r="BNK151" s="342"/>
      <c r="BNL151" s="342"/>
      <c r="BNM151" s="342"/>
      <c r="BNN151" s="342"/>
      <c r="BNO151" s="342"/>
      <c r="BNP151" s="342"/>
      <c r="BNQ151" s="342"/>
      <c r="BNR151" s="342"/>
      <c r="BNS151" s="342"/>
      <c r="BNT151" s="342"/>
      <c r="BNU151" s="342"/>
      <c r="BNV151" s="342"/>
      <c r="BNW151" s="342"/>
      <c r="BNX151" s="342"/>
      <c r="BNY151" s="342"/>
      <c r="BNZ151" s="342"/>
      <c r="BOA151" s="342"/>
      <c r="BOB151" s="342"/>
      <c r="BOC151" s="342"/>
      <c r="BOD151" s="342"/>
      <c r="BOE151" s="342"/>
      <c r="BOF151" s="342"/>
      <c r="BOG151" s="342"/>
      <c r="BOH151" s="342"/>
      <c r="BOI151" s="342"/>
      <c r="BOJ151" s="342"/>
      <c r="BOK151" s="342"/>
      <c r="BOL151" s="342"/>
      <c r="BOM151" s="342"/>
      <c r="BON151" s="342"/>
      <c r="BOO151" s="342"/>
      <c r="BOP151" s="342"/>
      <c r="BOQ151" s="342"/>
      <c r="BOR151" s="342"/>
      <c r="BOS151" s="342"/>
      <c r="BOT151" s="342"/>
      <c r="BOU151" s="342"/>
      <c r="BOV151" s="342"/>
      <c r="BOW151" s="342"/>
      <c r="BOX151" s="342"/>
      <c r="BOY151" s="342"/>
      <c r="BOZ151" s="342"/>
      <c r="BPA151" s="342"/>
      <c r="BPB151" s="342"/>
      <c r="BPC151" s="342"/>
      <c r="BPD151" s="342"/>
      <c r="BPE151" s="342"/>
      <c r="BPF151" s="342"/>
      <c r="BPG151" s="342"/>
      <c r="BPH151" s="342"/>
      <c r="BPI151" s="342"/>
      <c r="BPJ151" s="342"/>
      <c r="BPK151" s="342"/>
      <c r="BPL151" s="342"/>
      <c r="BPM151" s="342"/>
      <c r="BPN151" s="342"/>
      <c r="BPO151" s="342"/>
      <c r="BPP151" s="342"/>
      <c r="BPQ151" s="342"/>
      <c r="BPR151" s="342"/>
      <c r="BPS151" s="342"/>
      <c r="BPT151" s="342"/>
      <c r="BPU151" s="342"/>
      <c r="BPV151" s="342"/>
      <c r="BPW151" s="342"/>
      <c r="BPX151" s="342"/>
      <c r="BPY151" s="342"/>
      <c r="BPZ151" s="342"/>
      <c r="BQA151" s="342"/>
      <c r="BQB151" s="342"/>
      <c r="BQC151" s="342"/>
      <c r="BQD151" s="342"/>
      <c r="BQE151" s="342"/>
      <c r="BQF151" s="342"/>
      <c r="BQG151" s="342"/>
      <c r="BQH151" s="342"/>
      <c r="BQI151" s="342"/>
      <c r="BQJ151" s="342"/>
      <c r="BQK151" s="342"/>
      <c r="BQL151" s="342"/>
      <c r="BQM151" s="342"/>
      <c r="BQN151" s="342"/>
      <c r="BQO151" s="342"/>
      <c r="BQP151" s="342"/>
      <c r="BQQ151" s="342"/>
      <c r="BQR151" s="342"/>
      <c r="BQS151" s="342"/>
      <c r="BQT151" s="342"/>
      <c r="BQU151" s="342"/>
      <c r="BQV151" s="342"/>
      <c r="BQW151" s="342"/>
      <c r="BQX151" s="342"/>
      <c r="BQY151" s="342"/>
      <c r="BQZ151" s="342"/>
      <c r="BRA151" s="342"/>
      <c r="BRB151" s="342"/>
      <c r="BRC151" s="342"/>
      <c r="BRD151" s="342"/>
      <c r="BRE151" s="342"/>
      <c r="BRF151" s="342"/>
      <c r="BRG151" s="342"/>
      <c r="BRH151" s="342"/>
      <c r="BRI151" s="342"/>
      <c r="BRJ151" s="342"/>
      <c r="BRK151" s="342"/>
      <c r="BRL151" s="342"/>
      <c r="BRM151" s="342"/>
      <c r="BRN151" s="342"/>
      <c r="BRO151" s="342"/>
      <c r="BRP151" s="342"/>
      <c r="BRQ151" s="342"/>
      <c r="BRR151" s="342"/>
      <c r="BRS151" s="342"/>
      <c r="BRT151" s="342"/>
      <c r="BRU151" s="342"/>
      <c r="BRV151" s="342"/>
      <c r="BRW151" s="342"/>
      <c r="BRX151" s="342"/>
      <c r="BRY151" s="342"/>
      <c r="BRZ151" s="342"/>
      <c r="BSA151" s="342"/>
      <c r="BSB151" s="342"/>
      <c r="BSC151" s="342"/>
      <c r="BSD151" s="342"/>
      <c r="BSE151" s="342"/>
      <c r="BSF151" s="342"/>
      <c r="BSG151" s="342"/>
      <c r="BSH151" s="342"/>
      <c r="BSI151" s="342"/>
      <c r="BSJ151" s="342"/>
      <c r="BSK151" s="342"/>
      <c r="BSL151" s="342"/>
      <c r="BSM151" s="342"/>
      <c r="BSN151" s="342"/>
      <c r="BSO151" s="342"/>
      <c r="BSP151" s="342"/>
      <c r="BSQ151" s="342"/>
      <c r="BSR151" s="342"/>
      <c r="BSS151" s="342"/>
      <c r="BST151" s="342"/>
      <c r="BSU151" s="342"/>
      <c r="BSV151" s="342"/>
      <c r="BSW151" s="342"/>
      <c r="BSX151" s="342"/>
      <c r="BSY151" s="342"/>
      <c r="BSZ151" s="342"/>
      <c r="BTA151" s="342"/>
      <c r="BTB151" s="342"/>
      <c r="BTC151" s="342"/>
      <c r="BTD151" s="342"/>
      <c r="BTE151" s="342"/>
      <c r="BTF151" s="342"/>
      <c r="BTG151" s="342"/>
      <c r="BTH151" s="342"/>
      <c r="BTI151" s="342"/>
      <c r="BTJ151" s="342"/>
      <c r="BTK151" s="342"/>
      <c r="BTL151" s="342"/>
      <c r="BTM151" s="342"/>
      <c r="BTN151" s="342"/>
      <c r="BTO151" s="342"/>
      <c r="BTP151" s="342"/>
      <c r="BTQ151" s="342"/>
      <c r="BTR151" s="342"/>
      <c r="BTS151" s="342"/>
      <c r="BTT151" s="342"/>
      <c r="BTU151" s="342"/>
      <c r="BTV151" s="342"/>
      <c r="BTW151" s="342"/>
      <c r="BTX151" s="342"/>
      <c r="BTY151" s="342"/>
      <c r="BTZ151" s="342"/>
      <c r="BUA151" s="342"/>
      <c r="BUB151" s="342"/>
      <c r="BUC151" s="342"/>
      <c r="BUD151" s="342"/>
      <c r="BUE151" s="342"/>
      <c r="BUF151" s="342"/>
      <c r="BUG151" s="342"/>
      <c r="BUH151" s="342"/>
      <c r="BUI151" s="342"/>
      <c r="BUJ151" s="342"/>
      <c r="BUK151" s="342"/>
      <c r="BUL151" s="342"/>
      <c r="BUM151" s="342"/>
      <c r="BUN151" s="342"/>
      <c r="BUO151" s="342"/>
      <c r="BUP151" s="342"/>
      <c r="BUQ151" s="342"/>
      <c r="BUR151" s="342"/>
      <c r="BUS151" s="342"/>
      <c r="BUT151" s="342"/>
      <c r="BUU151" s="342"/>
      <c r="BUV151" s="342"/>
      <c r="BUW151" s="342"/>
      <c r="BUX151" s="342"/>
      <c r="BUY151" s="342"/>
      <c r="BUZ151" s="342"/>
      <c r="BVA151" s="342"/>
      <c r="BVB151" s="342"/>
      <c r="BVC151" s="342"/>
      <c r="BVD151" s="342"/>
      <c r="BVE151" s="342"/>
      <c r="BVF151" s="342"/>
      <c r="BVG151" s="342"/>
      <c r="BVH151" s="342"/>
      <c r="BVI151" s="342"/>
      <c r="BVJ151" s="342"/>
      <c r="BVK151" s="342"/>
      <c r="BVL151" s="342"/>
      <c r="BVM151" s="342"/>
      <c r="BVN151" s="342"/>
      <c r="BVO151" s="342"/>
      <c r="BVP151" s="342"/>
      <c r="BVQ151" s="342"/>
      <c r="BVR151" s="342"/>
      <c r="BVS151" s="342"/>
      <c r="BVT151" s="342"/>
      <c r="BVU151" s="342"/>
      <c r="BVV151" s="342"/>
      <c r="BVW151" s="342"/>
      <c r="BVX151" s="342"/>
      <c r="BVY151" s="342"/>
      <c r="BVZ151" s="342"/>
      <c r="BWA151" s="342"/>
      <c r="BWB151" s="342"/>
      <c r="BWC151" s="342"/>
      <c r="BWD151" s="342"/>
      <c r="BWE151" s="342"/>
      <c r="BWF151" s="342"/>
      <c r="BWG151" s="342"/>
      <c r="BWH151" s="342"/>
      <c r="BWI151" s="342"/>
      <c r="BWJ151" s="342"/>
      <c r="BWK151" s="342"/>
      <c r="BWL151" s="342"/>
      <c r="BWM151" s="342"/>
      <c r="BWN151" s="342"/>
      <c r="BWO151" s="342"/>
      <c r="BWP151" s="342"/>
      <c r="BWQ151" s="342"/>
      <c r="BWR151" s="342"/>
      <c r="BWS151" s="342"/>
      <c r="BWT151" s="342"/>
      <c r="BWU151" s="342"/>
      <c r="BWV151" s="342"/>
      <c r="BWW151" s="342"/>
      <c r="BWX151" s="342"/>
      <c r="BWY151" s="342"/>
      <c r="BWZ151" s="342"/>
      <c r="BXA151" s="342"/>
      <c r="BXB151" s="342"/>
      <c r="BXC151" s="342"/>
      <c r="BXD151" s="342"/>
      <c r="BXE151" s="342"/>
      <c r="BXF151" s="342"/>
      <c r="BXG151" s="342"/>
      <c r="BXH151" s="342"/>
      <c r="BXI151" s="342"/>
      <c r="BXJ151" s="342"/>
      <c r="BXK151" s="342"/>
      <c r="BXL151" s="342"/>
      <c r="BXM151" s="342"/>
      <c r="BXN151" s="342"/>
      <c r="BXO151" s="342"/>
      <c r="BXP151" s="342"/>
      <c r="BXQ151" s="342"/>
      <c r="BXR151" s="342"/>
      <c r="BXS151" s="342"/>
      <c r="BXT151" s="342"/>
      <c r="BXU151" s="342"/>
      <c r="BXV151" s="342"/>
      <c r="BXW151" s="342"/>
      <c r="BXX151" s="342"/>
      <c r="BXY151" s="342"/>
      <c r="BXZ151" s="342"/>
      <c r="BYA151" s="342"/>
      <c r="BYB151" s="342"/>
      <c r="BYC151" s="342"/>
      <c r="BYD151" s="342"/>
      <c r="BYE151" s="342"/>
      <c r="BYF151" s="342"/>
      <c r="BYG151" s="342"/>
      <c r="BYH151" s="342"/>
      <c r="BYI151" s="342"/>
      <c r="BYJ151" s="342"/>
      <c r="BYK151" s="342"/>
      <c r="BYL151" s="342"/>
      <c r="BYM151" s="342"/>
      <c r="BYN151" s="342"/>
      <c r="BYO151" s="342"/>
      <c r="BYP151" s="342"/>
      <c r="BYQ151" s="342"/>
      <c r="BYR151" s="342"/>
      <c r="BYS151" s="342"/>
      <c r="BYT151" s="342"/>
      <c r="BYU151" s="342"/>
      <c r="BYV151" s="342"/>
      <c r="BYW151" s="342"/>
      <c r="BYX151" s="342"/>
      <c r="BYY151" s="342"/>
      <c r="BYZ151" s="342"/>
      <c r="BZA151" s="342"/>
      <c r="BZB151" s="342"/>
      <c r="BZC151" s="342"/>
      <c r="BZD151" s="342"/>
      <c r="BZE151" s="342"/>
      <c r="BZF151" s="342"/>
      <c r="BZG151" s="342"/>
      <c r="BZH151" s="342"/>
      <c r="BZI151" s="342"/>
      <c r="BZJ151" s="342"/>
      <c r="BZK151" s="342"/>
      <c r="BZL151" s="342"/>
      <c r="BZM151" s="342"/>
      <c r="BZN151" s="342"/>
      <c r="BZO151" s="342"/>
      <c r="BZP151" s="342"/>
      <c r="BZQ151" s="342"/>
      <c r="BZR151" s="342"/>
      <c r="BZS151" s="342"/>
      <c r="BZT151" s="342"/>
      <c r="BZU151" s="342"/>
      <c r="BZV151" s="342"/>
      <c r="BZW151" s="342"/>
      <c r="BZX151" s="342"/>
      <c r="BZY151" s="342"/>
      <c r="BZZ151" s="342"/>
      <c r="CAA151" s="342"/>
      <c r="CAB151" s="342"/>
      <c r="CAC151" s="342"/>
      <c r="CAD151" s="342"/>
      <c r="CAE151" s="342"/>
      <c r="CAF151" s="342"/>
      <c r="CAG151" s="342"/>
      <c r="CAH151" s="342"/>
      <c r="CAI151" s="342"/>
      <c r="CAJ151" s="342"/>
      <c r="CAK151" s="342"/>
      <c r="CAL151" s="342"/>
      <c r="CAM151" s="342"/>
      <c r="CAN151" s="342"/>
      <c r="CAO151" s="342"/>
      <c r="CAP151" s="342"/>
      <c r="CAQ151" s="342"/>
      <c r="CAR151" s="342"/>
      <c r="CAS151" s="342"/>
      <c r="CAT151" s="342"/>
      <c r="CAU151" s="342"/>
      <c r="CAV151" s="342"/>
      <c r="CAW151" s="342"/>
      <c r="CAX151" s="342"/>
      <c r="CAY151" s="342"/>
      <c r="CAZ151" s="342"/>
      <c r="CBA151" s="342"/>
      <c r="CBB151" s="342"/>
      <c r="CBC151" s="342"/>
      <c r="CBD151" s="342"/>
      <c r="CBE151" s="342"/>
      <c r="CBF151" s="342"/>
      <c r="CBG151" s="342"/>
      <c r="CBH151" s="342"/>
      <c r="CBI151" s="342"/>
      <c r="CBJ151" s="342"/>
      <c r="CBK151" s="342"/>
      <c r="CBL151" s="342"/>
      <c r="CBM151" s="342"/>
      <c r="CBN151" s="342"/>
      <c r="CBO151" s="342"/>
      <c r="CBP151" s="342"/>
      <c r="CBQ151" s="342"/>
      <c r="CBR151" s="342"/>
      <c r="CBS151" s="342"/>
      <c r="CBT151" s="342"/>
      <c r="CBU151" s="342"/>
      <c r="CBV151" s="342"/>
      <c r="CBW151" s="342"/>
      <c r="CBX151" s="342"/>
      <c r="CBY151" s="342"/>
      <c r="CBZ151" s="342"/>
      <c r="CCA151" s="342"/>
      <c r="CCB151" s="342"/>
      <c r="CCC151" s="342"/>
      <c r="CCD151" s="342"/>
      <c r="CCE151" s="342"/>
      <c r="CCF151" s="342"/>
      <c r="CCG151" s="342"/>
      <c r="CCH151" s="342"/>
      <c r="CCI151" s="342"/>
      <c r="CCJ151" s="342"/>
      <c r="CCK151" s="342"/>
      <c r="CCL151" s="342"/>
      <c r="CCM151" s="342"/>
      <c r="CCN151" s="342"/>
      <c r="CCO151" s="342"/>
      <c r="CCP151" s="342"/>
      <c r="CCQ151" s="342"/>
      <c r="CCR151" s="342"/>
      <c r="CCS151" s="342"/>
      <c r="CCT151" s="342"/>
      <c r="CCU151" s="342"/>
      <c r="CCV151" s="342"/>
      <c r="CCW151" s="342"/>
      <c r="CCX151" s="342"/>
      <c r="CCY151" s="342"/>
      <c r="CCZ151" s="342"/>
      <c r="CDA151" s="342"/>
      <c r="CDB151" s="342"/>
      <c r="CDC151" s="342"/>
      <c r="CDD151" s="342"/>
      <c r="CDE151" s="342"/>
      <c r="CDF151" s="342"/>
      <c r="CDG151" s="342"/>
      <c r="CDH151" s="342"/>
      <c r="CDI151" s="342"/>
      <c r="CDJ151" s="342"/>
      <c r="CDK151" s="342"/>
      <c r="CDL151" s="342"/>
      <c r="CDM151" s="342"/>
      <c r="CDN151" s="342"/>
      <c r="CDO151" s="342"/>
      <c r="CDP151" s="342"/>
      <c r="CDQ151" s="342"/>
      <c r="CDR151" s="342"/>
      <c r="CDS151" s="342"/>
      <c r="CDT151" s="342"/>
      <c r="CDU151" s="342"/>
      <c r="CDV151" s="342"/>
      <c r="CDW151" s="342"/>
      <c r="CDX151" s="342"/>
      <c r="CDY151" s="342"/>
      <c r="CDZ151" s="342"/>
      <c r="CEA151" s="342"/>
      <c r="CEB151" s="342"/>
      <c r="CEC151" s="342"/>
      <c r="CED151" s="342"/>
      <c r="CEE151" s="342"/>
      <c r="CEF151" s="342"/>
      <c r="CEG151" s="342"/>
      <c r="CEH151" s="342"/>
      <c r="CEI151" s="342"/>
      <c r="CEJ151" s="342"/>
      <c r="CEK151" s="342"/>
      <c r="CEL151" s="342"/>
      <c r="CEM151" s="342"/>
      <c r="CEN151" s="342"/>
      <c r="CEO151" s="342"/>
      <c r="CEP151" s="342"/>
      <c r="CEQ151" s="342"/>
      <c r="CER151" s="342"/>
      <c r="CES151" s="342"/>
      <c r="CET151" s="342"/>
      <c r="CEU151" s="342"/>
      <c r="CEV151" s="342"/>
      <c r="CEW151" s="342"/>
      <c r="CEX151" s="342"/>
      <c r="CEY151" s="342"/>
      <c r="CEZ151" s="342"/>
      <c r="CFA151" s="342"/>
      <c r="CFB151" s="342"/>
      <c r="CFC151" s="342"/>
      <c r="CFD151" s="342"/>
      <c r="CFE151" s="342"/>
      <c r="CFF151" s="342"/>
      <c r="CFG151" s="342"/>
      <c r="CFH151" s="342"/>
      <c r="CFI151" s="342"/>
      <c r="CFJ151" s="342"/>
      <c r="CFK151" s="342"/>
      <c r="CFL151" s="342"/>
      <c r="CFM151" s="342"/>
      <c r="CFN151" s="342"/>
      <c r="CFO151" s="342"/>
      <c r="CFP151" s="342"/>
      <c r="CFQ151" s="342"/>
      <c r="CFR151" s="342"/>
      <c r="CFS151" s="342"/>
      <c r="CFT151" s="342"/>
      <c r="CFU151" s="342"/>
      <c r="CFV151" s="342"/>
      <c r="CFW151" s="342"/>
      <c r="CFX151" s="342"/>
      <c r="CFY151" s="342"/>
      <c r="CFZ151" s="342"/>
      <c r="CGA151" s="342"/>
      <c r="CGB151" s="342"/>
      <c r="CGC151" s="342"/>
      <c r="CGD151" s="342"/>
      <c r="CGE151" s="342"/>
      <c r="CGF151" s="342"/>
      <c r="CGG151" s="342"/>
      <c r="CGH151" s="342"/>
      <c r="CGI151" s="342"/>
      <c r="CGJ151" s="342"/>
      <c r="CGK151" s="342"/>
      <c r="CGL151" s="342"/>
      <c r="CGM151" s="342"/>
      <c r="CGN151" s="342"/>
      <c r="CGO151" s="342"/>
      <c r="CGP151" s="342"/>
      <c r="CGQ151" s="342"/>
      <c r="CGR151" s="342"/>
      <c r="CGS151" s="342"/>
      <c r="CGT151" s="342"/>
      <c r="CGU151" s="342"/>
      <c r="CGV151" s="342"/>
      <c r="CGW151" s="342"/>
      <c r="CGX151" s="342"/>
      <c r="CGY151" s="342"/>
      <c r="CGZ151" s="342"/>
      <c r="CHA151" s="342"/>
      <c r="CHB151" s="342"/>
      <c r="CHC151" s="342"/>
      <c r="CHD151" s="342"/>
      <c r="CHE151" s="342"/>
      <c r="CHF151" s="342"/>
      <c r="CHG151" s="342"/>
      <c r="CHH151" s="342"/>
      <c r="CHI151" s="342"/>
      <c r="CHJ151" s="342"/>
      <c r="CHK151" s="342"/>
      <c r="CHL151" s="342"/>
      <c r="CHM151" s="342"/>
      <c r="CHN151" s="342"/>
      <c r="CHO151" s="342"/>
      <c r="CHP151" s="342"/>
      <c r="CHQ151" s="342"/>
      <c r="CHR151" s="342"/>
      <c r="CHS151" s="342"/>
      <c r="CHT151" s="342"/>
      <c r="CHU151" s="342"/>
      <c r="CHV151" s="342"/>
      <c r="CHW151" s="342"/>
      <c r="CHX151" s="342"/>
      <c r="CHY151" s="342"/>
      <c r="CHZ151" s="342"/>
      <c r="CIA151" s="342"/>
      <c r="CIB151" s="342"/>
      <c r="CIC151" s="342"/>
      <c r="CID151" s="342"/>
      <c r="CIE151" s="342"/>
      <c r="CIF151" s="342"/>
      <c r="CIG151" s="342"/>
      <c r="CIH151" s="342"/>
      <c r="CII151" s="342"/>
      <c r="CIJ151" s="342"/>
      <c r="CIK151" s="342"/>
      <c r="CIL151" s="342"/>
      <c r="CIM151" s="342"/>
      <c r="CIN151" s="342"/>
      <c r="CIO151" s="342"/>
      <c r="CIP151" s="342"/>
      <c r="CIQ151" s="342"/>
      <c r="CIR151" s="342"/>
      <c r="CIS151" s="342"/>
      <c r="CIT151" s="342"/>
      <c r="CIU151" s="342"/>
      <c r="CIV151" s="342"/>
      <c r="CIW151" s="342"/>
      <c r="CIX151" s="342"/>
      <c r="CIY151" s="342"/>
      <c r="CIZ151" s="342"/>
      <c r="CJA151" s="342"/>
      <c r="CJB151" s="342"/>
      <c r="CJC151" s="342"/>
      <c r="CJD151" s="342"/>
      <c r="CJE151" s="342"/>
      <c r="CJF151" s="342"/>
      <c r="CJG151" s="342"/>
      <c r="CJH151" s="342"/>
      <c r="CJI151" s="342"/>
      <c r="CJJ151" s="342"/>
      <c r="CJK151" s="342"/>
      <c r="CJL151" s="342"/>
      <c r="CJM151" s="342"/>
      <c r="CJN151" s="342"/>
      <c r="CJO151" s="342"/>
      <c r="CJP151" s="342"/>
      <c r="CJQ151" s="342"/>
      <c r="CJR151" s="342"/>
      <c r="CJS151" s="342"/>
      <c r="CJT151" s="342"/>
      <c r="CJU151" s="342"/>
      <c r="CJV151" s="342"/>
      <c r="CJW151" s="342"/>
      <c r="CJX151" s="342"/>
      <c r="CJY151" s="342"/>
      <c r="CJZ151" s="342"/>
      <c r="CKA151" s="342"/>
      <c r="CKB151" s="342"/>
      <c r="CKC151" s="342"/>
      <c r="CKD151" s="342"/>
      <c r="CKE151" s="342"/>
      <c r="CKF151" s="342"/>
      <c r="CKG151" s="342"/>
      <c r="CKH151" s="342"/>
      <c r="CKI151" s="342"/>
      <c r="CKJ151" s="342"/>
      <c r="CKK151" s="342"/>
      <c r="CKL151" s="342"/>
      <c r="CKM151" s="342"/>
      <c r="CKN151" s="342"/>
      <c r="CKO151" s="342"/>
      <c r="CKP151" s="342"/>
      <c r="CKQ151" s="342"/>
      <c r="CKR151" s="342"/>
      <c r="CKS151" s="342"/>
      <c r="CKT151" s="342"/>
      <c r="CKU151" s="342"/>
      <c r="CKV151" s="342"/>
      <c r="CKW151" s="342"/>
      <c r="CKX151" s="342"/>
      <c r="CKY151" s="342"/>
      <c r="CKZ151" s="342"/>
      <c r="CLA151" s="342"/>
      <c r="CLB151" s="342"/>
      <c r="CLC151" s="342"/>
      <c r="CLD151" s="342"/>
      <c r="CLE151" s="342"/>
      <c r="CLF151" s="342"/>
      <c r="CLG151" s="342"/>
      <c r="CLH151" s="342"/>
      <c r="CLI151" s="342"/>
      <c r="CLJ151" s="342"/>
      <c r="CLK151" s="342"/>
      <c r="CLL151" s="342"/>
      <c r="CLM151" s="342"/>
      <c r="CLN151" s="342"/>
      <c r="CLO151" s="342"/>
      <c r="CLP151" s="342"/>
      <c r="CLQ151" s="342"/>
      <c r="CLR151" s="342"/>
      <c r="CLS151" s="342"/>
      <c r="CLT151" s="342"/>
      <c r="CLU151" s="342"/>
      <c r="CLV151" s="342"/>
      <c r="CLW151" s="342"/>
      <c r="CLX151" s="342"/>
      <c r="CLY151" s="342"/>
      <c r="CLZ151" s="342"/>
      <c r="CMA151" s="342"/>
      <c r="CMB151" s="342"/>
      <c r="CMC151" s="342"/>
      <c r="CMD151" s="342"/>
      <c r="CME151" s="342"/>
      <c r="CMF151" s="342"/>
      <c r="CMG151" s="342"/>
      <c r="CMH151" s="342"/>
      <c r="CMI151" s="342"/>
      <c r="CMJ151" s="342"/>
      <c r="CMK151" s="342"/>
      <c r="CML151" s="342"/>
      <c r="CMM151" s="342"/>
      <c r="CMN151" s="342"/>
      <c r="CMO151" s="342"/>
      <c r="CMP151" s="342"/>
      <c r="CMQ151" s="342"/>
      <c r="CMR151" s="342"/>
      <c r="CMS151" s="342"/>
      <c r="CMT151" s="342"/>
      <c r="CMU151" s="342"/>
      <c r="CMV151" s="342"/>
      <c r="CMW151" s="342"/>
      <c r="CMX151" s="342"/>
      <c r="CMY151" s="342"/>
      <c r="CMZ151" s="342"/>
      <c r="CNA151" s="342"/>
      <c r="CNB151" s="342"/>
      <c r="CNC151" s="342"/>
      <c r="CND151" s="342"/>
      <c r="CNE151" s="342"/>
      <c r="CNF151" s="342"/>
      <c r="CNG151" s="342"/>
      <c r="CNH151" s="342"/>
      <c r="CNI151" s="342"/>
      <c r="CNJ151" s="342"/>
      <c r="CNK151" s="342"/>
      <c r="CNL151" s="342"/>
      <c r="CNM151" s="342"/>
      <c r="CNN151" s="342"/>
      <c r="CNO151" s="342"/>
      <c r="CNP151" s="342"/>
      <c r="CNQ151" s="342"/>
      <c r="CNR151" s="342"/>
      <c r="CNS151" s="342"/>
      <c r="CNT151" s="342"/>
      <c r="CNU151" s="342"/>
      <c r="CNV151" s="342"/>
      <c r="CNW151" s="342"/>
      <c r="CNX151" s="342"/>
      <c r="CNY151" s="342"/>
      <c r="CNZ151" s="342"/>
      <c r="COA151" s="342"/>
      <c r="COB151" s="342"/>
      <c r="COC151" s="342"/>
      <c r="COD151" s="342"/>
      <c r="COE151" s="342"/>
      <c r="COF151" s="342"/>
      <c r="COG151" s="342"/>
      <c r="COH151" s="342"/>
      <c r="COI151" s="342"/>
      <c r="COJ151" s="342"/>
      <c r="COK151" s="342"/>
      <c r="COL151" s="342"/>
      <c r="COM151" s="342"/>
      <c r="CON151" s="342"/>
      <c r="COO151" s="342"/>
      <c r="COP151" s="342"/>
      <c r="COQ151" s="342"/>
      <c r="COR151" s="342"/>
      <c r="COS151" s="342"/>
      <c r="COT151" s="342"/>
      <c r="COU151" s="342"/>
      <c r="COV151" s="342"/>
      <c r="COW151" s="342"/>
      <c r="COX151" s="342"/>
      <c r="COY151" s="342"/>
      <c r="COZ151" s="342"/>
      <c r="CPA151" s="342"/>
      <c r="CPB151" s="342"/>
      <c r="CPC151" s="342"/>
      <c r="CPD151" s="342"/>
      <c r="CPE151" s="342"/>
      <c r="CPF151" s="342"/>
      <c r="CPG151" s="342"/>
      <c r="CPH151" s="342"/>
      <c r="CPI151" s="342"/>
      <c r="CPJ151" s="342"/>
      <c r="CPK151" s="342"/>
      <c r="CPL151" s="342"/>
      <c r="CPM151" s="342"/>
      <c r="CPN151" s="342"/>
      <c r="CPO151" s="342"/>
      <c r="CPP151" s="342"/>
      <c r="CPQ151" s="342"/>
      <c r="CPR151" s="342"/>
      <c r="CPS151" s="342"/>
      <c r="CPT151" s="342"/>
      <c r="CPU151" s="342"/>
      <c r="CPV151" s="342"/>
      <c r="CPW151" s="342"/>
      <c r="CPX151" s="342"/>
      <c r="CPY151" s="342"/>
      <c r="CPZ151" s="342"/>
      <c r="CQA151" s="342"/>
      <c r="CQB151" s="342"/>
      <c r="CQC151" s="342"/>
      <c r="CQD151" s="342"/>
      <c r="CQE151" s="342"/>
      <c r="CQF151" s="342"/>
      <c r="CQG151" s="342"/>
      <c r="CQH151" s="342"/>
      <c r="CQI151" s="342"/>
      <c r="CQJ151" s="342"/>
      <c r="CQK151" s="342"/>
      <c r="CQL151" s="342"/>
      <c r="CQM151" s="342"/>
      <c r="CQN151" s="342"/>
      <c r="CQO151" s="342"/>
      <c r="CQP151" s="342"/>
      <c r="CQQ151" s="342"/>
      <c r="CQR151" s="342"/>
      <c r="CQS151" s="342"/>
      <c r="CQT151" s="342"/>
      <c r="CQU151" s="342"/>
      <c r="CQV151" s="342"/>
      <c r="CQW151" s="342"/>
      <c r="CQX151" s="342"/>
      <c r="CQY151" s="342"/>
      <c r="CQZ151" s="342"/>
      <c r="CRA151" s="342"/>
      <c r="CRB151" s="342"/>
      <c r="CRC151" s="342"/>
      <c r="CRD151" s="342"/>
      <c r="CRE151" s="342"/>
      <c r="CRF151" s="342"/>
      <c r="CRG151" s="342"/>
      <c r="CRH151" s="342"/>
      <c r="CRI151" s="342"/>
      <c r="CRJ151" s="342"/>
      <c r="CRK151" s="342"/>
      <c r="CRL151" s="342"/>
      <c r="CRM151" s="342"/>
      <c r="CRN151" s="342"/>
      <c r="CRO151" s="342"/>
      <c r="CRP151" s="342"/>
      <c r="CRQ151" s="342"/>
      <c r="CRR151" s="342"/>
      <c r="CRS151" s="342"/>
      <c r="CRT151" s="342"/>
      <c r="CRU151" s="342"/>
      <c r="CRV151" s="342"/>
      <c r="CRW151" s="342"/>
      <c r="CRX151" s="342"/>
      <c r="CRY151" s="342"/>
      <c r="CRZ151" s="342"/>
      <c r="CSA151" s="342"/>
      <c r="CSB151" s="342"/>
      <c r="CSC151" s="342"/>
      <c r="CSD151" s="342"/>
      <c r="CSE151" s="342"/>
      <c r="CSF151" s="342"/>
      <c r="CSG151" s="342"/>
      <c r="CSH151" s="342"/>
      <c r="CSI151" s="342"/>
      <c r="CSJ151" s="342"/>
      <c r="CSK151" s="342"/>
      <c r="CSL151" s="342"/>
      <c r="CSM151" s="342"/>
      <c r="CSN151" s="342"/>
      <c r="CSO151" s="342"/>
      <c r="CSP151" s="342"/>
      <c r="CSQ151" s="342"/>
      <c r="CSR151" s="342"/>
      <c r="CSS151" s="342"/>
      <c r="CST151" s="342"/>
      <c r="CSU151" s="342"/>
      <c r="CSV151" s="342"/>
      <c r="CSW151" s="342"/>
      <c r="CSX151" s="342"/>
      <c r="CSY151" s="342"/>
      <c r="CSZ151" s="342"/>
      <c r="CTA151" s="342"/>
      <c r="CTB151" s="342"/>
      <c r="CTC151" s="342"/>
      <c r="CTD151" s="342"/>
      <c r="CTE151" s="342"/>
      <c r="CTF151" s="342"/>
      <c r="CTG151" s="342"/>
      <c r="CTH151" s="342"/>
      <c r="CTI151" s="342"/>
      <c r="CTJ151" s="342"/>
      <c r="CTK151" s="342"/>
      <c r="CTL151" s="342"/>
      <c r="CTM151" s="342"/>
      <c r="CTN151" s="342"/>
      <c r="CTO151" s="342"/>
      <c r="CTP151" s="342"/>
      <c r="CTQ151" s="342"/>
      <c r="CTR151" s="342"/>
      <c r="CTS151" s="342"/>
      <c r="CTT151" s="342"/>
      <c r="CTU151" s="342"/>
      <c r="CTV151" s="342"/>
      <c r="CTW151" s="342"/>
      <c r="CTX151" s="342"/>
      <c r="CTY151" s="342"/>
      <c r="CTZ151" s="342"/>
      <c r="CUA151" s="342"/>
      <c r="CUB151" s="342"/>
      <c r="CUC151" s="342"/>
      <c r="CUD151" s="342"/>
      <c r="CUE151" s="342"/>
      <c r="CUF151" s="342"/>
      <c r="CUG151" s="342"/>
      <c r="CUH151" s="342"/>
      <c r="CUI151" s="342"/>
      <c r="CUJ151" s="342"/>
      <c r="CUK151" s="342"/>
      <c r="CUL151" s="342"/>
      <c r="CUM151" s="342"/>
      <c r="CUN151" s="342"/>
      <c r="CUO151" s="342"/>
      <c r="CUP151" s="342"/>
      <c r="CUQ151" s="342"/>
      <c r="CUR151" s="342"/>
      <c r="CUS151" s="342"/>
      <c r="CUT151" s="342"/>
      <c r="CUU151" s="342"/>
      <c r="CUV151" s="342"/>
      <c r="CUW151" s="342"/>
      <c r="CUX151" s="342"/>
      <c r="CUY151" s="342"/>
      <c r="CUZ151" s="342"/>
      <c r="CVA151" s="342"/>
      <c r="CVB151" s="342"/>
      <c r="CVC151" s="342"/>
      <c r="CVD151" s="342"/>
      <c r="CVE151" s="342"/>
      <c r="CVF151" s="342"/>
      <c r="CVG151" s="342"/>
      <c r="CVH151" s="342"/>
      <c r="CVI151" s="342"/>
      <c r="CVJ151" s="342"/>
      <c r="CVK151" s="342"/>
      <c r="CVL151" s="342"/>
      <c r="CVM151" s="342"/>
      <c r="CVN151" s="342"/>
      <c r="CVO151" s="342"/>
      <c r="CVP151" s="342"/>
      <c r="CVQ151" s="342"/>
      <c r="CVR151" s="342"/>
      <c r="CVS151" s="342"/>
      <c r="CVT151" s="342"/>
      <c r="CVU151" s="342"/>
      <c r="CVV151" s="342"/>
      <c r="CVW151" s="342"/>
      <c r="CVX151" s="342"/>
      <c r="CVY151" s="342"/>
      <c r="CVZ151" s="342"/>
      <c r="CWA151" s="342"/>
      <c r="CWB151" s="342"/>
      <c r="CWC151" s="342"/>
      <c r="CWD151" s="342"/>
      <c r="CWE151" s="342"/>
      <c r="CWF151" s="342"/>
      <c r="CWG151" s="342"/>
      <c r="CWH151" s="342"/>
      <c r="CWI151" s="342"/>
      <c r="CWJ151" s="342"/>
      <c r="CWK151" s="342"/>
      <c r="CWL151" s="342"/>
      <c r="CWM151" s="342"/>
      <c r="CWN151" s="342"/>
      <c r="CWO151" s="342"/>
      <c r="CWP151" s="342"/>
      <c r="CWQ151" s="342"/>
      <c r="CWR151" s="342"/>
      <c r="CWS151" s="342"/>
      <c r="CWT151" s="342"/>
      <c r="CWU151" s="342"/>
      <c r="CWV151" s="342"/>
      <c r="CWW151" s="342"/>
      <c r="CWX151" s="342"/>
      <c r="CWY151" s="342"/>
      <c r="CWZ151" s="342"/>
      <c r="CXA151" s="342"/>
      <c r="CXB151" s="342"/>
      <c r="CXC151" s="342"/>
      <c r="CXD151" s="342"/>
      <c r="CXE151" s="342"/>
      <c r="CXF151" s="342"/>
      <c r="CXG151" s="342"/>
      <c r="CXH151" s="342"/>
      <c r="CXI151" s="342"/>
      <c r="CXJ151" s="342"/>
      <c r="CXK151" s="342"/>
      <c r="CXL151" s="342"/>
      <c r="CXM151" s="342"/>
      <c r="CXN151" s="342"/>
      <c r="CXO151" s="342"/>
      <c r="CXP151" s="342"/>
      <c r="CXQ151" s="342"/>
      <c r="CXR151" s="342"/>
      <c r="CXS151" s="342"/>
      <c r="CXT151" s="342"/>
      <c r="CXU151" s="342"/>
      <c r="CXV151" s="342"/>
      <c r="CXW151" s="342"/>
      <c r="CXX151" s="342"/>
      <c r="CXY151" s="342"/>
      <c r="CXZ151" s="342"/>
      <c r="CYA151" s="342"/>
      <c r="CYB151" s="342"/>
      <c r="CYC151" s="342"/>
      <c r="CYD151" s="342"/>
      <c r="CYE151" s="342"/>
      <c r="CYF151" s="342"/>
      <c r="CYG151" s="342"/>
      <c r="CYH151" s="342"/>
      <c r="CYI151" s="342"/>
      <c r="CYJ151" s="342"/>
      <c r="CYK151" s="342"/>
      <c r="CYL151" s="342"/>
      <c r="CYM151" s="342"/>
      <c r="CYN151" s="342"/>
      <c r="CYO151" s="342"/>
      <c r="CYP151" s="342"/>
      <c r="CYQ151" s="342"/>
      <c r="CYR151" s="342"/>
      <c r="CYS151" s="342"/>
      <c r="CYT151" s="342"/>
      <c r="CYU151" s="342"/>
      <c r="CYV151" s="342"/>
      <c r="CYW151" s="342"/>
      <c r="CYX151" s="342"/>
      <c r="CYY151" s="342"/>
      <c r="CYZ151" s="342"/>
      <c r="CZA151" s="342"/>
      <c r="CZB151" s="342"/>
      <c r="CZC151" s="342"/>
      <c r="CZD151" s="342"/>
      <c r="CZE151" s="342"/>
      <c r="CZF151" s="342"/>
      <c r="CZG151" s="342"/>
      <c r="CZH151" s="342"/>
      <c r="CZI151" s="342"/>
      <c r="CZJ151" s="342"/>
      <c r="CZK151" s="342"/>
      <c r="CZL151" s="342"/>
      <c r="CZM151" s="342"/>
      <c r="CZN151" s="342"/>
      <c r="CZO151" s="342"/>
      <c r="CZP151" s="342"/>
      <c r="CZQ151" s="342"/>
      <c r="CZR151" s="342"/>
      <c r="CZS151" s="342"/>
      <c r="CZT151" s="342"/>
      <c r="CZU151" s="342"/>
      <c r="CZV151" s="342"/>
      <c r="CZW151" s="342"/>
      <c r="CZX151" s="342"/>
      <c r="CZY151" s="342"/>
      <c r="CZZ151" s="342"/>
      <c r="DAA151" s="342"/>
      <c r="DAB151" s="342"/>
      <c r="DAC151" s="342"/>
      <c r="DAD151" s="342"/>
      <c r="DAE151" s="342"/>
      <c r="DAF151" s="342"/>
      <c r="DAG151" s="342"/>
      <c r="DAH151" s="342"/>
      <c r="DAI151" s="342"/>
      <c r="DAJ151" s="342"/>
      <c r="DAK151" s="342"/>
      <c r="DAL151" s="342"/>
      <c r="DAM151" s="342"/>
      <c r="DAN151" s="342"/>
      <c r="DAO151" s="342"/>
      <c r="DAP151" s="342"/>
      <c r="DAQ151" s="342"/>
      <c r="DAR151" s="342"/>
      <c r="DAS151" s="342"/>
      <c r="DAT151" s="342"/>
      <c r="DAU151" s="342"/>
      <c r="DAV151" s="342"/>
      <c r="DAW151" s="342"/>
      <c r="DAX151" s="342"/>
      <c r="DAY151" s="342"/>
      <c r="DAZ151" s="342"/>
      <c r="DBA151" s="342"/>
      <c r="DBB151" s="342"/>
      <c r="DBC151" s="342"/>
      <c r="DBD151" s="342"/>
      <c r="DBE151" s="342"/>
      <c r="DBF151" s="342"/>
      <c r="DBG151" s="342"/>
      <c r="DBH151" s="342"/>
      <c r="DBI151" s="342"/>
      <c r="DBJ151" s="342"/>
      <c r="DBK151" s="342"/>
      <c r="DBL151" s="342"/>
      <c r="DBM151" s="342"/>
      <c r="DBN151" s="342"/>
      <c r="DBO151" s="342"/>
      <c r="DBP151" s="342"/>
      <c r="DBQ151" s="342"/>
      <c r="DBR151" s="342"/>
      <c r="DBS151" s="342"/>
      <c r="DBT151" s="342"/>
      <c r="DBU151" s="342"/>
      <c r="DBV151" s="342"/>
      <c r="DBW151" s="342"/>
      <c r="DBX151" s="342"/>
      <c r="DBY151" s="342"/>
      <c r="DBZ151" s="342"/>
      <c r="DCA151" s="342"/>
      <c r="DCB151" s="342"/>
      <c r="DCC151" s="342"/>
      <c r="DCD151" s="342"/>
      <c r="DCE151" s="342"/>
      <c r="DCF151" s="342"/>
      <c r="DCG151" s="342"/>
      <c r="DCH151" s="342"/>
      <c r="DCI151" s="342"/>
      <c r="DCJ151" s="342"/>
      <c r="DCK151" s="342"/>
      <c r="DCL151" s="342"/>
      <c r="DCM151" s="342"/>
      <c r="DCN151" s="342"/>
      <c r="DCO151" s="342"/>
      <c r="DCP151" s="342"/>
      <c r="DCQ151" s="342"/>
      <c r="DCR151" s="342"/>
      <c r="DCS151" s="342"/>
      <c r="DCT151" s="342"/>
      <c r="DCU151" s="342"/>
      <c r="DCV151" s="342"/>
      <c r="DCW151" s="342"/>
      <c r="DCX151" s="342"/>
      <c r="DCY151" s="342"/>
      <c r="DCZ151" s="342"/>
      <c r="DDA151" s="342"/>
      <c r="DDB151" s="342"/>
      <c r="DDC151" s="342"/>
      <c r="DDD151" s="342"/>
      <c r="DDE151" s="342"/>
      <c r="DDF151" s="342"/>
      <c r="DDG151" s="342"/>
      <c r="DDH151" s="342"/>
      <c r="DDI151" s="342"/>
      <c r="DDJ151" s="342"/>
      <c r="DDK151" s="342"/>
      <c r="DDL151" s="342"/>
      <c r="DDM151" s="342"/>
      <c r="DDN151" s="342"/>
      <c r="DDO151" s="342"/>
      <c r="DDP151" s="342"/>
      <c r="DDQ151" s="342"/>
      <c r="DDR151" s="342"/>
      <c r="DDS151" s="342"/>
      <c r="DDT151" s="342"/>
      <c r="DDU151" s="342"/>
      <c r="DDV151" s="342"/>
      <c r="DDW151" s="342"/>
      <c r="DDX151" s="342"/>
      <c r="DDY151" s="342"/>
      <c r="DDZ151" s="342"/>
      <c r="DEA151" s="342"/>
      <c r="DEB151" s="342"/>
      <c r="DEC151" s="342"/>
      <c r="DED151" s="342"/>
      <c r="DEE151" s="342"/>
      <c r="DEF151" s="342"/>
      <c r="DEG151" s="342"/>
      <c r="DEH151" s="342"/>
      <c r="DEI151" s="342"/>
      <c r="DEJ151" s="342"/>
      <c r="DEK151" s="342"/>
      <c r="DEL151" s="342"/>
      <c r="DEM151" s="342"/>
      <c r="DEN151" s="342"/>
      <c r="DEO151" s="342"/>
      <c r="DEP151" s="342"/>
      <c r="DEQ151" s="342"/>
      <c r="DER151" s="342"/>
      <c r="DES151" s="342"/>
      <c r="DET151" s="342"/>
      <c r="DEU151" s="342"/>
      <c r="DEV151" s="342"/>
      <c r="DEW151" s="342"/>
      <c r="DEX151" s="342"/>
      <c r="DEY151" s="342"/>
      <c r="DEZ151" s="342"/>
      <c r="DFA151" s="342"/>
      <c r="DFB151" s="342"/>
      <c r="DFC151" s="342"/>
      <c r="DFD151" s="342"/>
      <c r="DFE151" s="342"/>
      <c r="DFF151" s="342"/>
      <c r="DFG151" s="342"/>
      <c r="DFH151" s="342"/>
      <c r="DFI151" s="342"/>
      <c r="DFJ151" s="342"/>
      <c r="DFK151" s="342"/>
      <c r="DFL151" s="342"/>
      <c r="DFM151" s="342"/>
      <c r="DFN151" s="342"/>
      <c r="DFO151" s="342"/>
      <c r="DFP151" s="342"/>
      <c r="DFQ151" s="342"/>
      <c r="DFR151" s="342"/>
      <c r="DFS151" s="342"/>
      <c r="DFT151" s="342"/>
      <c r="DFU151" s="342"/>
      <c r="DFV151" s="342"/>
      <c r="DFW151" s="342"/>
      <c r="DFX151" s="342"/>
      <c r="DFY151" s="342"/>
      <c r="DFZ151" s="342"/>
      <c r="DGA151" s="342"/>
      <c r="DGB151" s="342"/>
      <c r="DGC151" s="342"/>
      <c r="DGD151" s="342"/>
      <c r="DGE151" s="342"/>
      <c r="DGF151" s="342"/>
      <c r="DGG151" s="342"/>
      <c r="DGH151" s="342"/>
      <c r="DGI151" s="342"/>
      <c r="DGJ151" s="342"/>
      <c r="DGK151" s="342"/>
      <c r="DGL151" s="342"/>
      <c r="DGM151" s="342"/>
      <c r="DGN151" s="342"/>
      <c r="DGO151" s="342"/>
      <c r="DGP151" s="342"/>
      <c r="DGQ151" s="342"/>
      <c r="DGR151" s="342"/>
      <c r="DGS151" s="342"/>
      <c r="DGT151" s="342"/>
      <c r="DGU151" s="342"/>
      <c r="DGV151" s="342"/>
      <c r="DGW151" s="342"/>
      <c r="DGX151" s="342"/>
      <c r="DGY151" s="342"/>
      <c r="DGZ151" s="342"/>
      <c r="DHA151" s="342"/>
      <c r="DHB151" s="342"/>
      <c r="DHC151" s="342"/>
      <c r="DHD151" s="342"/>
      <c r="DHE151" s="342"/>
      <c r="DHF151" s="342"/>
      <c r="DHG151" s="342"/>
      <c r="DHH151" s="342"/>
      <c r="DHI151" s="342"/>
      <c r="DHJ151" s="342"/>
      <c r="DHK151" s="342"/>
      <c r="DHL151" s="342"/>
      <c r="DHM151" s="342"/>
      <c r="DHN151" s="342"/>
      <c r="DHO151" s="342"/>
      <c r="DHP151" s="342"/>
      <c r="DHQ151" s="342"/>
      <c r="DHR151" s="342"/>
      <c r="DHS151" s="342"/>
      <c r="DHT151" s="342"/>
      <c r="DHU151" s="342"/>
      <c r="DHV151" s="342"/>
      <c r="DHW151" s="342"/>
      <c r="DHX151" s="342"/>
      <c r="DHY151" s="342"/>
      <c r="DHZ151" s="342"/>
      <c r="DIA151" s="342"/>
      <c r="DIB151" s="342"/>
      <c r="DIC151" s="342"/>
      <c r="DID151" s="342"/>
      <c r="DIE151" s="342"/>
      <c r="DIF151" s="342"/>
      <c r="DIG151" s="342"/>
      <c r="DIH151" s="342"/>
      <c r="DII151" s="342"/>
      <c r="DIJ151" s="342"/>
      <c r="DIK151" s="342"/>
      <c r="DIL151" s="342"/>
      <c r="DIM151" s="342"/>
      <c r="DIN151" s="342"/>
      <c r="DIO151" s="342"/>
      <c r="DIP151" s="342"/>
      <c r="DIQ151" s="342"/>
      <c r="DIR151" s="342"/>
      <c r="DIS151" s="342"/>
      <c r="DIT151" s="342"/>
      <c r="DIU151" s="342"/>
      <c r="DIV151" s="342"/>
      <c r="DIW151" s="342"/>
      <c r="DIX151" s="342"/>
      <c r="DIY151" s="342"/>
      <c r="DIZ151" s="342"/>
      <c r="DJA151" s="342"/>
      <c r="DJB151" s="342"/>
      <c r="DJC151" s="342"/>
      <c r="DJD151" s="342"/>
      <c r="DJE151" s="342"/>
      <c r="DJF151" s="342"/>
      <c r="DJG151" s="342"/>
      <c r="DJH151" s="342"/>
      <c r="DJI151" s="342"/>
      <c r="DJJ151" s="342"/>
      <c r="DJK151" s="342"/>
      <c r="DJL151" s="342"/>
      <c r="DJM151" s="342"/>
      <c r="DJN151" s="342"/>
      <c r="DJO151" s="342"/>
      <c r="DJP151" s="342"/>
      <c r="DJQ151" s="342"/>
      <c r="DJR151" s="342"/>
      <c r="DJS151" s="342"/>
      <c r="DJT151" s="342"/>
      <c r="DJU151" s="342"/>
      <c r="DJV151" s="342"/>
      <c r="DJW151" s="342"/>
      <c r="DJX151" s="342"/>
      <c r="DJY151" s="342"/>
      <c r="DJZ151" s="342"/>
      <c r="DKA151" s="342"/>
      <c r="DKB151" s="342"/>
      <c r="DKC151" s="342"/>
      <c r="DKD151" s="342"/>
      <c r="DKE151" s="342"/>
      <c r="DKF151" s="342"/>
      <c r="DKG151" s="342"/>
      <c r="DKH151" s="342"/>
      <c r="DKI151" s="342"/>
      <c r="DKJ151" s="342"/>
      <c r="DKK151" s="342"/>
      <c r="DKL151" s="342"/>
      <c r="DKM151" s="342"/>
      <c r="DKN151" s="342"/>
      <c r="DKO151" s="342"/>
      <c r="DKP151" s="342"/>
      <c r="DKQ151" s="342"/>
      <c r="DKR151" s="342"/>
      <c r="DKS151" s="342"/>
      <c r="DKT151" s="342"/>
      <c r="DKU151" s="342"/>
      <c r="DKV151" s="342"/>
      <c r="DKW151" s="342"/>
      <c r="DKX151" s="342"/>
      <c r="DKY151" s="342"/>
      <c r="DKZ151" s="342"/>
      <c r="DLA151" s="342"/>
      <c r="DLB151" s="342"/>
      <c r="DLC151" s="342"/>
      <c r="DLD151" s="342"/>
      <c r="DLE151" s="342"/>
      <c r="DLF151" s="342"/>
      <c r="DLG151" s="342"/>
      <c r="DLH151" s="342"/>
      <c r="DLI151" s="342"/>
      <c r="DLJ151" s="342"/>
      <c r="DLK151" s="342"/>
      <c r="DLL151" s="342"/>
      <c r="DLM151" s="342"/>
      <c r="DLN151" s="342"/>
      <c r="DLO151" s="342"/>
      <c r="DLP151" s="342"/>
      <c r="DLQ151" s="342"/>
      <c r="DLR151" s="342"/>
      <c r="DLS151" s="342"/>
      <c r="DLT151" s="342"/>
      <c r="DLU151" s="342"/>
      <c r="DLV151" s="342"/>
      <c r="DLW151" s="342"/>
      <c r="DLX151" s="342"/>
      <c r="DLY151" s="342"/>
      <c r="DLZ151" s="342"/>
      <c r="DMA151" s="342"/>
      <c r="DMB151" s="342"/>
      <c r="DMC151" s="342"/>
      <c r="DMD151" s="342"/>
      <c r="DME151" s="342"/>
      <c r="DMF151" s="342"/>
      <c r="DMG151" s="342"/>
      <c r="DMH151" s="342"/>
      <c r="DMI151" s="342"/>
      <c r="DMJ151" s="342"/>
      <c r="DMK151" s="342"/>
      <c r="DML151" s="342"/>
      <c r="DMM151" s="342"/>
      <c r="DMN151" s="342"/>
      <c r="DMO151" s="342"/>
      <c r="DMP151" s="342"/>
      <c r="DMQ151" s="342"/>
      <c r="DMR151" s="342"/>
      <c r="DMS151" s="342"/>
      <c r="DMT151" s="342"/>
      <c r="DMU151" s="342"/>
      <c r="DMV151" s="342"/>
      <c r="DMW151" s="342"/>
      <c r="DMX151" s="342"/>
      <c r="DMY151" s="342"/>
      <c r="DMZ151" s="342"/>
      <c r="DNA151" s="342"/>
      <c r="DNB151" s="342"/>
      <c r="DNC151" s="342"/>
      <c r="DND151" s="342"/>
      <c r="DNE151" s="342"/>
      <c r="DNF151" s="342"/>
      <c r="DNG151" s="342"/>
      <c r="DNH151" s="342"/>
      <c r="DNI151" s="342"/>
      <c r="DNJ151" s="342"/>
      <c r="DNK151" s="342"/>
      <c r="DNL151" s="342"/>
      <c r="DNM151" s="342"/>
      <c r="DNN151" s="342"/>
      <c r="DNO151" s="342"/>
      <c r="DNP151" s="342"/>
      <c r="DNQ151" s="342"/>
      <c r="DNR151" s="342"/>
      <c r="DNS151" s="342"/>
      <c r="DNT151" s="342"/>
      <c r="DNU151" s="342"/>
      <c r="DNV151" s="342"/>
      <c r="DNW151" s="342"/>
      <c r="DNX151" s="342"/>
      <c r="DNY151" s="342"/>
      <c r="DNZ151" s="342"/>
      <c r="DOA151" s="342"/>
      <c r="DOB151" s="342"/>
      <c r="DOC151" s="342"/>
      <c r="DOD151" s="342"/>
      <c r="DOE151" s="342"/>
      <c r="DOF151" s="342"/>
      <c r="DOG151" s="342"/>
      <c r="DOH151" s="342"/>
      <c r="DOI151" s="342"/>
      <c r="DOJ151" s="342"/>
      <c r="DOK151" s="342"/>
      <c r="DOL151" s="342"/>
      <c r="DOM151" s="342"/>
      <c r="DON151" s="342"/>
      <c r="DOO151" s="342"/>
      <c r="DOP151" s="342"/>
      <c r="DOQ151" s="342"/>
      <c r="DOR151" s="342"/>
      <c r="DOS151" s="342"/>
      <c r="DOT151" s="342"/>
      <c r="DOU151" s="342"/>
      <c r="DOV151" s="342"/>
      <c r="DOW151" s="342"/>
      <c r="DOX151" s="342"/>
      <c r="DOY151" s="342"/>
      <c r="DOZ151" s="342"/>
      <c r="DPA151" s="342"/>
      <c r="DPB151" s="342"/>
      <c r="DPC151" s="342"/>
      <c r="DPD151" s="342"/>
      <c r="DPE151" s="342"/>
      <c r="DPF151" s="342"/>
      <c r="DPG151" s="342"/>
      <c r="DPH151" s="342"/>
      <c r="DPI151" s="342"/>
      <c r="DPJ151" s="342"/>
      <c r="DPK151" s="342"/>
      <c r="DPL151" s="342"/>
      <c r="DPM151" s="342"/>
      <c r="DPN151" s="342"/>
      <c r="DPO151" s="342"/>
      <c r="DPP151" s="342"/>
      <c r="DPQ151" s="342"/>
      <c r="DPR151" s="342"/>
      <c r="DPS151" s="342"/>
      <c r="DPT151" s="342"/>
      <c r="DPU151" s="342"/>
      <c r="DPV151" s="342"/>
      <c r="DPW151" s="342"/>
      <c r="DPX151" s="342"/>
      <c r="DPY151" s="342"/>
      <c r="DPZ151" s="342"/>
      <c r="DQA151" s="342"/>
      <c r="DQB151" s="342"/>
      <c r="DQC151" s="342"/>
      <c r="DQD151" s="342"/>
      <c r="DQE151" s="342"/>
      <c r="DQF151" s="342"/>
      <c r="DQG151" s="342"/>
      <c r="DQH151" s="342"/>
      <c r="DQI151" s="342"/>
      <c r="DQJ151" s="342"/>
      <c r="DQK151" s="342"/>
      <c r="DQL151" s="342"/>
      <c r="DQM151" s="342"/>
      <c r="DQN151" s="342"/>
      <c r="DQO151" s="342"/>
      <c r="DQP151" s="342"/>
      <c r="DQQ151" s="342"/>
      <c r="DQR151" s="342"/>
      <c r="DQS151" s="342"/>
      <c r="DQT151" s="342"/>
      <c r="DQU151" s="342"/>
      <c r="DQV151" s="342"/>
      <c r="DQW151" s="342"/>
      <c r="DQX151" s="342"/>
      <c r="DQY151" s="342"/>
      <c r="DQZ151" s="342"/>
      <c r="DRA151" s="342"/>
      <c r="DRB151" s="342"/>
      <c r="DRC151" s="342"/>
      <c r="DRD151" s="342"/>
      <c r="DRE151" s="342"/>
      <c r="DRF151" s="342"/>
      <c r="DRG151" s="342"/>
      <c r="DRH151" s="342"/>
      <c r="DRI151" s="342"/>
      <c r="DRJ151" s="342"/>
      <c r="DRK151" s="342"/>
      <c r="DRL151" s="342"/>
      <c r="DRM151" s="342"/>
      <c r="DRN151" s="342"/>
      <c r="DRO151" s="342"/>
      <c r="DRP151" s="342"/>
      <c r="DRQ151" s="342"/>
      <c r="DRR151" s="342"/>
      <c r="DRS151" s="342"/>
      <c r="DRT151" s="342"/>
      <c r="DRU151" s="342"/>
      <c r="DRV151" s="342"/>
      <c r="DRW151" s="342"/>
      <c r="DRX151" s="342"/>
      <c r="DRY151" s="342"/>
      <c r="DRZ151" s="342"/>
      <c r="DSA151" s="342"/>
      <c r="DSB151" s="342"/>
      <c r="DSC151" s="342"/>
      <c r="DSD151" s="342"/>
      <c r="DSE151" s="342"/>
      <c r="DSF151" s="342"/>
      <c r="DSG151" s="342"/>
      <c r="DSH151" s="342"/>
      <c r="DSI151" s="342"/>
      <c r="DSJ151" s="342"/>
      <c r="DSK151" s="342"/>
      <c r="DSL151" s="342"/>
      <c r="DSM151" s="342"/>
      <c r="DSN151" s="342"/>
      <c r="DSO151" s="342"/>
      <c r="DSP151" s="342"/>
      <c r="DSQ151" s="342"/>
      <c r="DSR151" s="342"/>
      <c r="DSS151" s="342"/>
      <c r="DST151" s="342"/>
      <c r="DSU151" s="342"/>
      <c r="DSV151" s="342"/>
      <c r="DSW151" s="342"/>
      <c r="DSX151" s="342"/>
      <c r="DSY151" s="342"/>
      <c r="DSZ151" s="342"/>
      <c r="DTA151" s="342"/>
      <c r="DTB151" s="342"/>
      <c r="DTC151" s="342"/>
      <c r="DTD151" s="342"/>
      <c r="DTE151" s="342"/>
      <c r="DTF151" s="342"/>
      <c r="DTG151" s="342"/>
      <c r="DTH151" s="342"/>
      <c r="DTI151" s="342"/>
      <c r="DTJ151" s="342"/>
      <c r="DTK151" s="342"/>
      <c r="DTL151" s="342"/>
      <c r="DTM151" s="342"/>
      <c r="DTN151" s="342"/>
      <c r="DTO151" s="342"/>
      <c r="DTP151" s="342"/>
      <c r="DTQ151" s="342"/>
      <c r="DTR151" s="342"/>
      <c r="DTS151" s="342"/>
      <c r="DTT151" s="342"/>
      <c r="DTU151" s="342"/>
      <c r="DTV151" s="342"/>
      <c r="DTW151" s="342"/>
      <c r="DTX151" s="342"/>
      <c r="DTY151" s="342"/>
      <c r="DTZ151" s="342"/>
      <c r="DUA151" s="342"/>
      <c r="DUB151" s="342"/>
      <c r="DUC151" s="342"/>
      <c r="DUD151" s="342"/>
      <c r="DUE151" s="342"/>
      <c r="DUF151" s="342"/>
      <c r="DUG151" s="342"/>
      <c r="DUH151" s="342"/>
      <c r="DUI151" s="342"/>
      <c r="DUJ151" s="342"/>
      <c r="DUK151" s="342"/>
      <c r="DUL151" s="342"/>
      <c r="DUM151" s="342"/>
      <c r="DUN151" s="342"/>
      <c r="DUO151" s="342"/>
      <c r="DUP151" s="342"/>
      <c r="DUQ151" s="342"/>
      <c r="DUR151" s="342"/>
      <c r="DUS151" s="342"/>
      <c r="DUT151" s="342"/>
      <c r="DUU151" s="342"/>
      <c r="DUV151" s="342"/>
      <c r="DUW151" s="342"/>
      <c r="DUX151" s="342"/>
      <c r="DUY151" s="342"/>
      <c r="DUZ151" s="342"/>
      <c r="DVA151" s="342"/>
      <c r="DVB151" s="342"/>
      <c r="DVC151" s="342"/>
      <c r="DVD151" s="342"/>
      <c r="DVE151" s="342"/>
      <c r="DVF151" s="342"/>
      <c r="DVG151" s="342"/>
      <c r="DVH151" s="342"/>
      <c r="DVI151" s="342"/>
      <c r="DVJ151" s="342"/>
      <c r="DVK151" s="342"/>
      <c r="DVL151" s="342"/>
      <c r="DVM151" s="342"/>
      <c r="DVN151" s="342"/>
      <c r="DVO151" s="342"/>
      <c r="DVP151" s="342"/>
      <c r="DVQ151" s="342"/>
      <c r="DVR151" s="342"/>
      <c r="DVS151" s="342"/>
      <c r="DVT151" s="342"/>
      <c r="DVU151" s="342"/>
      <c r="DVV151" s="342"/>
      <c r="DVW151" s="342"/>
      <c r="DVX151" s="342"/>
      <c r="DVY151" s="342"/>
      <c r="DVZ151" s="342"/>
      <c r="DWA151" s="342"/>
      <c r="DWB151" s="342"/>
      <c r="DWC151" s="342"/>
      <c r="DWD151" s="342"/>
      <c r="DWE151" s="342"/>
      <c r="DWF151" s="342"/>
      <c r="DWG151" s="342"/>
      <c r="DWH151" s="342"/>
      <c r="DWI151" s="342"/>
      <c r="DWJ151" s="342"/>
      <c r="DWK151" s="342"/>
      <c r="DWL151" s="342"/>
      <c r="DWM151" s="342"/>
      <c r="DWN151" s="342"/>
      <c r="DWO151" s="342"/>
      <c r="DWP151" s="342"/>
      <c r="DWQ151" s="342"/>
      <c r="DWR151" s="342"/>
      <c r="DWS151" s="342"/>
      <c r="DWT151" s="342"/>
      <c r="DWU151" s="342"/>
      <c r="DWV151" s="342"/>
      <c r="DWW151" s="342"/>
      <c r="DWX151" s="342"/>
      <c r="DWY151" s="342"/>
      <c r="DWZ151" s="342"/>
      <c r="DXA151" s="342"/>
      <c r="DXB151" s="342"/>
      <c r="DXC151" s="342"/>
      <c r="DXD151" s="342"/>
      <c r="DXE151" s="342"/>
      <c r="DXF151" s="342"/>
      <c r="DXG151" s="342"/>
      <c r="DXH151" s="342"/>
      <c r="DXI151" s="342"/>
      <c r="DXJ151" s="342"/>
      <c r="DXK151" s="342"/>
      <c r="DXL151" s="342"/>
      <c r="DXM151" s="342"/>
      <c r="DXN151" s="342"/>
      <c r="DXO151" s="342"/>
      <c r="DXP151" s="342"/>
      <c r="DXQ151" s="342"/>
      <c r="DXR151" s="342"/>
      <c r="DXS151" s="342"/>
      <c r="DXT151" s="342"/>
      <c r="DXU151" s="342"/>
      <c r="DXV151" s="342"/>
      <c r="DXW151" s="342"/>
      <c r="DXX151" s="342"/>
      <c r="DXY151" s="342"/>
      <c r="DXZ151" s="342"/>
      <c r="DYA151" s="342"/>
      <c r="DYB151" s="342"/>
      <c r="DYC151" s="342"/>
      <c r="DYD151" s="342"/>
      <c r="DYE151" s="342"/>
      <c r="DYF151" s="342"/>
      <c r="DYG151" s="342"/>
      <c r="DYH151" s="342"/>
      <c r="DYI151" s="342"/>
      <c r="DYJ151" s="342"/>
      <c r="DYK151" s="342"/>
      <c r="DYL151" s="342"/>
      <c r="DYM151" s="342"/>
      <c r="DYN151" s="342"/>
      <c r="DYO151" s="342"/>
      <c r="DYP151" s="342"/>
      <c r="DYQ151" s="342"/>
      <c r="DYR151" s="342"/>
      <c r="DYS151" s="342"/>
      <c r="DYT151" s="342"/>
      <c r="DYU151" s="342"/>
      <c r="DYV151" s="342"/>
      <c r="DYW151" s="342"/>
      <c r="DYX151" s="342"/>
      <c r="DYY151" s="342"/>
      <c r="DYZ151" s="342"/>
      <c r="DZA151" s="342"/>
      <c r="DZB151" s="342"/>
      <c r="DZC151" s="342"/>
      <c r="DZD151" s="342"/>
      <c r="DZE151" s="342"/>
      <c r="DZF151" s="342"/>
      <c r="DZG151" s="342"/>
      <c r="DZH151" s="342"/>
      <c r="DZI151" s="342"/>
      <c r="DZJ151" s="342"/>
      <c r="DZK151" s="342"/>
      <c r="DZL151" s="342"/>
      <c r="DZM151" s="342"/>
      <c r="DZN151" s="342"/>
      <c r="DZO151" s="342"/>
      <c r="DZP151" s="342"/>
      <c r="DZQ151" s="342"/>
      <c r="DZR151" s="342"/>
      <c r="DZS151" s="342"/>
      <c r="DZT151" s="342"/>
      <c r="DZU151" s="342"/>
      <c r="DZV151" s="342"/>
      <c r="DZW151" s="342"/>
      <c r="DZX151" s="342"/>
      <c r="DZY151" s="342"/>
      <c r="DZZ151" s="342"/>
      <c r="EAA151" s="342"/>
      <c r="EAB151" s="342"/>
      <c r="EAC151" s="342"/>
      <c r="EAD151" s="342"/>
      <c r="EAE151" s="342"/>
      <c r="EAF151" s="342"/>
      <c r="EAG151" s="342"/>
      <c r="EAH151" s="342"/>
      <c r="EAI151" s="342"/>
      <c r="EAJ151" s="342"/>
      <c r="EAK151" s="342"/>
      <c r="EAL151" s="342"/>
      <c r="EAM151" s="342"/>
      <c r="EAN151" s="342"/>
      <c r="EAO151" s="342"/>
      <c r="EAP151" s="342"/>
      <c r="EAQ151" s="342"/>
      <c r="EAR151" s="342"/>
      <c r="EAS151" s="342"/>
      <c r="EAT151" s="342"/>
      <c r="EAU151" s="342"/>
      <c r="EAV151" s="342"/>
      <c r="EAW151" s="342"/>
      <c r="EAX151" s="342"/>
      <c r="EAY151" s="342"/>
      <c r="EAZ151" s="342"/>
      <c r="EBA151" s="342"/>
      <c r="EBB151" s="342"/>
      <c r="EBC151" s="342"/>
      <c r="EBD151" s="342"/>
      <c r="EBE151" s="342"/>
      <c r="EBF151" s="342"/>
      <c r="EBG151" s="342"/>
      <c r="EBH151" s="342"/>
      <c r="EBI151" s="342"/>
      <c r="EBJ151" s="342"/>
      <c r="EBK151" s="342"/>
      <c r="EBL151" s="342"/>
      <c r="EBM151" s="342"/>
      <c r="EBN151" s="342"/>
      <c r="EBO151" s="342"/>
      <c r="EBP151" s="342"/>
      <c r="EBQ151" s="342"/>
      <c r="EBR151" s="342"/>
      <c r="EBS151" s="342"/>
      <c r="EBT151" s="342"/>
      <c r="EBU151" s="342"/>
      <c r="EBV151" s="342"/>
      <c r="EBW151" s="342"/>
      <c r="EBX151" s="342"/>
      <c r="EBY151" s="342"/>
      <c r="EBZ151" s="342"/>
      <c r="ECA151" s="342"/>
      <c r="ECB151" s="342"/>
      <c r="ECC151" s="342"/>
      <c r="ECD151" s="342"/>
      <c r="ECE151" s="342"/>
      <c r="ECF151" s="342"/>
      <c r="ECG151" s="342"/>
      <c r="ECH151" s="342"/>
      <c r="ECI151" s="342"/>
      <c r="ECJ151" s="342"/>
      <c r="ECK151" s="342"/>
      <c r="ECL151" s="342"/>
      <c r="ECM151" s="342"/>
      <c r="ECN151" s="342"/>
      <c r="ECO151" s="342"/>
      <c r="ECP151" s="342"/>
      <c r="ECQ151" s="342"/>
      <c r="ECR151" s="342"/>
      <c r="ECS151" s="342"/>
      <c r="ECT151" s="342"/>
      <c r="ECU151" s="342"/>
      <c r="ECV151" s="342"/>
      <c r="ECW151" s="342"/>
      <c r="ECX151" s="342"/>
      <c r="ECY151" s="342"/>
      <c r="ECZ151" s="342"/>
      <c r="EDA151" s="342"/>
      <c r="EDB151" s="342"/>
      <c r="EDC151" s="342"/>
      <c r="EDD151" s="342"/>
      <c r="EDE151" s="342"/>
      <c r="EDF151" s="342"/>
      <c r="EDG151" s="342"/>
      <c r="EDH151" s="342"/>
      <c r="EDI151" s="342"/>
      <c r="EDJ151" s="342"/>
      <c r="EDK151" s="342"/>
      <c r="EDL151" s="342"/>
      <c r="EDM151" s="342"/>
      <c r="EDN151" s="342"/>
      <c r="EDO151" s="342"/>
      <c r="EDP151" s="342"/>
      <c r="EDQ151" s="342"/>
      <c r="EDR151" s="342"/>
      <c r="EDS151" s="342"/>
      <c r="EDT151" s="342"/>
      <c r="EDU151" s="342"/>
      <c r="EDV151" s="342"/>
      <c r="EDW151" s="342"/>
      <c r="EDX151" s="342"/>
      <c r="EDY151" s="342"/>
      <c r="EDZ151" s="342"/>
      <c r="EEA151" s="342"/>
      <c r="EEB151" s="342"/>
      <c r="EEC151" s="342"/>
      <c r="EED151" s="342"/>
      <c r="EEE151" s="342"/>
      <c r="EEF151" s="342"/>
      <c r="EEG151" s="342"/>
      <c r="EEH151" s="342"/>
      <c r="EEI151" s="342"/>
      <c r="EEJ151" s="342"/>
      <c r="EEK151" s="342"/>
      <c r="EEL151" s="342"/>
      <c r="EEM151" s="342"/>
      <c r="EEN151" s="342"/>
      <c r="EEO151" s="342"/>
      <c r="EEP151" s="342"/>
      <c r="EEQ151" s="342"/>
      <c r="EER151" s="342"/>
      <c r="EES151" s="342"/>
      <c r="EET151" s="342"/>
      <c r="EEU151" s="342"/>
      <c r="EEV151" s="342"/>
      <c r="EEW151" s="342"/>
      <c r="EEX151" s="342"/>
      <c r="EEY151" s="342"/>
      <c r="EEZ151" s="342"/>
      <c r="EFA151" s="342"/>
      <c r="EFB151" s="342"/>
      <c r="EFC151" s="342"/>
      <c r="EFD151" s="342"/>
      <c r="EFE151" s="342"/>
      <c r="EFF151" s="342"/>
      <c r="EFG151" s="342"/>
      <c r="EFH151" s="342"/>
      <c r="EFI151" s="342"/>
      <c r="EFJ151" s="342"/>
      <c r="EFK151" s="342"/>
      <c r="EFL151" s="342"/>
      <c r="EFM151" s="342"/>
      <c r="EFN151" s="342"/>
      <c r="EFO151" s="342"/>
      <c r="EFP151" s="342"/>
      <c r="EFQ151" s="342"/>
      <c r="EFR151" s="342"/>
      <c r="EFS151" s="342"/>
      <c r="EFT151" s="342"/>
      <c r="EFU151" s="342"/>
      <c r="EFV151" s="342"/>
      <c r="EFW151" s="342"/>
      <c r="EFX151" s="342"/>
      <c r="EFY151" s="342"/>
      <c r="EFZ151" s="342"/>
      <c r="EGA151" s="342"/>
      <c r="EGB151" s="342"/>
      <c r="EGC151" s="342"/>
      <c r="EGD151" s="342"/>
      <c r="EGE151" s="342"/>
      <c r="EGF151" s="342"/>
      <c r="EGG151" s="342"/>
      <c r="EGH151" s="342"/>
      <c r="EGI151" s="342"/>
      <c r="EGJ151" s="342"/>
      <c r="EGK151" s="342"/>
      <c r="EGL151" s="342"/>
      <c r="EGM151" s="342"/>
      <c r="EGN151" s="342"/>
      <c r="EGO151" s="342"/>
      <c r="EGP151" s="342"/>
      <c r="EGQ151" s="342"/>
      <c r="EGR151" s="342"/>
      <c r="EGS151" s="342"/>
      <c r="EGT151" s="342"/>
      <c r="EGU151" s="342"/>
      <c r="EGV151" s="342"/>
      <c r="EGW151" s="342"/>
      <c r="EGX151" s="342"/>
      <c r="EGY151" s="342"/>
      <c r="EGZ151" s="342"/>
      <c r="EHA151" s="342"/>
      <c r="EHB151" s="342"/>
      <c r="EHC151" s="342"/>
      <c r="EHD151" s="342"/>
      <c r="EHE151" s="342"/>
      <c r="EHF151" s="342"/>
      <c r="EHG151" s="342"/>
      <c r="EHH151" s="342"/>
      <c r="EHI151" s="342"/>
      <c r="EHJ151" s="342"/>
      <c r="EHK151" s="342"/>
      <c r="EHL151" s="342"/>
      <c r="EHM151" s="342"/>
      <c r="EHN151" s="342"/>
      <c r="EHO151" s="342"/>
      <c r="EHP151" s="342"/>
      <c r="EHQ151" s="342"/>
      <c r="EHR151" s="342"/>
      <c r="EHS151" s="342"/>
      <c r="EHT151" s="342"/>
      <c r="EHU151" s="342"/>
      <c r="EHV151" s="342"/>
      <c r="EHW151" s="342"/>
      <c r="EHX151" s="342"/>
      <c r="EHY151" s="342"/>
      <c r="EHZ151" s="342"/>
      <c r="EIA151" s="342"/>
      <c r="EIB151" s="342"/>
      <c r="EIC151" s="342"/>
      <c r="EID151" s="342"/>
      <c r="EIE151" s="342"/>
      <c r="EIF151" s="342"/>
      <c r="EIG151" s="342"/>
      <c r="EIH151" s="342"/>
      <c r="EII151" s="342"/>
      <c r="EIJ151" s="342"/>
      <c r="EIK151" s="342"/>
      <c r="EIL151" s="342"/>
      <c r="EIM151" s="342"/>
      <c r="EIN151" s="342"/>
      <c r="EIO151" s="342"/>
      <c r="EIP151" s="342"/>
      <c r="EIQ151" s="342"/>
      <c r="EIR151" s="342"/>
      <c r="EIS151" s="342"/>
      <c r="EIT151" s="342"/>
      <c r="EIU151" s="342"/>
      <c r="EIV151" s="342"/>
      <c r="EIW151" s="342"/>
      <c r="EIX151" s="342"/>
      <c r="EIY151" s="342"/>
      <c r="EIZ151" s="342"/>
      <c r="EJA151" s="342"/>
      <c r="EJB151" s="342"/>
      <c r="EJC151" s="342"/>
      <c r="EJD151" s="342"/>
      <c r="EJE151" s="342"/>
      <c r="EJF151" s="342"/>
      <c r="EJG151" s="342"/>
      <c r="EJH151" s="342"/>
      <c r="EJI151" s="342"/>
      <c r="EJJ151" s="342"/>
      <c r="EJK151" s="342"/>
      <c r="EJL151" s="342"/>
      <c r="EJM151" s="342"/>
      <c r="EJN151" s="342"/>
      <c r="EJO151" s="342"/>
      <c r="EJP151" s="342"/>
      <c r="EJQ151" s="342"/>
      <c r="EJR151" s="342"/>
      <c r="EJS151" s="342"/>
      <c r="EJT151" s="342"/>
      <c r="EJU151" s="342"/>
      <c r="EJV151" s="342"/>
      <c r="EJW151" s="342"/>
      <c r="EJX151" s="342"/>
      <c r="EJY151" s="342"/>
      <c r="EJZ151" s="342"/>
      <c r="EKA151" s="342"/>
      <c r="EKB151" s="342"/>
      <c r="EKC151" s="342"/>
      <c r="EKD151" s="342"/>
      <c r="EKE151" s="342"/>
      <c r="EKF151" s="342"/>
      <c r="EKG151" s="342"/>
      <c r="EKH151" s="342"/>
      <c r="EKI151" s="342"/>
      <c r="EKJ151" s="342"/>
      <c r="EKK151" s="342"/>
      <c r="EKL151" s="342"/>
      <c r="EKM151" s="342"/>
      <c r="EKN151" s="342"/>
      <c r="EKO151" s="342"/>
      <c r="EKP151" s="342"/>
      <c r="EKQ151" s="342"/>
      <c r="EKR151" s="342"/>
      <c r="EKS151" s="342"/>
      <c r="EKT151" s="342"/>
      <c r="EKU151" s="342"/>
      <c r="EKV151" s="342"/>
      <c r="EKW151" s="342"/>
      <c r="EKX151" s="342"/>
      <c r="EKY151" s="342"/>
      <c r="EKZ151" s="342"/>
      <c r="ELA151" s="342"/>
      <c r="ELB151" s="342"/>
      <c r="ELC151" s="342"/>
      <c r="ELD151" s="342"/>
      <c r="ELE151" s="342"/>
      <c r="ELF151" s="342"/>
      <c r="ELG151" s="342"/>
      <c r="ELH151" s="342"/>
      <c r="ELI151" s="342"/>
      <c r="ELJ151" s="342"/>
      <c r="ELK151" s="342"/>
      <c r="ELL151" s="342"/>
      <c r="ELM151" s="342"/>
      <c r="ELN151" s="342"/>
      <c r="ELO151" s="342"/>
      <c r="ELP151" s="342"/>
      <c r="ELQ151" s="342"/>
      <c r="ELR151" s="342"/>
      <c r="ELS151" s="342"/>
      <c r="ELT151" s="342"/>
      <c r="ELU151" s="342"/>
      <c r="ELV151" s="342"/>
      <c r="ELW151" s="342"/>
      <c r="ELX151" s="342"/>
      <c r="ELY151" s="342"/>
      <c r="ELZ151" s="342"/>
      <c r="EMA151" s="342"/>
      <c r="EMB151" s="342"/>
      <c r="EMC151" s="342"/>
      <c r="EMD151" s="342"/>
      <c r="EME151" s="342"/>
      <c r="EMF151" s="342"/>
      <c r="EMG151" s="342"/>
      <c r="EMH151" s="342"/>
      <c r="EMI151" s="342"/>
      <c r="EMJ151" s="342"/>
      <c r="EMK151" s="342"/>
      <c r="EML151" s="342"/>
      <c r="EMM151" s="342"/>
      <c r="EMN151" s="342"/>
      <c r="EMO151" s="342"/>
      <c r="EMP151" s="342"/>
      <c r="EMQ151" s="342"/>
      <c r="EMR151" s="342"/>
      <c r="EMS151" s="342"/>
      <c r="EMT151" s="342"/>
      <c r="EMU151" s="342"/>
      <c r="EMV151" s="342"/>
      <c r="EMW151" s="342"/>
      <c r="EMX151" s="342"/>
      <c r="EMY151" s="342"/>
      <c r="EMZ151" s="342"/>
      <c r="ENA151" s="342"/>
      <c r="ENB151" s="342"/>
      <c r="ENC151" s="342"/>
      <c r="END151" s="342"/>
      <c r="ENE151" s="342"/>
      <c r="ENF151" s="342"/>
      <c r="ENG151" s="342"/>
      <c r="ENH151" s="342"/>
      <c r="ENI151" s="342"/>
      <c r="ENJ151" s="342"/>
      <c r="ENK151" s="342"/>
      <c r="ENL151" s="342"/>
      <c r="ENM151" s="342"/>
      <c r="ENN151" s="342"/>
      <c r="ENO151" s="342"/>
      <c r="ENP151" s="342"/>
      <c r="ENQ151" s="342"/>
      <c r="ENR151" s="342"/>
      <c r="ENS151" s="342"/>
      <c r="ENT151" s="342"/>
      <c r="ENU151" s="342"/>
      <c r="ENV151" s="342"/>
      <c r="ENW151" s="342"/>
      <c r="ENX151" s="342"/>
      <c r="ENY151" s="342"/>
      <c r="ENZ151" s="342"/>
      <c r="EOA151" s="342"/>
      <c r="EOB151" s="342"/>
      <c r="EOC151" s="342"/>
      <c r="EOD151" s="342"/>
      <c r="EOE151" s="342"/>
      <c r="EOF151" s="342"/>
      <c r="EOG151" s="342"/>
      <c r="EOH151" s="342"/>
      <c r="EOI151" s="342"/>
      <c r="EOJ151" s="342"/>
      <c r="EOK151" s="342"/>
      <c r="EOL151" s="342"/>
      <c r="EOM151" s="342"/>
      <c r="EON151" s="342"/>
      <c r="EOO151" s="342"/>
      <c r="EOP151" s="342"/>
      <c r="EOQ151" s="342"/>
      <c r="EOR151" s="342"/>
      <c r="EOS151" s="342"/>
      <c r="EOT151" s="342"/>
      <c r="EOU151" s="342"/>
      <c r="EOV151" s="342"/>
      <c r="EOW151" s="342"/>
      <c r="EOX151" s="342"/>
      <c r="EOY151" s="342"/>
      <c r="EOZ151" s="342"/>
      <c r="EPA151" s="342"/>
      <c r="EPB151" s="342"/>
      <c r="EPC151" s="342"/>
      <c r="EPD151" s="342"/>
      <c r="EPE151" s="342"/>
      <c r="EPF151" s="342"/>
      <c r="EPG151" s="342"/>
      <c r="EPH151" s="342"/>
      <c r="EPI151" s="342"/>
      <c r="EPJ151" s="342"/>
      <c r="EPK151" s="342"/>
      <c r="EPL151" s="342"/>
      <c r="EPM151" s="342"/>
      <c r="EPN151" s="342"/>
      <c r="EPO151" s="342"/>
      <c r="EPP151" s="342"/>
      <c r="EPQ151" s="342"/>
      <c r="EPR151" s="342"/>
      <c r="EPS151" s="342"/>
      <c r="EPT151" s="342"/>
      <c r="EPU151" s="342"/>
      <c r="EPV151" s="342"/>
      <c r="EPW151" s="342"/>
      <c r="EPX151" s="342"/>
      <c r="EPY151" s="342"/>
      <c r="EPZ151" s="342"/>
      <c r="EQA151" s="342"/>
      <c r="EQB151" s="342"/>
      <c r="EQC151" s="342"/>
      <c r="EQD151" s="342"/>
      <c r="EQE151" s="342"/>
      <c r="EQF151" s="342"/>
      <c r="EQG151" s="342"/>
      <c r="EQH151" s="342"/>
      <c r="EQI151" s="342"/>
      <c r="EQJ151" s="342"/>
      <c r="EQK151" s="342"/>
      <c r="EQL151" s="342"/>
      <c r="EQM151" s="342"/>
      <c r="EQN151" s="342"/>
      <c r="EQO151" s="342"/>
      <c r="EQP151" s="342"/>
      <c r="EQQ151" s="342"/>
      <c r="EQR151" s="342"/>
      <c r="EQS151" s="342"/>
      <c r="EQT151" s="342"/>
      <c r="EQU151" s="342"/>
      <c r="EQV151" s="342"/>
      <c r="EQW151" s="342"/>
      <c r="EQX151" s="342"/>
      <c r="EQY151" s="342"/>
      <c r="EQZ151" s="342"/>
      <c r="ERA151" s="342"/>
      <c r="ERB151" s="342"/>
      <c r="ERC151" s="342"/>
      <c r="ERD151" s="342"/>
      <c r="ERE151" s="342"/>
      <c r="ERF151" s="342"/>
      <c r="ERG151" s="342"/>
      <c r="ERH151" s="342"/>
      <c r="ERI151" s="342"/>
      <c r="ERJ151" s="342"/>
      <c r="ERK151" s="342"/>
      <c r="ERL151" s="342"/>
      <c r="ERM151" s="342"/>
      <c r="ERN151" s="342"/>
      <c r="ERO151" s="342"/>
      <c r="ERP151" s="342"/>
      <c r="ERQ151" s="342"/>
      <c r="ERR151" s="342"/>
      <c r="ERS151" s="342"/>
      <c r="ERT151" s="342"/>
      <c r="ERU151" s="342"/>
      <c r="ERV151" s="342"/>
      <c r="ERW151" s="342"/>
      <c r="ERX151" s="342"/>
      <c r="ERY151" s="342"/>
      <c r="ERZ151" s="342"/>
      <c r="ESA151" s="342"/>
      <c r="ESB151" s="342"/>
      <c r="ESC151" s="342"/>
      <c r="ESD151" s="342"/>
      <c r="ESE151" s="342"/>
      <c r="ESF151" s="342"/>
      <c r="ESG151" s="342"/>
      <c r="ESH151" s="342"/>
      <c r="ESI151" s="342"/>
      <c r="ESJ151" s="342"/>
      <c r="ESK151" s="342"/>
      <c r="ESL151" s="342"/>
      <c r="ESM151" s="342"/>
      <c r="ESN151" s="342"/>
      <c r="ESO151" s="342"/>
      <c r="ESP151" s="342"/>
      <c r="ESQ151" s="342"/>
      <c r="ESR151" s="342"/>
      <c r="ESS151" s="342"/>
      <c r="EST151" s="342"/>
      <c r="ESU151" s="342"/>
      <c r="ESV151" s="342"/>
      <c r="ESW151" s="342"/>
      <c r="ESX151" s="342"/>
      <c r="ESY151" s="342"/>
      <c r="ESZ151" s="342"/>
      <c r="ETA151" s="342"/>
      <c r="ETB151" s="342"/>
      <c r="ETC151" s="342"/>
      <c r="ETD151" s="342"/>
      <c r="ETE151" s="342"/>
      <c r="ETF151" s="342"/>
      <c r="ETG151" s="342"/>
      <c r="ETH151" s="342"/>
      <c r="ETI151" s="342"/>
      <c r="ETJ151" s="342"/>
      <c r="ETK151" s="342"/>
      <c r="ETL151" s="342"/>
      <c r="ETM151" s="342"/>
      <c r="ETN151" s="342"/>
      <c r="ETO151" s="342"/>
      <c r="ETP151" s="342"/>
      <c r="ETQ151" s="342"/>
      <c r="ETR151" s="342"/>
      <c r="ETS151" s="342"/>
      <c r="ETT151" s="342"/>
      <c r="ETU151" s="342"/>
      <c r="ETV151" s="342"/>
      <c r="ETW151" s="342"/>
      <c r="ETX151" s="342"/>
      <c r="ETY151" s="342"/>
      <c r="ETZ151" s="342"/>
      <c r="EUA151" s="342"/>
      <c r="EUB151" s="342"/>
      <c r="EUC151" s="342"/>
      <c r="EUD151" s="342"/>
      <c r="EUE151" s="342"/>
      <c r="EUF151" s="342"/>
      <c r="EUG151" s="342"/>
      <c r="EUH151" s="342"/>
      <c r="EUI151" s="342"/>
      <c r="EUJ151" s="342"/>
      <c r="EUK151" s="342"/>
      <c r="EUL151" s="342"/>
      <c r="EUM151" s="342"/>
      <c r="EUN151" s="342"/>
      <c r="EUO151" s="342"/>
      <c r="EUP151" s="342"/>
      <c r="EUQ151" s="342"/>
      <c r="EUR151" s="342"/>
      <c r="EUS151" s="342"/>
      <c r="EUT151" s="342"/>
      <c r="EUU151" s="342"/>
      <c r="EUV151" s="342"/>
      <c r="EUW151" s="342"/>
      <c r="EUX151" s="342"/>
      <c r="EUY151" s="342"/>
      <c r="EUZ151" s="342"/>
      <c r="EVA151" s="342"/>
      <c r="EVB151" s="342"/>
      <c r="EVC151" s="342"/>
      <c r="EVD151" s="342"/>
      <c r="EVE151" s="342"/>
      <c r="EVF151" s="342"/>
      <c r="EVG151" s="342"/>
      <c r="EVH151" s="342"/>
      <c r="EVI151" s="342"/>
      <c r="EVJ151" s="342"/>
      <c r="EVK151" s="342"/>
      <c r="EVL151" s="342"/>
      <c r="EVM151" s="342"/>
      <c r="EVN151" s="342"/>
      <c r="EVO151" s="342"/>
      <c r="EVP151" s="342"/>
      <c r="EVQ151" s="342"/>
      <c r="EVR151" s="342"/>
      <c r="EVS151" s="342"/>
      <c r="EVT151" s="342"/>
      <c r="EVU151" s="342"/>
      <c r="EVV151" s="342"/>
      <c r="EVW151" s="342"/>
      <c r="EVX151" s="342"/>
      <c r="EVY151" s="342"/>
      <c r="EVZ151" s="342"/>
      <c r="EWA151" s="342"/>
      <c r="EWB151" s="342"/>
      <c r="EWC151" s="342"/>
      <c r="EWD151" s="342"/>
      <c r="EWE151" s="342"/>
      <c r="EWF151" s="342"/>
      <c r="EWG151" s="342"/>
      <c r="EWH151" s="342"/>
      <c r="EWI151" s="342"/>
      <c r="EWJ151" s="342"/>
      <c r="EWK151" s="342"/>
      <c r="EWL151" s="342"/>
      <c r="EWM151" s="342"/>
      <c r="EWN151" s="342"/>
      <c r="EWO151" s="342"/>
      <c r="EWP151" s="342"/>
      <c r="EWQ151" s="342"/>
      <c r="EWR151" s="342"/>
      <c r="EWS151" s="342"/>
      <c r="EWT151" s="342"/>
      <c r="EWU151" s="342"/>
      <c r="EWV151" s="342"/>
      <c r="EWW151" s="342"/>
      <c r="EWX151" s="342"/>
      <c r="EWY151" s="342"/>
      <c r="EWZ151" s="342"/>
      <c r="EXA151" s="342"/>
      <c r="EXB151" s="342"/>
      <c r="EXC151" s="342"/>
      <c r="EXD151" s="342"/>
      <c r="EXE151" s="342"/>
      <c r="EXF151" s="342"/>
      <c r="EXG151" s="342"/>
      <c r="EXH151" s="342"/>
      <c r="EXI151" s="342"/>
      <c r="EXJ151" s="342"/>
      <c r="EXK151" s="342"/>
      <c r="EXL151" s="342"/>
      <c r="EXM151" s="342"/>
      <c r="EXN151" s="342"/>
      <c r="EXO151" s="342"/>
      <c r="EXP151" s="342"/>
      <c r="EXQ151" s="342"/>
      <c r="EXR151" s="342"/>
      <c r="EXS151" s="342"/>
      <c r="EXT151" s="342"/>
      <c r="EXU151" s="342"/>
      <c r="EXV151" s="342"/>
      <c r="EXW151" s="342"/>
      <c r="EXX151" s="342"/>
      <c r="EXY151" s="342"/>
      <c r="EXZ151" s="342"/>
      <c r="EYA151" s="342"/>
      <c r="EYB151" s="342"/>
      <c r="EYC151" s="342"/>
      <c r="EYD151" s="342"/>
      <c r="EYE151" s="342"/>
      <c r="EYF151" s="342"/>
      <c r="EYG151" s="342"/>
      <c r="EYH151" s="342"/>
      <c r="EYI151" s="342"/>
      <c r="EYJ151" s="342"/>
      <c r="EYK151" s="342"/>
      <c r="EYL151" s="342"/>
      <c r="EYM151" s="342"/>
      <c r="EYN151" s="342"/>
      <c r="EYO151" s="342"/>
      <c r="EYP151" s="342"/>
      <c r="EYQ151" s="342"/>
      <c r="EYR151" s="342"/>
      <c r="EYS151" s="342"/>
      <c r="EYT151" s="342"/>
      <c r="EYU151" s="342"/>
      <c r="EYV151" s="342"/>
      <c r="EYW151" s="342"/>
      <c r="EYX151" s="342"/>
      <c r="EYY151" s="342"/>
      <c r="EYZ151" s="342"/>
      <c r="EZA151" s="342"/>
      <c r="EZB151" s="342"/>
      <c r="EZC151" s="342"/>
      <c r="EZD151" s="342"/>
      <c r="EZE151" s="342"/>
      <c r="EZF151" s="342"/>
      <c r="EZG151" s="342"/>
      <c r="EZH151" s="342"/>
      <c r="EZI151" s="342"/>
      <c r="EZJ151" s="342"/>
      <c r="EZK151" s="342"/>
      <c r="EZL151" s="342"/>
      <c r="EZM151" s="342"/>
      <c r="EZN151" s="342"/>
      <c r="EZO151" s="342"/>
      <c r="EZP151" s="342"/>
      <c r="EZQ151" s="342"/>
      <c r="EZR151" s="342"/>
      <c r="EZS151" s="342"/>
      <c r="EZT151" s="342"/>
      <c r="EZU151" s="342"/>
      <c r="EZV151" s="342"/>
      <c r="EZW151" s="342"/>
      <c r="EZX151" s="342"/>
      <c r="EZY151" s="342"/>
      <c r="EZZ151" s="342"/>
      <c r="FAA151" s="342"/>
      <c r="FAB151" s="342"/>
      <c r="FAC151" s="342"/>
      <c r="FAD151" s="342"/>
      <c r="FAE151" s="342"/>
      <c r="FAF151" s="342"/>
      <c r="FAG151" s="342"/>
      <c r="FAH151" s="342"/>
      <c r="FAI151" s="342"/>
      <c r="FAJ151" s="342"/>
      <c r="FAK151" s="342"/>
      <c r="FAL151" s="342"/>
      <c r="FAM151" s="342"/>
      <c r="FAN151" s="342"/>
      <c r="FAO151" s="342"/>
      <c r="FAP151" s="342"/>
      <c r="FAQ151" s="342"/>
      <c r="FAR151" s="342"/>
      <c r="FAS151" s="342"/>
      <c r="FAT151" s="342"/>
      <c r="FAU151" s="342"/>
      <c r="FAV151" s="342"/>
      <c r="FAW151" s="342"/>
      <c r="FAX151" s="342"/>
      <c r="FAY151" s="342"/>
      <c r="FAZ151" s="342"/>
      <c r="FBA151" s="342"/>
      <c r="FBB151" s="342"/>
      <c r="FBC151" s="342"/>
      <c r="FBD151" s="342"/>
      <c r="FBE151" s="342"/>
      <c r="FBF151" s="342"/>
      <c r="FBG151" s="342"/>
      <c r="FBH151" s="342"/>
      <c r="FBI151" s="342"/>
      <c r="FBJ151" s="342"/>
      <c r="FBK151" s="342"/>
      <c r="FBL151" s="342"/>
      <c r="FBM151" s="342"/>
      <c r="FBN151" s="342"/>
      <c r="FBO151" s="342"/>
      <c r="FBP151" s="342"/>
      <c r="FBQ151" s="342"/>
      <c r="FBR151" s="342"/>
      <c r="FBS151" s="342"/>
      <c r="FBT151" s="342"/>
      <c r="FBU151" s="342"/>
      <c r="FBV151" s="342"/>
      <c r="FBW151" s="342"/>
      <c r="FBX151" s="342"/>
      <c r="FBY151" s="342"/>
      <c r="FBZ151" s="342"/>
      <c r="FCA151" s="342"/>
      <c r="FCB151" s="342"/>
      <c r="FCC151" s="342"/>
      <c r="FCD151" s="342"/>
      <c r="FCE151" s="342"/>
      <c r="FCF151" s="342"/>
      <c r="FCG151" s="342"/>
      <c r="FCH151" s="342"/>
      <c r="FCI151" s="342"/>
      <c r="FCJ151" s="342"/>
      <c r="FCK151" s="342"/>
      <c r="FCL151" s="342"/>
      <c r="FCM151" s="342"/>
      <c r="FCN151" s="342"/>
      <c r="FCO151" s="342"/>
      <c r="FCP151" s="342"/>
      <c r="FCQ151" s="342"/>
      <c r="FCR151" s="342"/>
      <c r="FCS151" s="342"/>
      <c r="FCT151" s="342"/>
      <c r="FCU151" s="342"/>
      <c r="FCV151" s="342"/>
      <c r="FCW151" s="342"/>
      <c r="FCX151" s="342"/>
      <c r="FCY151" s="342"/>
      <c r="FCZ151" s="342"/>
      <c r="FDA151" s="342"/>
      <c r="FDB151" s="342"/>
      <c r="FDC151" s="342"/>
      <c r="FDD151" s="342"/>
      <c r="FDE151" s="342"/>
      <c r="FDF151" s="342"/>
      <c r="FDG151" s="342"/>
      <c r="FDH151" s="342"/>
      <c r="FDI151" s="342"/>
      <c r="FDJ151" s="342"/>
      <c r="FDK151" s="342"/>
      <c r="FDL151" s="342"/>
      <c r="FDM151" s="342"/>
      <c r="FDN151" s="342"/>
      <c r="FDO151" s="342"/>
      <c r="FDP151" s="342"/>
      <c r="FDQ151" s="342"/>
      <c r="FDR151" s="342"/>
      <c r="FDS151" s="342"/>
      <c r="FDT151" s="342"/>
      <c r="FDU151" s="342"/>
      <c r="FDV151" s="342"/>
      <c r="FDW151" s="342"/>
      <c r="FDX151" s="342"/>
      <c r="FDY151" s="342"/>
      <c r="FDZ151" s="342"/>
      <c r="FEA151" s="342"/>
      <c r="FEB151" s="342"/>
      <c r="FEC151" s="342"/>
      <c r="FED151" s="342"/>
      <c r="FEE151" s="342"/>
      <c r="FEF151" s="342"/>
      <c r="FEG151" s="342"/>
      <c r="FEH151" s="342"/>
      <c r="FEI151" s="342"/>
      <c r="FEJ151" s="342"/>
      <c r="FEK151" s="342"/>
      <c r="FEL151" s="342"/>
      <c r="FEM151" s="342"/>
      <c r="FEN151" s="342"/>
      <c r="FEO151" s="342"/>
      <c r="FEP151" s="342"/>
      <c r="FEQ151" s="342"/>
      <c r="FER151" s="342"/>
      <c r="FES151" s="342"/>
      <c r="FET151" s="342"/>
      <c r="FEU151" s="342"/>
      <c r="FEV151" s="342"/>
      <c r="FEW151" s="342"/>
      <c r="FEX151" s="342"/>
      <c r="FEY151" s="342"/>
      <c r="FEZ151" s="342"/>
      <c r="FFA151" s="342"/>
      <c r="FFB151" s="342"/>
      <c r="FFC151" s="342"/>
      <c r="FFD151" s="342"/>
      <c r="FFE151" s="342"/>
      <c r="FFF151" s="342"/>
      <c r="FFG151" s="342"/>
      <c r="FFH151" s="342"/>
      <c r="FFI151" s="342"/>
      <c r="FFJ151" s="342"/>
      <c r="FFK151" s="342"/>
      <c r="FFL151" s="342"/>
      <c r="FFM151" s="342"/>
      <c r="FFN151" s="342"/>
      <c r="FFO151" s="342"/>
      <c r="FFP151" s="342"/>
      <c r="FFQ151" s="342"/>
      <c r="FFR151" s="342"/>
      <c r="FFS151" s="342"/>
      <c r="FFT151" s="342"/>
      <c r="FFU151" s="342"/>
      <c r="FFV151" s="342"/>
      <c r="FFW151" s="342"/>
      <c r="FFX151" s="342"/>
      <c r="FFY151" s="342"/>
      <c r="FFZ151" s="342"/>
      <c r="FGA151" s="342"/>
      <c r="FGB151" s="342"/>
      <c r="FGC151" s="342"/>
      <c r="FGD151" s="342"/>
      <c r="FGE151" s="342"/>
      <c r="FGF151" s="342"/>
      <c r="FGG151" s="342"/>
      <c r="FGH151" s="342"/>
      <c r="FGI151" s="342"/>
      <c r="FGJ151" s="342"/>
      <c r="FGK151" s="342"/>
      <c r="FGL151" s="342"/>
      <c r="FGM151" s="342"/>
      <c r="FGN151" s="342"/>
      <c r="FGO151" s="342"/>
      <c r="FGP151" s="342"/>
      <c r="FGQ151" s="342"/>
      <c r="FGR151" s="342"/>
      <c r="FGS151" s="342"/>
      <c r="FGT151" s="342"/>
      <c r="FGU151" s="342"/>
      <c r="FGV151" s="342"/>
      <c r="FGW151" s="342"/>
      <c r="FGX151" s="342"/>
      <c r="FGY151" s="342"/>
      <c r="FGZ151" s="342"/>
      <c r="FHA151" s="342"/>
      <c r="FHB151" s="342"/>
      <c r="FHC151" s="342"/>
      <c r="FHD151" s="342"/>
      <c r="FHE151" s="342"/>
      <c r="FHF151" s="342"/>
      <c r="FHG151" s="342"/>
      <c r="FHH151" s="342"/>
      <c r="FHI151" s="342"/>
      <c r="FHJ151" s="342"/>
      <c r="FHK151" s="342"/>
      <c r="FHL151" s="342"/>
      <c r="FHM151" s="342"/>
      <c r="FHN151" s="342"/>
      <c r="FHO151" s="342"/>
      <c r="FHP151" s="342"/>
      <c r="FHQ151" s="342"/>
      <c r="FHR151" s="342"/>
      <c r="FHS151" s="342"/>
      <c r="FHT151" s="342"/>
      <c r="FHU151" s="342"/>
      <c r="FHV151" s="342"/>
      <c r="FHW151" s="342"/>
      <c r="FHX151" s="342"/>
      <c r="FHY151" s="342"/>
      <c r="FHZ151" s="342"/>
      <c r="FIA151" s="342"/>
      <c r="FIB151" s="342"/>
      <c r="FIC151" s="342"/>
      <c r="FID151" s="342"/>
      <c r="FIE151" s="342"/>
      <c r="FIF151" s="342"/>
      <c r="FIG151" s="342"/>
      <c r="FIH151" s="342"/>
      <c r="FII151" s="342"/>
      <c r="FIJ151" s="342"/>
      <c r="FIK151" s="342"/>
      <c r="FIL151" s="342"/>
      <c r="FIM151" s="342"/>
      <c r="FIN151" s="342"/>
      <c r="FIO151" s="342"/>
      <c r="FIP151" s="342"/>
      <c r="FIQ151" s="342"/>
      <c r="FIR151" s="342"/>
      <c r="FIS151" s="342"/>
      <c r="FIT151" s="342"/>
      <c r="FIU151" s="342"/>
      <c r="FIV151" s="342"/>
      <c r="FIW151" s="342"/>
      <c r="FIX151" s="342"/>
      <c r="FIY151" s="342"/>
      <c r="FIZ151" s="342"/>
      <c r="FJA151" s="342"/>
      <c r="FJB151" s="342"/>
      <c r="FJC151" s="342"/>
      <c r="FJD151" s="342"/>
      <c r="FJE151" s="342"/>
      <c r="FJF151" s="342"/>
      <c r="FJG151" s="342"/>
      <c r="FJH151" s="342"/>
      <c r="FJI151" s="342"/>
      <c r="FJJ151" s="342"/>
      <c r="FJK151" s="342"/>
      <c r="FJL151" s="342"/>
      <c r="FJM151" s="342"/>
      <c r="FJN151" s="342"/>
      <c r="FJO151" s="342"/>
      <c r="FJP151" s="342"/>
      <c r="FJQ151" s="342"/>
      <c r="FJR151" s="342"/>
      <c r="FJS151" s="342"/>
      <c r="FJT151" s="342"/>
      <c r="FJU151" s="342"/>
      <c r="FJV151" s="342"/>
      <c r="FJW151" s="342"/>
      <c r="FJX151" s="342"/>
      <c r="FJY151" s="342"/>
      <c r="FJZ151" s="342"/>
      <c r="FKA151" s="342"/>
      <c r="FKB151" s="342"/>
      <c r="FKC151" s="342"/>
      <c r="FKD151" s="342"/>
      <c r="FKE151" s="342"/>
      <c r="FKF151" s="342"/>
      <c r="FKG151" s="342"/>
      <c r="FKH151" s="342"/>
      <c r="FKI151" s="342"/>
      <c r="FKJ151" s="342"/>
      <c r="FKK151" s="342"/>
      <c r="FKL151" s="342"/>
      <c r="FKM151" s="342"/>
      <c r="FKN151" s="342"/>
      <c r="FKO151" s="342"/>
      <c r="FKP151" s="342"/>
      <c r="FKQ151" s="342"/>
      <c r="FKR151" s="342"/>
      <c r="FKS151" s="342"/>
      <c r="FKT151" s="342"/>
      <c r="FKU151" s="342"/>
      <c r="FKV151" s="342"/>
      <c r="FKW151" s="342"/>
      <c r="FKX151" s="342"/>
      <c r="FKY151" s="342"/>
      <c r="FKZ151" s="342"/>
      <c r="FLA151" s="342"/>
      <c r="FLB151" s="342"/>
      <c r="FLC151" s="342"/>
      <c r="FLD151" s="342"/>
      <c r="FLE151" s="342"/>
      <c r="FLF151" s="342"/>
      <c r="FLG151" s="342"/>
      <c r="FLH151" s="342"/>
      <c r="FLI151" s="342"/>
      <c r="FLJ151" s="342"/>
      <c r="FLK151" s="342"/>
      <c r="FLL151" s="342"/>
      <c r="FLM151" s="342"/>
      <c r="FLN151" s="342"/>
      <c r="FLO151" s="342"/>
      <c r="FLP151" s="342"/>
      <c r="FLQ151" s="342"/>
      <c r="FLR151" s="342"/>
      <c r="FLS151" s="342"/>
      <c r="FLT151" s="342"/>
      <c r="FLU151" s="342"/>
      <c r="FLV151" s="342"/>
      <c r="FLW151" s="342"/>
      <c r="FLX151" s="342"/>
      <c r="FLY151" s="342"/>
      <c r="FLZ151" s="342"/>
      <c r="FMA151" s="342"/>
      <c r="FMB151" s="342"/>
      <c r="FMC151" s="342"/>
      <c r="FMD151" s="342"/>
      <c r="FME151" s="342"/>
      <c r="FMF151" s="342"/>
      <c r="FMG151" s="342"/>
      <c r="FMH151" s="342"/>
      <c r="FMI151" s="342"/>
      <c r="FMJ151" s="342"/>
      <c r="FMK151" s="342"/>
      <c r="FML151" s="342"/>
      <c r="FMM151" s="342"/>
      <c r="FMN151" s="342"/>
      <c r="FMO151" s="342"/>
      <c r="FMP151" s="342"/>
      <c r="FMQ151" s="342"/>
      <c r="FMR151" s="342"/>
      <c r="FMS151" s="342"/>
      <c r="FMT151" s="342"/>
      <c r="FMU151" s="342"/>
      <c r="FMV151" s="342"/>
      <c r="FMW151" s="342"/>
      <c r="FMX151" s="342"/>
      <c r="FMY151" s="342"/>
      <c r="FMZ151" s="342"/>
      <c r="FNA151" s="342"/>
      <c r="FNB151" s="342"/>
      <c r="FNC151" s="342"/>
      <c r="FND151" s="342"/>
      <c r="FNE151" s="342"/>
      <c r="FNF151" s="342"/>
      <c r="FNG151" s="342"/>
      <c r="FNH151" s="342"/>
      <c r="FNI151" s="342"/>
      <c r="FNJ151" s="342"/>
      <c r="FNK151" s="342"/>
      <c r="FNL151" s="342"/>
      <c r="FNM151" s="342"/>
      <c r="FNN151" s="342"/>
      <c r="FNO151" s="342"/>
      <c r="FNP151" s="342"/>
      <c r="FNQ151" s="342"/>
      <c r="FNR151" s="342"/>
      <c r="FNS151" s="342"/>
      <c r="FNT151" s="342"/>
      <c r="FNU151" s="342"/>
      <c r="FNV151" s="342"/>
      <c r="FNW151" s="342"/>
      <c r="FNX151" s="342"/>
      <c r="FNY151" s="342"/>
      <c r="FNZ151" s="342"/>
      <c r="FOA151" s="342"/>
      <c r="FOB151" s="342"/>
      <c r="FOC151" s="342"/>
      <c r="FOD151" s="342"/>
      <c r="FOE151" s="342"/>
      <c r="FOF151" s="342"/>
      <c r="FOG151" s="342"/>
      <c r="FOH151" s="342"/>
      <c r="FOI151" s="342"/>
      <c r="FOJ151" s="342"/>
      <c r="FOK151" s="342"/>
      <c r="FOL151" s="342"/>
      <c r="FOM151" s="342"/>
      <c r="FON151" s="342"/>
      <c r="FOO151" s="342"/>
      <c r="FOP151" s="342"/>
      <c r="FOQ151" s="342"/>
      <c r="FOR151" s="342"/>
      <c r="FOS151" s="342"/>
      <c r="FOT151" s="342"/>
      <c r="FOU151" s="342"/>
      <c r="FOV151" s="342"/>
      <c r="FOW151" s="342"/>
      <c r="FOX151" s="342"/>
      <c r="FOY151" s="342"/>
      <c r="FOZ151" s="342"/>
      <c r="FPA151" s="342"/>
      <c r="FPB151" s="342"/>
      <c r="FPC151" s="342"/>
      <c r="FPD151" s="342"/>
      <c r="FPE151" s="342"/>
      <c r="FPF151" s="342"/>
      <c r="FPG151" s="342"/>
      <c r="FPH151" s="342"/>
      <c r="FPI151" s="342"/>
      <c r="FPJ151" s="342"/>
      <c r="FPK151" s="342"/>
      <c r="FPL151" s="342"/>
      <c r="FPM151" s="342"/>
      <c r="FPN151" s="342"/>
      <c r="FPO151" s="342"/>
      <c r="FPP151" s="342"/>
      <c r="FPQ151" s="342"/>
      <c r="FPR151" s="342"/>
      <c r="FPS151" s="342"/>
      <c r="FPT151" s="342"/>
      <c r="FPU151" s="342"/>
      <c r="FPV151" s="342"/>
      <c r="FPW151" s="342"/>
      <c r="FPX151" s="342"/>
      <c r="FPY151" s="342"/>
      <c r="FPZ151" s="342"/>
      <c r="FQA151" s="342"/>
      <c r="FQB151" s="342"/>
      <c r="FQC151" s="342"/>
      <c r="FQD151" s="342"/>
      <c r="FQE151" s="342"/>
      <c r="FQF151" s="342"/>
      <c r="FQG151" s="342"/>
      <c r="FQH151" s="342"/>
      <c r="FQI151" s="342"/>
      <c r="FQJ151" s="342"/>
      <c r="FQK151" s="342"/>
      <c r="FQL151" s="342"/>
      <c r="FQM151" s="342"/>
      <c r="FQN151" s="342"/>
      <c r="FQO151" s="342"/>
      <c r="FQP151" s="342"/>
      <c r="FQQ151" s="342"/>
      <c r="FQR151" s="342"/>
      <c r="FQS151" s="342"/>
      <c r="FQT151" s="342"/>
      <c r="FQU151" s="342"/>
      <c r="FQV151" s="342"/>
      <c r="FQW151" s="342"/>
      <c r="FQX151" s="342"/>
      <c r="FQY151" s="342"/>
      <c r="FQZ151" s="342"/>
      <c r="FRA151" s="342"/>
      <c r="FRB151" s="342"/>
      <c r="FRC151" s="342"/>
      <c r="FRD151" s="342"/>
      <c r="FRE151" s="342"/>
      <c r="FRF151" s="342"/>
      <c r="FRG151" s="342"/>
      <c r="FRH151" s="342"/>
      <c r="FRI151" s="342"/>
      <c r="FRJ151" s="342"/>
      <c r="FRK151" s="342"/>
      <c r="FRL151" s="342"/>
      <c r="FRM151" s="342"/>
      <c r="FRN151" s="342"/>
      <c r="FRO151" s="342"/>
      <c r="FRP151" s="342"/>
      <c r="FRQ151" s="342"/>
      <c r="FRR151" s="342"/>
      <c r="FRS151" s="342"/>
      <c r="FRT151" s="342"/>
      <c r="FRU151" s="342"/>
      <c r="FRV151" s="342"/>
      <c r="FRW151" s="342"/>
      <c r="FRX151" s="342"/>
      <c r="FRY151" s="342"/>
      <c r="FRZ151" s="342"/>
      <c r="FSA151" s="342"/>
      <c r="FSB151" s="342"/>
      <c r="FSC151" s="342"/>
      <c r="FSD151" s="342"/>
      <c r="FSE151" s="342"/>
      <c r="FSF151" s="342"/>
      <c r="FSG151" s="342"/>
      <c r="FSH151" s="342"/>
      <c r="FSI151" s="342"/>
      <c r="FSJ151" s="342"/>
      <c r="FSK151" s="342"/>
      <c r="FSL151" s="342"/>
      <c r="FSM151" s="342"/>
      <c r="FSN151" s="342"/>
      <c r="FSO151" s="342"/>
      <c r="FSP151" s="342"/>
      <c r="FSQ151" s="342"/>
      <c r="FSR151" s="342"/>
      <c r="FSS151" s="342"/>
      <c r="FST151" s="342"/>
      <c r="FSU151" s="342"/>
      <c r="FSV151" s="342"/>
      <c r="FSW151" s="342"/>
      <c r="FSX151" s="342"/>
      <c r="FSY151" s="342"/>
      <c r="FSZ151" s="342"/>
      <c r="FTA151" s="342"/>
      <c r="FTB151" s="342"/>
      <c r="FTC151" s="342"/>
      <c r="FTD151" s="342"/>
      <c r="FTE151" s="342"/>
      <c r="FTF151" s="342"/>
      <c r="FTG151" s="342"/>
      <c r="FTH151" s="342"/>
      <c r="FTI151" s="342"/>
      <c r="FTJ151" s="342"/>
      <c r="FTK151" s="342"/>
      <c r="FTL151" s="342"/>
      <c r="FTM151" s="342"/>
      <c r="FTN151" s="342"/>
      <c r="FTO151" s="342"/>
      <c r="FTP151" s="342"/>
      <c r="FTQ151" s="342"/>
      <c r="FTR151" s="342"/>
      <c r="FTS151" s="342"/>
      <c r="FTT151" s="342"/>
      <c r="FTU151" s="342"/>
      <c r="FTV151" s="342"/>
      <c r="FTW151" s="342"/>
      <c r="FTX151" s="342"/>
      <c r="FTY151" s="342"/>
      <c r="FTZ151" s="342"/>
      <c r="FUA151" s="342"/>
      <c r="FUB151" s="342"/>
      <c r="FUC151" s="342"/>
      <c r="FUD151" s="342"/>
      <c r="FUE151" s="342"/>
      <c r="FUF151" s="342"/>
      <c r="FUG151" s="342"/>
      <c r="FUH151" s="342"/>
      <c r="FUI151" s="342"/>
      <c r="FUJ151" s="342"/>
      <c r="FUK151" s="342"/>
      <c r="FUL151" s="342"/>
      <c r="FUM151" s="342"/>
      <c r="FUN151" s="342"/>
      <c r="FUO151" s="342"/>
      <c r="FUP151" s="342"/>
      <c r="FUQ151" s="342"/>
      <c r="FUR151" s="342"/>
      <c r="FUS151" s="342"/>
      <c r="FUT151" s="342"/>
      <c r="FUU151" s="342"/>
      <c r="FUV151" s="342"/>
      <c r="FUW151" s="342"/>
      <c r="FUX151" s="342"/>
      <c r="FUY151" s="342"/>
      <c r="FUZ151" s="342"/>
      <c r="FVA151" s="342"/>
      <c r="FVB151" s="342"/>
      <c r="FVC151" s="342"/>
      <c r="FVD151" s="342"/>
      <c r="FVE151" s="342"/>
      <c r="FVF151" s="342"/>
      <c r="FVG151" s="342"/>
      <c r="FVH151" s="342"/>
      <c r="FVI151" s="342"/>
      <c r="FVJ151" s="342"/>
      <c r="FVK151" s="342"/>
      <c r="FVL151" s="342"/>
      <c r="FVM151" s="342"/>
      <c r="FVN151" s="342"/>
      <c r="FVO151" s="342"/>
      <c r="FVP151" s="342"/>
      <c r="FVQ151" s="342"/>
      <c r="FVR151" s="342"/>
      <c r="FVS151" s="342"/>
      <c r="FVT151" s="342"/>
      <c r="FVU151" s="342"/>
      <c r="FVV151" s="342"/>
      <c r="FVW151" s="342"/>
      <c r="FVX151" s="342"/>
      <c r="FVY151" s="342"/>
      <c r="FVZ151" s="342"/>
      <c r="FWA151" s="342"/>
      <c r="FWB151" s="342"/>
      <c r="FWC151" s="342"/>
      <c r="FWD151" s="342"/>
      <c r="FWE151" s="342"/>
      <c r="FWF151" s="342"/>
      <c r="FWG151" s="342"/>
      <c r="FWH151" s="342"/>
      <c r="FWI151" s="342"/>
      <c r="FWJ151" s="342"/>
      <c r="FWK151" s="342"/>
      <c r="FWL151" s="342"/>
      <c r="FWM151" s="342"/>
      <c r="FWN151" s="342"/>
      <c r="FWO151" s="342"/>
      <c r="FWP151" s="342"/>
      <c r="FWQ151" s="342"/>
      <c r="FWR151" s="342"/>
      <c r="FWS151" s="342"/>
      <c r="FWT151" s="342"/>
      <c r="FWU151" s="342"/>
      <c r="FWV151" s="342"/>
      <c r="FWW151" s="342"/>
      <c r="FWX151" s="342"/>
      <c r="FWY151" s="342"/>
      <c r="FWZ151" s="342"/>
      <c r="FXA151" s="342"/>
      <c r="FXB151" s="342"/>
      <c r="FXC151" s="342"/>
      <c r="FXD151" s="342"/>
      <c r="FXE151" s="342"/>
      <c r="FXF151" s="342"/>
      <c r="FXG151" s="342"/>
      <c r="FXH151" s="342"/>
      <c r="FXI151" s="342"/>
      <c r="FXJ151" s="342"/>
      <c r="FXK151" s="342"/>
      <c r="FXL151" s="342"/>
      <c r="FXM151" s="342"/>
      <c r="FXN151" s="342"/>
      <c r="FXO151" s="342"/>
      <c r="FXP151" s="342"/>
      <c r="FXQ151" s="342"/>
      <c r="FXR151" s="342"/>
      <c r="FXS151" s="342"/>
      <c r="FXT151" s="342"/>
      <c r="FXU151" s="342"/>
      <c r="FXV151" s="342"/>
      <c r="FXW151" s="342"/>
      <c r="FXX151" s="342"/>
      <c r="FXY151" s="342"/>
      <c r="FXZ151" s="342"/>
      <c r="FYA151" s="342"/>
      <c r="FYB151" s="342"/>
      <c r="FYC151" s="342"/>
      <c r="FYD151" s="342"/>
      <c r="FYE151" s="342"/>
      <c r="FYF151" s="342"/>
      <c r="FYG151" s="342"/>
      <c r="FYH151" s="342"/>
      <c r="FYI151" s="342"/>
      <c r="FYJ151" s="342"/>
      <c r="FYK151" s="342"/>
      <c r="FYL151" s="342"/>
      <c r="FYM151" s="342"/>
      <c r="FYN151" s="342"/>
      <c r="FYO151" s="342"/>
      <c r="FYP151" s="342"/>
      <c r="FYQ151" s="342"/>
      <c r="FYR151" s="342"/>
      <c r="FYS151" s="342"/>
      <c r="FYT151" s="342"/>
      <c r="FYU151" s="342"/>
      <c r="FYV151" s="342"/>
      <c r="FYW151" s="342"/>
      <c r="FYX151" s="342"/>
      <c r="FYY151" s="342"/>
      <c r="FYZ151" s="342"/>
      <c r="FZA151" s="342"/>
      <c r="FZB151" s="342"/>
      <c r="FZC151" s="342"/>
      <c r="FZD151" s="342"/>
      <c r="FZE151" s="342"/>
      <c r="FZF151" s="342"/>
      <c r="FZG151" s="342"/>
      <c r="FZH151" s="342"/>
      <c r="FZI151" s="342"/>
      <c r="FZJ151" s="342"/>
      <c r="FZK151" s="342"/>
      <c r="FZL151" s="342"/>
      <c r="FZM151" s="342"/>
      <c r="FZN151" s="342"/>
      <c r="FZO151" s="342"/>
      <c r="FZP151" s="342"/>
      <c r="FZQ151" s="342"/>
      <c r="FZR151" s="342"/>
      <c r="FZS151" s="342"/>
      <c r="FZT151" s="342"/>
      <c r="FZU151" s="342"/>
      <c r="FZV151" s="342"/>
      <c r="FZW151" s="342"/>
      <c r="FZX151" s="342"/>
      <c r="FZY151" s="342"/>
      <c r="FZZ151" s="342"/>
      <c r="GAA151" s="342"/>
      <c r="GAB151" s="342"/>
      <c r="GAC151" s="342"/>
      <c r="GAD151" s="342"/>
      <c r="GAE151" s="342"/>
      <c r="GAF151" s="342"/>
      <c r="GAG151" s="342"/>
      <c r="GAH151" s="342"/>
      <c r="GAI151" s="342"/>
      <c r="GAJ151" s="342"/>
      <c r="GAK151" s="342"/>
      <c r="GAL151" s="342"/>
      <c r="GAM151" s="342"/>
      <c r="GAN151" s="342"/>
      <c r="GAO151" s="342"/>
      <c r="GAP151" s="342"/>
      <c r="GAQ151" s="342"/>
      <c r="GAR151" s="342"/>
      <c r="GAS151" s="342"/>
      <c r="GAT151" s="342"/>
      <c r="GAU151" s="342"/>
      <c r="GAV151" s="342"/>
      <c r="GAW151" s="342"/>
      <c r="GAX151" s="342"/>
      <c r="GAY151" s="342"/>
      <c r="GAZ151" s="342"/>
      <c r="GBA151" s="342"/>
      <c r="GBB151" s="342"/>
      <c r="GBC151" s="342"/>
      <c r="GBD151" s="342"/>
      <c r="GBE151" s="342"/>
      <c r="GBF151" s="342"/>
      <c r="GBG151" s="342"/>
      <c r="GBH151" s="342"/>
      <c r="GBI151" s="342"/>
      <c r="GBJ151" s="342"/>
      <c r="GBK151" s="342"/>
      <c r="GBL151" s="342"/>
      <c r="GBM151" s="342"/>
      <c r="GBN151" s="342"/>
      <c r="GBO151" s="342"/>
      <c r="GBP151" s="342"/>
      <c r="GBQ151" s="342"/>
      <c r="GBR151" s="342"/>
      <c r="GBS151" s="342"/>
      <c r="GBT151" s="342"/>
      <c r="GBU151" s="342"/>
      <c r="GBV151" s="342"/>
      <c r="GBW151" s="342"/>
      <c r="GBX151" s="342"/>
      <c r="GBY151" s="342"/>
      <c r="GBZ151" s="342"/>
      <c r="GCA151" s="342"/>
      <c r="GCB151" s="342"/>
      <c r="GCC151" s="342"/>
      <c r="GCD151" s="342"/>
      <c r="GCE151" s="342"/>
      <c r="GCF151" s="342"/>
      <c r="GCG151" s="342"/>
      <c r="GCH151" s="342"/>
      <c r="GCI151" s="342"/>
      <c r="GCJ151" s="342"/>
      <c r="GCK151" s="342"/>
      <c r="GCL151" s="342"/>
      <c r="GCM151" s="342"/>
      <c r="GCN151" s="342"/>
      <c r="GCO151" s="342"/>
      <c r="GCP151" s="342"/>
      <c r="GCQ151" s="342"/>
      <c r="GCR151" s="342"/>
      <c r="GCS151" s="342"/>
      <c r="GCT151" s="342"/>
      <c r="GCU151" s="342"/>
      <c r="GCV151" s="342"/>
      <c r="GCW151" s="342"/>
      <c r="GCX151" s="342"/>
      <c r="GCY151" s="342"/>
      <c r="GCZ151" s="342"/>
      <c r="GDA151" s="342"/>
      <c r="GDB151" s="342"/>
      <c r="GDC151" s="342"/>
      <c r="GDD151" s="342"/>
      <c r="GDE151" s="342"/>
      <c r="GDF151" s="342"/>
      <c r="GDG151" s="342"/>
      <c r="GDH151" s="342"/>
      <c r="GDI151" s="342"/>
      <c r="GDJ151" s="342"/>
      <c r="GDK151" s="342"/>
      <c r="GDL151" s="342"/>
      <c r="GDM151" s="342"/>
      <c r="GDN151" s="342"/>
      <c r="GDO151" s="342"/>
      <c r="GDP151" s="342"/>
      <c r="GDQ151" s="342"/>
      <c r="GDR151" s="342"/>
      <c r="GDS151" s="342"/>
      <c r="GDT151" s="342"/>
      <c r="GDU151" s="342"/>
      <c r="GDV151" s="342"/>
      <c r="GDW151" s="342"/>
      <c r="GDX151" s="342"/>
      <c r="GDY151" s="342"/>
      <c r="GDZ151" s="342"/>
      <c r="GEA151" s="342"/>
      <c r="GEB151" s="342"/>
      <c r="GEC151" s="342"/>
      <c r="GED151" s="342"/>
      <c r="GEE151" s="342"/>
      <c r="GEF151" s="342"/>
      <c r="GEG151" s="342"/>
      <c r="GEH151" s="342"/>
      <c r="GEI151" s="342"/>
      <c r="GEJ151" s="342"/>
      <c r="GEK151" s="342"/>
      <c r="GEL151" s="342"/>
      <c r="GEM151" s="342"/>
      <c r="GEN151" s="342"/>
      <c r="GEO151" s="342"/>
      <c r="GEP151" s="342"/>
      <c r="GEQ151" s="342"/>
      <c r="GER151" s="342"/>
      <c r="GES151" s="342"/>
      <c r="GET151" s="342"/>
      <c r="GEU151" s="342"/>
      <c r="GEV151" s="342"/>
      <c r="GEW151" s="342"/>
      <c r="GEX151" s="342"/>
      <c r="GEY151" s="342"/>
      <c r="GEZ151" s="342"/>
      <c r="GFA151" s="342"/>
      <c r="GFB151" s="342"/>
      <c r="GFC151" s="342"/>
      <c r="GFD151" s="342"/>
      <c r="GFE151" s="342"/>
      <c r="GFF151" s="342"/>
      <c r="GFG151" s="342"/>
      <c r="GFH151" s="342"/>
      <c r="GFI151" s="342"/>
      <c r="GFJ151" s="342"/>
      <c r="GFK151" s="342"/>
      <c r="GFL151" s="342"/>
      <c r="GFM151" s="342"/>
      <c r="GFN151" s="342"/>
      <c r="GFO151" s="342"/>
      <c r="GFP151" s="342"/>
      <c r="GFQ151" s="342"/>
      <c r="GFR151" s="342"/>
      <c r="GFS151" s="342"/>
      <c r="GFT151" s="342"/>
      <c r="GFU151" s="342"/>
      <c r="GFV151" s="342"/>
      <c r="GFW151" s="342"/>
      <c r="GFX151" s="342"/>
      <c r="GFY151" s="342"/>
      <c r="GFZ151" s="342"/>
      <c r="GGA151" s="342"/>
      <c r="GGB151" s="342"/>
      <c r="GGC151" s="342"/>
      <c r="GGD151" s="342"/>
      <c r="GGE151" s="342"/>
      <c r="GGF151" s="342"/>
      <c r="GGG151" s="342"/>
      <c r="GGH151" s="342"/>
      <c r="GGI151" s="342"/>
      <c r="GGJ151" s="342"/>
      <c r="GGK151" s="342"/>
      <c r="GGL151" s="342"/>
      <c r="GGM151" s="342"/>
      <c r="GGN151" s="342"/>
      <c r="GGO151" s="342"/>
      <c r="GGP151" s="342"/>
      <c r="GGQ151" s="342"/>
      <c r="GGR151" s="342"/>
      <c r="GGS151" s="342"/>
      <c r="GGT151" s="342"/>
      <c r="GGU151" s="342"/>
      <c r="GGV151" s="342"/>
      <c r="GGW151" s="342"/>
      <c r="GGX151" s="342"/>
      <c r="GGY151" s="342"/>
      <c r="GGZ151" s="342"/>
      <c r="GHA151" s="342"/>
      <c r="GHB151" s="342"/>
      <c r="GHC151" s="342"/>
      <c r="GHD151" s="342"/>
      <c r="GHE151" s="342"/>
      <c r="GHF151" s="342"/>
      <c r="GHG151" s="342"/>
      <c r="GHH151" s="342"/>
      <c r="GHI151" s="342"/>
      <c r="GHJ151" s="342"/>
      <c r="GHK151" s="342"/>
      <c r="GHL151" s="342"/>
      <c r="GHM151" s="342"/>
      <c r="GHN151" s="342"/>
      <c r="GHO151" s="342"/>
      <c r="GHP151" s="342"/>
      <c r="GHQ151" s="342"/>
      <c r="GHR151" s="342"/>
      <c r="GHS151" s="342"/>
      <c r="GHT151" s="342"/>
      <c r="GHU151" s="342"/>
      <c r="GHV151" s="342"/>
      <c r="GHW151" s="342"/>
      <c r="GHX151" s="342"/>
      <c r="GHY151" s="342"/>
      <c r="GHZ151" s="342"/>
      <c r="GIA151" s="342"/>
      <c r="GIB151" s="342"/>
      <c r="GIC151" s="342"/>
      <c r="GID151" s="342"/>
      <c r="GIE151" s="342"/>
      <c r="GIF151" s="342"/>
      <c r="GIG151" s="342"/>
      <c r="GIH151" s="342"/>
      <c r="GII151" s="342"/>
      <c r="GIJ151" s="342"/>
      <c r="GIK151" s="342"/>
      <c r="GIL151" s="342"/>
      <c r="GIM151" s="342"/>
      <c r="GIN151" s="342"/>
      <c r="GIO151" s="342"/>
      <c r="GIP151" s="342"/>
      <c r="GIQ151" s="342"/>
      <c r="GIR151" s="342"/>
      <c r="GIS151" s="342"/>
      <c r="GIT151" s="342"/>
      <c r="GIU151" s="342"/>
      <c r="GIV151" s="342"/>
      <c r="GIW151" s="342"/>
      <c r="GIX151" s="342"/>
      <c r="GIY151" s="342"/>
      <c r="GIZ151" s="342"/>
      <c r="GJA151" s="342"/>
      <c r="GJB151" s="342"/>
      <c r="GJC151" s="342"/>
      <c r="GJD151" s="342"/>
      <c r="GJE151" s="342"/>
      <c r="GJF151" s="342"/>
      <c r="GJG151" s="342"/>
      <c r="GJH151" s="342"/>
      <c r="GJI151" s="342"/>
      <c r="GJJ151" s="342"/>
      <c r="GJK151" s="342"/>
      <c r="GJL151" s="342"/>
      <c r="GJM151" s="342"/>
      <c r="GJN151" s="342"/>
      <c r="GJO151" s="342"/>
      <c r="GJP151" s="342"/>
      <c r="GJQ151" s="342"/>
      <c r="GJR151" s="342"/>
      <c r="GJS151" s="342"/>
      <c r="GJT151" s="342"/>
      <c r="GJU151" s="342"/>
      <c r="GJV151" s="342"/>
      <c r="GJW151" s="342"/>
      <c r="GJX151" s="342"/>
      <c r="GJY151" s="342"/>
      <c r="GJZ151" s="342"/>
      <c r="GKA151" s="342"/>
      <c r="GKB151" s="342"/>
      <c r="GKC151" s="342"/>
      <c r="GKD151" s="342"/>
      <c r="GKE151" s="342"/>
      <c r="GKF151" s="342"/>
      <c r="GKG151" s="342"/>
      <c r="GKH151" s="342"/>
      <c r="GKI151" s="342"/>
      <c r="GKJ151" s="342"/>
      <c r="GKK151" s="342"/>
      <c r="GKL151" s="342"/>
      <c r="GKM151" s="342"/>
      <c r="GKN151" s="342"/>
      <c r="GKO151" s="342"/>
      <c r="GKP151" s="342"/>
      <c r="GKQ151" s="342"/>
      <c r="GKR151" s="342"/>
      <c r="GKS151" s="342"/>
      <c r="GKT151" s="342"/>
      <c r="GKU151" s="342"/>
      <c r="GKV151" s="342"/>
      <c r="GKW151" s="342"/>
      <c r="GKX151" s="342"/>
      <c r="GKY151" s="342"/>
      <c r="GKZ151" s="342"/>
      <c r="GLA151" s="342"/>
      <c r="GLB151" s="342"/>
      <c r="GLC151" s="342"/>
      <c r="GLD151" s="342"/>
      <c r="GLE151" s="342"/>
      <c r="GLF151" s="342"/>
      <c r="GLG151" s="342"/>
      <c r="GLH151" s="342"/>
      <c r="GLI151" s="342"/>
      <c r="GLJ151" s="342"/>
      <c r="GLK151" s="342"/>
      <c r="GLL151" s="342"/>
      <c r="GLM151" s="342"/>
      <c r="GLN151" s="342"/>
      <c r="GLO151" s="342"/>
      <c r="GLP151" s="342"/>
      <c r="GLQ151" s="342"/>
      <c r="GLR151" s="342"/>
      <c r="GLS151" s="342"/>
      <c r="GLT151" s="342"/>
      <c r="GLU151" s="342"/>
      <c r="GLV151" s="342"/>
      <c r="GLW151" s="342"/>
      <c r="GLX151" s="342"/>
      <c r="GLY151" s="342"/>
      <c r="GLZ151" s="342"/>
      <c r="GMA151" s="342"/>
      <c r="GMB151" s="342"/>
      <c r="GMC151" s="342"/>
      <c r="GMD151" s="342"/>
      <c r="GME151" s="342"/>
      <c r="GMF151" s="342"/>
      <c r="GMG151" s="342"/>
      <c r="GMH151" s="342"/>
      <c r="GMI151" s="342"/>
      <c r="GMJ151" s="342"/>
      <c r="GMK151" s="342"/>
      <c r="GML151" s="342"/>
      <c r="GMM151" s="342"/>
      <c r="GMN151" s="342"/>
      <c r="GMO151" s="342"/>
      <c r="GMP151" s="342"/>
      <c r="GMQ151" s="342"/>
      <c r="GMR151" s="342"/>
      <c r="GMS151" s="342"/>
      <c r="GMT151" s="342"/>
      <c r="GMU151" s="342"/>
      <c r="GMV151" s="342"/>
      <c r="GMW151" s="342"/>
      <c r="GMX151" s="342"/>
      <c r="GMY151" s="342"/>
      <c r="GMZ151" s="342"/>
      <c r="GNA151" s="342"/>
      <c r="GNB151" s="342"/>
      <c r="GNC151" s="342"/>
      <c r="GND151" s="342"/>
      <c r="GNE151" s="342"/>
      <c r="GNF151" s="342"/>
      <c r="GNG151" s="342"/>
      <c r="GNH151" s="342"/>
      <c r="GNI151" s="342"/>
      <c r="GNJ151" s="342"/>
      <c r="GNK151" s="342"/>
      <c r="GNL151" s="342"/>
      <c r="GNM151" s="342"/>
      <c r="GNN151" s="342"/>
      <c r="GNO151" s="342"/>
      <c r="GNP151" s="342"/>
      <c r="GNQ151" s="342"/>
      <c r="GNR151" s="342"/>
      <c r="GNS151" s="342"/>
      <c r="GNT151" s="342"/>
      <c r="GNU151" s="342"/>
      <c r="GNV151" s="342"/>
      <c r="GNW151" s="342"/>
      <c r="GNX151" s="342"/>
      <c r="GNY151" s="342"/>
      <c r="GNZ151" s="342"/>
      <c r="GOA151" s="342"/>
      <c r="GOB151" s="342"/>
      <c r="GOC151" s="342"/>
      <c r="GOD151" s="342"/>
      <c r="GOE151" s="342"/>
      <c r="GOF151" s="342"/>
      <c r="GOG151" s="342"/>
      <c r="GOH151" s="342"/>
      <c r="GOI151" s="342"/>
      <c r="GOJ151" s="342"/>
      <c r="GOK151" s="342"/>
      <c r="GOL151" s="342"/>
      <c r="GOM151" s="342"/>
      <c r="GON151" s="342"/>
      <c r="GOO151" s="342"/>
      <c r="GOP151" s="342"/>
      <c r="GOQ151" s="342"/>
      <c r="GOR151" s="342"/>
      <c r="GOS151" s="342"/>
      <c r="GOT151" s="342"/>
      <c r="GOU151" s="342"/>
      <c r="GOV151" s="342"/>
      <c r="GOW151" s="342"/>
      <c r="GOX151" s="342"/>
      <c r="GOY151" s="342"/>
      <c r="GOZ151" s="342"/>
      <c r="GPA151" s="342"/>
      <c r="GPB151" s="342"/>
      <c r="GPC151" s="342"/>
      <c r="GPD151" s="342"/>
      <c r="GPE151" s="342"/>
      <c r="GPF151" s="342"/>
      <c r="GPG151" s="342"/>
      <c r="GPH151" s="342"/>
      <c r="GPI151" s="342"/>
      <c r="GPJ151" s="342"/>
      <c r="GPK151" s="342"/>
      <c r="GPL151" s="342"/>
      <c r="GPM151" s="342"/>
      <c r="GPN151" s="342"/>
      <c r="GPO151" s="342"/>
      <c r="GPP151" s="342"/>
      <c r="GPQ151" s="342"/>
      <c r="GPR151" s="342"/>
      <c r="GPS151" s="342"/>
      <c r="GPT151" s="342"/>
      <c r="GPU151" s="342"/>
      <c r="GPV151" s="342"/>
      <c r="GPW151" s="342"/>
      <c r="GPX151" s="342"/>
      <c r="GPY151" s="342"/>
      <c r="GPZ151" s="342"/>
      <c r="GQA151" s="342"/>
      <c r="GQB151" s="342"/>
      <c r="GQC151" s="342"/>
      <c r="GQD151" s="342"/>
      <c r="GQE151" s="342"/>
      <c r="GQF151" s="342"/>
      <c r="GQG151" s="342"/>
      <c r="GQH151" s="342"/>
      <c r="GQI151" s="342"/>
      <c r="GQJ151" s="342"/>
      <c r="GQK151" s="342"/>
      <c r="GQL151" s="342"/>
      <c r="GQM151" s="342"/>
      <c r="GQN151" s="342"/>
      <c r="GQO151" s="342"/>
      <c r="GQP151" s="342"/>
      <c r="GQQ151" s="342"/>
      <c r="GQR151" s="342"/>
      <c r="GQS151" s="342"/>
      <c r="GQT151" s="342"/>
      <c r="GQU151" s="342"/>
      <c r="GQV151" s="342"/>
      <c r="GQW151" s="342"/>
      <c r="GQX151" s="342"/>
      <c r="GQY151" s="342"/>
      <c r="GQZ151" s="342"/>
      <c r="GRA151" s="342"/>
      <c r="GRB151" s="342"/>
      <c r="GRC151" s="342"/>
      <c r="GRD151" s="342"/>
      <c r="GRE151" s="342"/>
      <c r="GRF151" s="342"/>
      <c r="GRG151" s="342"/>
      <c r="GRH151" s="342"/>
      <c r="GRI151" s="342"/>
      <c r="GRJ151" s="342"/>
      <c r="GRK151" s="342"/>
      <c r="GRL151" s="342"/>
      <c r="GRM151" s="342"/>
      <c r="GRN151" s="342"/>
      <c r="GRO151" s="342"/>
      <c r="GRP151" s="342"/>
      <c r="GRQ151" s="342"/>
      <c r="GRR151" s="342"/>
      <c r="GRS151" s="342"/>
      <c r="GRT151" s="342"/>
      <c r="GRU151" s="342"/>
      <c r="GRV151" s="342"/>
      <c r="GRW151" s="342"/>
      <c r="GRX151" s="342"/>
      <c r="GRY151" s="342"/>
      <c r="GRZ151" s="342"/>
      <c r="GSA151" s="342"/>
      <c r="GSB151" s="342"/>
      <c r="GSC151" s="342"/>
      <c r="GSD151" s="342"/>
      <c r="GSE151" s="342"/>
      <c r="GSF151" s="342"/>
      <c r="GSG151" s="342"/>
      <c r="GSH151" s="342"/>
      <c r="GSI151" s="342"/>
      <c r="GSJ151" s="342"/>
      <c r="GSK151" s="342"/>
      <c r="GSL151" s="342"/>
      <c r="GSM151" s="342"/>
      <c r="GSN151" s="342"/>
      <c r="GSO151" s="342"/>
      <c r="GSP151" s="342"/>
      <c r="GSQ151" s="342"/>
      <c r="GSR151" s="342"/>
      <c r="GSS151" s="342"/>
      <c r="GST151" s="342"/>
      <c r="GSU151" s="342"/>
      <c r="GSV151" s="342"/>
      <c r="GSW151" s="342"/>
      <c r="GSX151" s="342"/>
      <c r="GSY151" s="342"/>
      <c r="GSZ151" s="342"/>
      <c r="GTA151" s="342"/>
      <c r="GTB151" s="342"/>
      <c r="GTC151" s="342"/>
      <c r="GTD151" s="342"/>
      <c r="GTE151" s="342"/>
      <c r="GTF151" s="342"/>
      <c r="GTG151" s="342"/>
      <c r="GTH151" s="342"/>
      <c r="GTI151" s="342"/>
      <c r="GTJ151" s="342"/>
      <c r="GTK151" s="342"/>
      <c r="GTL151" s="342"/>
      <c r="GTM151" s="342"/>
      <c r="GTN151" s="342"/>
      <c r="GTO151" s="342"/>
      <c r="GTP151" s="342"/>
      <c r="GTQ151" s="342"/>
      <c r="GTR151" s="342"/>
      <c r="GTS151" s="342"/>
      <c r="GTT151" s="342"/>
      <c r="GTU151" s="342"/>
      <c r="GTV151" s="342"/>
      <c r="GTW151" s="342"/>
      <c r="GTX151" s="342"/>
      <c r="GTY151" s="342"/>
      <c r="GTZ151" s="342"/>
      <c r="GUA151" s="342"/>
      <c r="GUB151" s="342"/>
      <c r="GUC151" s="342"/>
      <c r="GUD151" s="342"/>
      <c r="GUE151" s="342"/>
      <c r="GUF151" s="342"/>
      <c r="GUG151" s="342"/>
      <c r="GUH151" s="342"/>
      <c r="GUI151" s="342"/>
      <c r="GUJ151" s="342"/>
      <c r="GUK151" s="342"/>
      <c r="GUL151" s="342"/>
      <c r="GUM151" s="342"/>
      <c r="GUN151" s="342"/>
      <c r="GUO151" s="342"/>
      <c r="GUP151" s="342"/>
      <c r="GUQ151" s="342"/>
      <c r="GUR151" s="342"/>
      <c r="GUS151" s="342"/>
      <c r="GUT151" s="342"/>
      <c r="GUU151" s="342"/>
      <c r="GUV151" s="342"/>
      <c r="GUW151" s="342"/>
      <c r="GUX151" s="342"/>
      <c r="GUY151" s="342"/>
      <c r="GUZ151" s="342"/>
      <c r="GVA151" s="342"/>
      <c r="GVB151" s="342"/>
      <c r="GVC151" s="342"/>
      <c r="GVD151" s="342"/>
      <c r="GVE151" s="342"/>
      <c r="GVF151" s="342"/>
      <c r="GVG151" s="342"/>
      <c r="GVH151" s="342"/>
      <c r="GVI151" s="342"/>
      <c r="GVJ151" s="342"/>
      <c r="GVK151" s="342"/>
      <c r="GVL151" s="342"/>
      <c r="GVM151" s="342"/>
      <c r="GVN151" s="342"/>
      <c r="GVO151" s="342"/>
      <c r="GVP151" s="342"/>
      <c r="GVQ151" s="342"/>
      <c r="GVR151" s="342"/>
      <c r="GVS151" s="342"/>
      <c r="GVT151" s="342"/>
      <c r="GVU151" s="342"/>
      <c r="GVV151" s="342"/>
      <c r="GVW151" s="342"/>
      <c r="GVX151" s="342"/>
      <c r="GVY151" s="342"/>
      <c r="GVZ151" s="342"/>
      <c r="GWA151" s="342"/>
      <c r="GWB151" s="342"/>
      <c r="GWC151" s="342"/>
      <c r="GWD151" s="342"/>
      <c r="GWE151" s="342"/>
      <c r="GWF151" s="342"/>
      <c r="GWG151" s="342"/>
      <c r="GWH151" s="342"/>
      <c r="GWI151" s="342"/>
      <c r="GWJ151" s="342"/>
      <c r="GWK151" s="342"/>
      <c r="GWL151" s="342"/>
      <c r="GWM151" s="342"/>
      <c r="GWN151" s="342"/>
      <c r="GWO151" s="342"/>
      <c r="GWP151" s="342"/>
      <c r="GWQ151" s="342"/>
      <c r="GWR151" s="342"/>
      <c r="GWS151" s="342"/>
      <c r="GWT151" s="342"/>
      <c r="GWU151" s="342"/>
      <c r="GWV151" s="342"/>
      <c r="GWW151" s="342"/>
      <c r="GWX151" s="342"/>
      <c r="GWY151" s="342"/>
      <c r="GWZ151" s="342"/>
      <c r="GXA151" s="342"/>
      <c r="GXB151" s="342"/>
      <c r="GXC151" s="342"/>
      <c r="GXD151" s="342"/>
      <c r="GXE151" s="342"/>
      <c r="GXF151" s="342"/>
      <c r="GXG151" s="342"/>
      <c r="GXH151" s="342"/>
      <c r="GXI151" s="342"/>
      <c r="GXJ151" s="342"/>
      <c r="GXK151" s="342"/>
      <c r="GXL151" s="342"/>
      <c r="GXM151" s="342"/>
      <c r="GXN151" s="342"/>
      <c r="GXO151" s="342"/>
      <c r="GXP151" s="342"/>
      <c r="GXQ151" s="342"/>
      <c r="GXR151" s="342"/>
      <c r="GXS151" s="342"/>
      <c r="GXT151" s="342"/>
      <c r="GXU151" s="342"/>
      <c r="GXV151" s="342"/>
      <c r="GXW151" s="342"/>
      <c r="GXX151" s="342"/>
      <c r="GXY151" s="342"/>
      <c r="GXZ151" s="342"/>
      <c r="GYA151" s="342"/>
      <c r="GYB151" s="342"/>
      <c r="GYC151" s="342"/>
      <c r="GYD151" s="342"/>
      <c r="GYE151" s="342"/>
      <c r="GYF151" s="342"/>
      <c r="GYG151" s="342"/>
      <c r="GYH151" s="342"/>
      <c r="GYI151" s="342"/>
      <c r="GYJ151" s="342"/>
      <c r="GYK151" s="342"/>
      <c r="GYL151" s="342"/>
      <c r="GYM151" s="342"/>
      <c r="GYN151" s="342"/>
      <c r="GYO151" s="342"/>
      <c r="GYP151" s="342"/>
      <c r="GYQ151" s="342"/>
      <c r="GYR151" s="342"/>
      <c r="GYS151" s="342"/>
      <c r="GYT151" s="342"/>
      <c r="GYU151" s="342"/>
      <c r="GYV151" s="342"/>
      <c r="GYW151" s="342"/>
      <c r="GYX151" s="342"/>
      <c r="GYY151" s="342"/>
      <c r="GYZ151" s="342"/>
      <c r="GZA151" s="342"/>
      <c r="GZB151" s="342"/>
      <c r="GZC151" s="342"/>
      <c r="GZD151" s="342"/>
      <c r="GZE151" s="342"/>
      <c r="GZF151" s="342"/>
      <c r="GZG151" s="342"/>
      <c r="GZH151" s="342"/>
      <c r="GZI151" s="342"/>
      <c r="GZJ151" s="342"/>
      <c r="GZK151" s="342"/>
      <c r="GZL151" s="342"/>
      <c r="GZM151" s="342"/>
      <c r="GZN151" s="342"/>
      <c r="GZO151" s="342"/>
      <c r="GZP151" s="342"/>
      <c r="GZQ151" s="342"/>
      <c r="GZR151" s="342"/>
      <c r="GZS151" s="342"/>
      <c r="GZT151" s="342"/>
      <c r="GZU151" s="342"/>
      <c r="GZV151" s="342"/>
      <c r="GZW151" s="342"/>
      <c r="GZX151" s="342"/>
      <c r="GZY151" s="342"/>
      <c r="GZZ151" s="342"/>
      <c r="HAA151" s="342"/>
      <c r="HAB151" s="342"/>
      <c r="HAC151" s="342"/>
      <c r="HAD151" s="342"/>
      <c r="HAE151" s="342"/>
      <c r="HAF151" s="342"/>
      <c r="HAG151" s="342"/>
      <c r="HAH151" s="342"/>
      <c r="HAI151" s="342"/>
      <c r="HAJ151" s="342"/>
      <c r="HAK151" s="342"/>
      <c r="HAL151" s="342"/>
      <c r="HAM151" s="342"/>
      <c r="HAN151" s="342"/>
      <c r="HAO151" s="342"/>
      <c r="HAP151" s="342"/>
      <c r="HAQ151" s="342"/>
      <c r="HAR151" s="342"/>
      <c r="HAS151" s="342"/>
      <c r="HAT151" s="342"/>
      <c r="HAU151" s="342"/>
      <c r="HAV151" s="342"/>
      <c r="HAW151" s="342"/>
      <c r="HAX151" s="342"/>
      <c r="HAY151" s="342"/>
      <c r="HAZ151" s="342"/>
      <c r="HBA151" s="342"/>
      <c r="HBB151" s="342"/>
      <c r="HBC151" s="342"/>
      <c r="HBD151" s="342"/>
      <c r="HBE151" s="342"/>
      <c r="HBF151" s="342"/>
      <c r="HBG151" s="342"/>
      <c r="HBH151" s="342"/>
      <c r="HBI151" s="342"/>
      <c r="HBJ151" s="342"/>
      <c r="HBK151" s="342"/>
      <c r="HBL151" s="342"/>
      <c r="HBM151" s="342"/>
      <c r="HBN151" s="342"/>
      <c r="HBO151" s="342"/>
      <c r="HBP151" s="342"/>
      <c r="HBQ151" s="342"/>
      <c r="HBR151" s="342"/>
      <c r="HBS151" s="342"/>
      <c r="HBT151" s="342"/>
      <c r="HBU151" s="342"/>
      <c r="HBV151" s="342"/>
      <c r="HBW151" s="342"/>
      <c r="HBX151" s="342"/>
      <c r="HBY151" s="342"/>
      <c r="HBZ151" s="342"/>
      <c r="HCA151" s="342"/>
      <c r="HCB151" s="342"/>
      <c r="HCC151" s="342"/>
      <c r="HCD151" s="342"/>
      <c r="HCE151" s="342"/>
      <c r="HCF151" s="342"/>
      <c r="HCG151" s="342"/>
      <c r="HCH151" s="342"/>
      <c r="HCI151" s="342"/>
      <c r="HCJ151" s="342"/>
      <c r="HCK151" s="342"/>
      <c r="HCL151" s="342"/>
      <c r="HCM151" s="342"/>
      <c r="HCN151" s="342"/>
      <c r="HCO151" s="342"/>
      <c r="HCP151" s="342"/>
      <c r="HCQ151" s="342"/>
      <c r="HCR151" s="342"/>
      <c r="HCS151" s="342"/>
      <c r="HCT151" s="342"/>
      <c r="HCU151" s="342"/>
      <c r="HCV151" s="342"/>
      <c r="HCW151" s="342"/>
      <c r="HCX151" s="342"/>
      <c r="HCY151" s="342"/>
      <c r="HCZ151" s="342"/>
      <c r="HDA151" s="342"/>
      <c r="HDB151" s="342"/>
      <c r="HDC151" s="342"/>
      <c r="HDD151" s="342"/>
      <c r="HDE151" s="342"/>
      <c r="HDF151" s="342"/>
      <c r="HDG151" s="342"/>
      <c r="HDH151" s="342"/>
      <c r="HDI151" s="342"/>
      <c r="HDJ151" s="342"/>
      <c r="HDK151" s="342"/>
      <c r="HDL151" s="342"/>
      <c r="HDM151" s="342"/>
      <c r="HDN151" s="342"/>
      <c r="HDO151" s="342"/>
      <c r="HDP151" s="342"/>
      <c r="HDQ151" s="342"/>
      <c r="HDR151" s="342"/>
      <c r="HDS151" s="342"/>
      <c r="HDT151" s="342"/>
      <c r="HDU151" s="342"/>
      <c r="HDV151" s="342"/>
      <c r="HDW151" s="342"/>
      <c r="HDX151" s="342"/>
      <c r="HDY151" s="342"/>
      <c r="HDZ151" s="342"/>
      <c r="HEA151" s="342"/>
      <c r="HEB151" s="342"/>
      <c r="HEC151" s="342"/>
      <c r="HED151" s="342"/>
      <c r="HEE151" s="342"/>
      <c r="HEF151" s="342"/>
      <c r="HEG151" s="342"/>
      <c r="HEH151" s="342"/>
      <c r="HEI151" s="342"/>
      <c r="HEJ151" s="342"/>
      <c r="HEK151" s="342"/>
      <c r="HEL151" s="342"/>
      <c r="HEM151" s="342"/>
      <c r="HEN151" s="342"/>
      <c r="HEO151" s="342"/>
      <c r="HEP151" s="342"/>
      <c r="HEQ151" s="342"/>
      <c r="HER151" s="342"/>
      <c r="HES151" s="342"/>
      <c r="HET151" s="342"/>
      <c r="HEU151" s="342"/>
      <c r="HEV151" s="342"/>
      <c r="HEW151" s="342"/>
      <c r="HEX151" s="342"/>
      <c r="HEY151" s="342"/>
      <c r="HEZ151" s="342"/>
      <c r="HFA151" s="342"/>
      <c r="HFB151" s="342"/>
      <c r="HFC151" s="342"/>
      <c r="HFD151" s="342"/>
      <c r="HFE151" s="342"/>
      <c r="HFF151" s="342"/>
      <c r="HFG151" s="342"/>
      <c r="HFH151" s="342"/>
      <c r="HFI151" s="342"/>
      <c r="HFJ151" s="342"/>
      <c r="HFK151" s="342"/>
      <c r="HFL151" s="342"/>
      <c r="HFM151" s="342"/>
      <c r="HFN151" s="342"/>
      <c r="HFO151" s="342"/>
      <c r="HFP151" s="342"/>
      <c r="HFQ151" s="342"/>
      <c r="HFR151" s="342"/>
      <c r="HFS151" s="342"/>
      <c r="HFT151" s="342"/>
      <c r="HFU151" s="342"/>
      <c r="HFV151" s="342"/>
      <c r="HFW151" s="342"/>
      <c r="HFX151" s="342"/>
      <c r="HFY151" s="342"/>
      <c r="HFZ151" s="342"/>
      <c r="HGA151" s="342"/>
      <c r="HGB151" s="342"/>
      <c r="HGC151" s="342"/>
      <c r="HGD151" s="342"/>
      <c r="HGE151" s="342"/>
      <c r="HGF151" s="342"/>
      <c r="HGG151" s="342"/>
      <c r="HGH151" s="342"/>
      <c r="HGI151" s="342"/>
      <c r="HGJ151" s="342"/>
      <c r="HGK151" s="342"/>
      <c r="HGL151" s="342"/>
      <c r="HGM151" s="342"/>
      <c r="HGN151" s="342"/>
      <c r="HGO151" s="342"/>
      <c r="HGP151" s="342"/>
      <c r="HGQ151" s="342"/>
      <c r="HGR151" s="342"/>
      <c r="HGS151" s="342"/>
      <c r="HGT151" s="342"/>
      <c r="HGU151" s="342"/>
      <c r="HGV151" s="342"/>
      <c r="HGW151" s="342"/>
      <c r="HGX151" s="342"/>
      <c r="HGY151" s="342"/>
      <c r="HGZ151" s="342"/>
      <c r="HHA151" s="342"/>
      <c r="HHB151" s="342"/>
      <c r="HHC151" s="342"/>
      <c r="HHD151" s="342"/>
      <c r="HHE151" s="342"/>
      <c r="HHF151" s="342"/>
      <c r="HHG151" s="342"/>
      <c r="HHH151" s="342"/>
      <c r="HHI151" s="342"/>
      <c r="HHJ151" s="342"/>
      <c r="HHK151" s="342"/>
      <c r="HHL151" s="342"/>
      <c r="HHM151" s="342"/>
      <c r="HHN151" s="342"/>
      <c r="HHO151" s="342"/>
      <c r="HHP151" s="342"/>
      <c r="HHQ151" s="342"/>
      <c r="HHR151" s="342"/>
      <c r="HHS151" s="342"/>
      <c r="HHT151" s="342"/>
      <c r="HHU151" s="342"/>
      <c r="HHV151" s="342"/>
      <c r="HHW151" s="342"/>
      <c r="HHX151" s="342"/>
      <c r="HHY151" s="342"/>
      <c r="HHZ151" s="342"/>
      <c r="HIA151" s="342"/>
      <c r="HIB151" s="342"/>
      <c r="HIC151" s="342"/>
      <c r="HID151" s="342"/>
      <c r="HIE151" s="342"/>
      <c r="HIF151" s="342"/>
      <c r="HIG151" s="342"/>
      <c r="HIH151" s="342"/>
      <c r="HII151" s="342"/>
      <c r="HIJ151" s="342"/>
      <c r="HIK151" s="342"/>
      <c r="HIL151" s="342"/>
      <c r="HIM151" s="342"/>
      <c r="HIN151" s="342"/>
      <c r="HIO151" s="342"/>
      <c r="HIP151" s="342"/>
      <c r="HIQ151" s="342"/>
      <c r="HIR151" s="342"/>
      <c r="HIS151" s="342"/>
      <c r="HIT151" s="342"/>
      <c r="HIU151" s="342"/>
      <c r="HIV151" s="342"/>
      <c r="HIW151" s="342"/>
      <c r="HIX151" s="342"/>
      <c r="HIY151" s="342"/>
      <c r="HIZ151" s="342"/>
      <c r="HJA151" s="342"/>
      <c r="HJB151" s="342"/>
      <c r="HJC151" s="342"/>
      <c r="HJD151" s="342"/>
      <c r="HJE151" s="342"/>
      <c r="HJF151" s="342"/>
      <c r="HJG151" s="342"/>
      <c r="HJH151" s="342"/>
      <c r="HJI151" s="342"/>
      <c r="HJJ151" s="342"/>
      <c r="HJK151" s="342"/>
      <c r="HJL151" s="342"/>
      <c r="HJM151" s="342"/>
      <c r="HJN151" s="342"/>
      <c r="HJO151" s="342"/>
      <c r="HJP151" s="342"/>
      <c r="HJQ151" s="342"/>
      <c r="HJR151" s="342"/>
      <c r="HJS151" s="342"/>
      <c r="HJT151" s="342"/>
      <c r="HJU151" s="342"/>
      <c r="HJV151" s="342"/>
      <c r="HJW151" s="342"/>
      <c r="HJX151" s="342"/>
      <c r="HJY151" s="342"/>
      <c r="HJZ151" s="342"/>
      <c r="HKA151" s="342"/>
      <c r="HKB151" s="342"/>
      <c r="HKC151" s="342"/>
      <c r="HKD151" s="342"/>
      <c r="HKE151" s="342"/>
      <c r="HKF151" s="342"/>
      <c r="HKG151" s="342"/>
      <c r="HKH151" s="342"/>
      <c r="HKI151" s="342"/>
      <c r="HKJ151" s="342"/>
      <c r="HKK151" s="342"/>
      <c r="HKL151" s="342"/>
      <c r="HKM151" s="342"/>
      <c r="HKN151" s="342"/>
      <c r="HKO151" s="342"/>
      <c r="HKP151" s="342"/>
      <c r="HKQ151" s="342"/>
      <c r="HKR151" s="342"/>
      <c r="HKS151" s="342"/>
      <c r="HKT151" s="342"/>
      <c r="HKU151" s="342"/>
      <c r="HKV151" s="342"/>
      <c r="HKW151" s="342"/>
      <c r="HKX151" s="342"/>
      <c r="HKY151" s="342"/>
      <c r="HKZ151" s="342"/>
      <c r="HLA151" s="342"/>
      <c r="HLB151" s="342"/>
      <c r="HLC151" s="342"/>
      <c r="HLD151" s="342"/>
      <c r="HLE151" s="342"/>
      <c r="HLF151" s="342"/>
      <c r="HLG151" s="342"/>
      <c r="HLH151" s="342"/>
      <c r="HLI151" s="342"/>
      <c r="HLJ151" s="342"/>
      <c r="HLK151" s="342"/>
      <c r="HLL151" s="342"/>
      <c r="HLM151" s="342"/>
      <c r="HLN151" s="342"/>
      <c r="HLO151" s="342"/>
      <c r="HLP151" s="342"/>
      <c r="HLQ151" s="342"/>
      <c r="HLR151" s="342"/>
      <c r="HLS151" s="342"/>
      <c r="HLT151" s="342"/>
      <c r="HLU151" s="342"/>
      <c r="HLV151" s="342"/>
      <c r="HLW151" s="342"/>
      <c r="HLX151" s="342"/>
      <c r="HLY151" s="342"/>
      <c r="HLZ151" s="342"/>
      <c r="HMA151" s="342"/>
      <c r="HMB151" s="342"/>
      <c r="HMC151" s="342"/>
      <c r="HMD151" s="342"/>
      <c r="HME151" s="342"/>
      <c r="HMF151" s="342"/>
      <c r="HMG151" s="342"/>
      <c r="HMH151" s="342"/>
      <c r="HMI151" s="342"/>
      <c r="HMJ151" s="342"/>
      <c r="HMK151" s="342"/>
      <c r="HML151" s="342"/>
      <c r="HMM151" s="342"/>
      <c r="HMN151" s="342"/>
      <c r="HMO151" s="342"/>
      <c r="HMP151" s="342"/>
      <c r="HMQ151" s="342"/>
      <c r="HMR151" s="342"/>
      <c r="HMS151" s="342"/>
      <c r="HMT151" s="342"/>
      <c r="HMU151" s="342"/>
      <c r="HMV151" s="342"/>
      <c r="HMW151" s="342"/>
      <c r="HMX151" s="342"/>
      <c r="HMY151" s="342"/>
      <c r="HMZ151" s="342"/>
      <c r="HNA151" s="342"/>
      <c r="HNB151" s="342"/>
      <c r="HNC151" s="342"/>
      <c r="HND151" s="342"/>
      <c r="HNE151" s="342"/>
      <c r="HNF151" s="342"/>
      <c r="HNG151" s="342"/>
      <c r="HNH151" s="342"/>
      <c r="HNI151" s="342"/>
      <c r="HNJ151" s="342"/>
      <c r="HNK151" s="342"/>
      <c r="HNL151" s="342"/>
      <c r="HNM151" s="342"/>
      <c r="HNN151" s="342"/>
      <c r="HNO151" s="342"/>
      <c r="HNP151" s="342"/>
      <c r="HNQ151" s="342"/>
      <c r="HNR151" s="342"/>
      <c r="HNS151" s="342"/>
      <c r="HNT151" s="342"/>
      <c r="HNU151" s="342"/>
      <c r="HNV151" s="342"/>
      <c r="HNW151" s="342"/>
      <c r="HNX151" s="342"/>
      <c r="HNY151" s="342"/>
      <c r="HNZ151" s="342"/>
      <c r="HOA151" s="342"/>
      <c r="HOB151" s="342"/>
      <c r="HOC151" s="342"/>
      <c r="HOD151" s="342"/>
      <c r="HOE151" s="342"/>
      <c r="HOF151" s="342"/>
      <c r="HOG151" s="342"/>
      <c r="HOH151" s="342"/>
      <c r="HOI151" s="342"/>
      <c r="HOJ151" s="342"/>
      <c r="HOK151" s="342"/>
      <c r="HOL151" s="342"/>
      <c r="HOM151" s="342"/>
      <c r="HON151" s="342"/>
      <c r="HOO151" s="342"/>
      <c r="HOP151" s="342"/>
      <c r="HOQ151" s="342"/>
      <c r="HOR151" s="342"/>
      <c r="HOS151" s="342"/>
      <c r="HOT151" s="342"/>
      <c r="HOU151" s="342"/>
      <c r="HOV151" s="342"/>
      <c r="HOW151" s="342"/>
      <c r="HOX151" s="342"/>
      <c r="HOY151" s="342"/>
      <c r="HOZ151" s="342"/>
      <c r="HPA151" s="342"/>
      <c r="HPB151" s="342"/>
      <c r="HPC151" s="342"/>
      <c r="HPD151" s="342"/>
      <c r="HPE151" s="342"/>
      <c r="HPF151" s="342"/>
      <c r="HPG151" s="342"/>
      <c r="HPH151" s="342"/>
      <c r="HPI151" s="342"/>
      <c r="HPJ151" s="342"/>
      <c r="HPK151" s="342"/>
      <c r="HPL151" s="342"/>
      <c r="HPM151" s="342"/>
      <c r="HPN151" s="342"/>
      <c r="HPO151" s="342"/>
      <c r="HPP151" s="342"/>
      <c r="HPQ151" s="342"/>
      <c r="HPR151" s="342"/>
      <c r="HPS151" s="342"/>
      <c r="HPT151" s="342"/>
      <c r="HPU151" s="342"/>
      <c r="HPV151" s="342"/>
      <c r="HPW151" s="342"/>
      <c r="HPX151" s="342"/>
      <c r="HPY151" s="342"/>
      <c r="HPZ151" s="342"/>
      <c r="HQA151" s="342"/>
      <c r="HQB151" s="342"/>
      <c r="HQC151" s="342"/>
      <c r="HQD151" s="342"/>
      <c r="HQE151" s="342"/>
      <c r="HQF151" s="342"/>
      <c r="HQG151" s="342"/>
      <c r="HQH151" s="342"/>
      <c r="HQI151" s="342"/>
      <c r="HQJ151" s="342"/>
      <c r="HQK151" s="342"/>
      <c r="HQL151" s="342"/>
      <c r="HQM151" s="342"/>
      <c r="HQN151" s="342"/>
      <c r="HQO151" s="342"/>
      <c r="HQP151" s="342"/>
      <c r="HQQ151" s="342"/>
      <c r="HQR151" s="342"/>
      <c r="HQS151" s="342"/>
      <c r="HQT151" s="342"/>
      <c r="HQU151" s="342"/>
      <c r="HQV151" s="342"/>
      <c r="HQW151" s="342"/>
      <c r="HQX151" s="342"/>
      <c r="HQY151" s="342"/>
      <c r="HQZ151" s="342"/>
      <c r="HRA151" s="342"/>
      <c r="HRB151" s="342"/>
      <c r="HRC151" s="342"/>
      <c r="HRD151" s="342"/>
      <c r="HRE151" s="342"/>
      <c r="HRF151" s="342"/>
      <c r="HRG151" s="342"/>
      <c r="HRH151" s="342"/>
      <c r="HRI151" s="342"/>
      <c r="HRJ151" s="342"/>
      <c r="HRK151" s="342"/>
      <c r="HRL151" s="342"/>
      <c r="HRM151" s="342"/>
      <c r="HRN151" s="342"/>
      <c r="HRO151" s="342"/>
      <c r="HRP151" s="342"/>
      <c r="HRQ151" s="342"/>
      <c r="HRR151" s="342"/>
      <c r="HRS151" s="342"/>
      <c r="HRT151" s="342"/>
      <c r="HRU151" s="342"/>
      <c r="HRV151" s="342"/>
      <c r="HRW151" s="342"/>
      <c r="HRX151" s="342"/>
      <c r="HRY151" s="342"/>
      <c r="HRZ151" s="342"/>
      <c r="HSA151" s="342"/>
      <c r="HSB151" s="342"/>
      <c r="HSC151" s="342"/>
      <c r="HSD151" s="342"/>
      <c r="HSE151" s="342"/>
      <c r="HSF151" s="342"/>
      <c r="HSG151" s="342"/>
      <c r="HSH151" s="342"/>
      <c r="HSI151" s="342"/>
      <c r="HSJ151" s="342"/>
      <c r="HSK151" s="342"/>
      <c r="HSL151" s="342"/>
      <c r="HSM151" s="342"/>
      <c r="HSN151" s="342"/>
      <c r="HSO151" s="342"/>
      <c r="HSP151" s="342"/>
      <c r="HSQ151" s="342"/>
      <c r="HSR151" s="342"/>
      <c r="HSS151" s="342"/>
      <c r="HST151" s="342"/>
      <c r="HSU151" s="342"/>
      <c r="HSV151" s="342"/>
      <c r="HSW151" s="342"/>
      <c r="HSX151" s="342"/>
      <c r="HSY151" s="342"/>
      <c r="HSZ151" s="342"/>
      <c r="HTA151" s="342"/>
      <c r="HTB151" s="342"/>
      <c r="HTC151" s="342"/>
      <c r="HTD151" s="342"/>
      <c r="HTE151" s="342"/>
      <c r="HTF151" s="342"/>
      <c r="HTG151" s="342"/>
      <c r="HTH151" s="342"/>
      <c r="HTI151" s="342"/>
      <c r="HTJ151" s="342"/>
      <c r="HTK151" s="342"/>
      <c r="HTL151" s="342"/>
      <c r="HTM151" s="342"/>
      <c r="HTN151" s="342"/>
      <c r="HTO151" s="342"/>
      <c r="HTP151" s="342"/>
      <c r="HTQ151" s="342"/>
      <c r="HTR151" s="342"/>
      <c r="HTS151" s="342"/>
      <c r="HTT151" s="342"/>
      <c r="HTU151" s="342"/>
      <c r="HTV151" s="342"/>
      <c r="HTW151" s="342"/>
      <c r="HTX151" s="342"/>
      <c r="HTY151" s="342"/>
      <c r="HTZ151" s="342"/>
      <c r="HUA151" s="342"/>
      <c r="HUB151" s="342"/>
      <c r="HUC151" s="342"/>
      <c r="HUD151" s="342"/>
      <c r="HUE151" s="342"/>
      <c r="HUF151" s="342"/>
      <c r="HUG151" s="342"/>
      <c r="HUH151" s="342"/>
      <c r="HUI151" s="342"/>
      <c r="HUJ151" s="342"/>
      <c r="HUK151" s="342"/>
      <c r="HUL151" s="342"/>
      <c r="HUM151" s="342"/>
      <c r="HUN151" s="342"/>
      <c r="HUO151" s="342"/>
      <c r="HUP151" s="342"/>
      <c r="HUQ151" s="342"/>
      <c r="HUR151" s="342"/>
      <c r="HUS151" s="342"/>
      <c r="HUT151" s="342"/>
      <c r="HUU151" s="342"/>
      <c r="HUV151" s="342"/>
      <c r="HUW151" s="342"/>
      <c r="HUX151" s="342"/>
      <c r="HUY151" s="342"/>
      <c r="HUZ151" s="342"/>
      <c r="HVA151" s="342"/>
      <c r="HVB151" s="342"/>
      <c r="HVC151" s="342"/>
      <c r="HVD151" s="342"/>
      <c r="HVE151" s="342"/>
      <c r="HVF151" s="342"/>
      <c r="HVG151" s="342"/>
      <c r="HVH151" s="342"/>
      <c r="HVI151" s="342"/>
      <c r="HVJ151" s="342"/>
      <c r="HVK151" s="342"/>
      <c r="HVL151" s="342"/>
      <c r="HVM151" s="342"/>
      <c r="HVN151" s="342"/>
      <c r="HVO151" s="342"/>
      <c r="HVP151" s="342"/>
      <c r="HVQ151" s="342"/>
      <c r="HVR151" s="342"/>
      <c r="HVS151" s="342"/>
      <c r="HVT151" s="342"/>
      <c r="HVU151" s="342"/>
      <c r="HVV151" s="342"/>
      <c r="HVW151" s="342"/>
      <c r="HVX151" s="342"/>
      <c r="HVY151" s="342"/>
      <c r="HVZ151" s="342"/>
      <c r="HWA151" s="342"/>
      <c r="HWB151" s="342"/>
      <c r="HWC151" s="342"/>
      <c r="HWD151" s="342"/>
      <c r="HWE151" s="342"/>
      <c r="HWF151" s="342"/>
      <c r="HWG151" s="342"/>
      <c r="HWH151" s="342"/>
      <c r="HWI151" s="342"/>
      <c r="HWJ151" s="342"/>
      <c r="HWK151" s="342"/>
      <c r="HWL151" s="342"/>
      <c r="HWM151" s="342"/>
      <c r="HWN151" s="342"/>
      <c r="HWO151" s="342"/>
      <c r="HWP151" s="342"/>
      <c r="HWQ151" s="342"/>
      <c r="HWR151" s="342"/>
      <c r="HWS151" s="342"/>
      <c r="HWT151" s="342"/>
      <c r="HWU151" s="342"/>
      <c r="HWV151" s="342"/>
      <c r="HWW151" s="342"/>
      <c r="HWX151" s="342"/>
      <c r="HWY151" s="342"/>
      <c r="HWZ151" s="342"/>
      <c r="HXA151" s="342"/>
      <c r="HXB151" s="342"/>
      <c r="HXC151" s="342"/>
      <c r="HXD151" s="342"/>
      <c r="HXE151" s="342"/>
      <c r="HXF151" s="342"/>
      <c r="HXG151" s="342"/>
      <c r="HXH151" s="342"/>
      <c r="HXI151" s="342"/>
      <c r="HXJ151" s="342"/>
      <c r="HXK151" s="342"/>
      <c r="HXL151" s="342"/>
      <c r="HXM151" s="342"/>
      <c r="HXN151" s="342"/>
      <c r="HXO151" s="342"/>
      <c r="HXP151" s="342"/>
      <c r="HXQ151" s="342"/>
      <c r="HXR151" s="342"/>
      <c r="HXS151" s="342"/>
      <c r="HXT151" s="342"/>
      <c r="HXU151" s="342"/>
      <c r="HXV151" s="342"/>
      <c r="HXW151" s="342"/>
      <c r="HXX151" s="342"/>
      <c r="HXY151" s="342"/>
      <c r="HXZ151" s="342"/>
      <c r="HYA151" s="342"/>
      <c r="HYB151" s="342"/>
      <c r="HYC151" s="342"/>
      <c r="HYD151" s="342"/>
      <c r="HYE151" s="342"/>
      <c r="HYF151" s="342"/>
      <c r="HYG151" s="342"/>
      <c r="HYH151" s="342"/>
      <c r="HYI151" s="342"/>
      <c r="HYJ151" s="342"/>
      <c r="HYK151" s="342"/>
      <c r="HYL151" s="342"/>
      <c r="HYM151" s="342"/>
      <c r="HYN151" s="342"/>
      <c r="HYO151" s="342"/>
      <c r="HYP151" s="342"/>
      <c r="HYQ151" s="342"/>
      <c r="HYR151" s="342"/>
      <c r="HYS151" s="342"/>
      <c r="HYT151" s="342"/>
      <c r="HYU151" s="342"/>
      <c r="HYV151" s="342"/>
      <c r="HYW151" s="342"/>
      <c r="HYX151" s="342"/>
      <c r="HYY151" s="342"/>
      <c r="HYZ151" s="342"/>
      <c r="HZA151" s="342"/>
      <c r="HZB151" s="342"/>
      <c r="HZC151" s="342"/>
      <c r="HZD151" s="342"/>
      <c r="HZE151" s="342"/>
      <c r="HZF151" s="342"/>
      <c r="HZG151" s="342"/>
      <c r="HZH151" s="342"/>
      <c r="HZI151" s="342"/>
      <c r="HZJ151" s="342"/>
      <c r="HZK151" s="342"/>
      <c r="HZL151" s="342"/>
      <c r="HZM151" s="342"/>
      <c r="HZN151" s="342"/>
      <c r="HZO151" s="342"/>
      <c r="HZP151" s="342"/>
      <c r="HZQ151" s="342"/>
      <c r="HZR151" s="342"/>
      <c r="HZS151" s="342"/>
      <c r="HZT151" s="342"/>
      <c r="HZU151" s="342"/>
      <c r="HZV151" s="342"/>
      <c r="HZW151" s="342"/>
      <c r="HZX151" s="342"/>
      <c r="HZY151" s="342"/>
      <c r="HZZ151" s="342"/>
      <c r="IAA151" s="342"/>
      <c r="IAB151" s="342"/>
      <c r="IAC151" s="342"/>
      <c r="IAD151" s="342"/>
      <c r="IAE151" s="342"/>
      <c r="IAF151" s="342"/>
      <c r="IAG151" s="342"/>
      <c r="IAH151" s="342"/>
      <c r="IAI151" s="342"/>
      <c r="IAJ151" s="342"/>
      <c r="IAK151" s="342"/>
      <c r="IAL151" s="342"/>
      <c r="IAM151" s="342"/>
      <c r="IAN151" s="342"/>
      <c r="IAO151" s="342"/>
      <c r="IAP151" s="342"/>
      <c r="IAQ151" s="342"/>
      <c r="IAR151" s="342"/>
      <c r="IAS151" s="342"/>
      <c r="IAT151" s="342"/>
      <c r="IAU151" s="342"/>
      <c r="IAV151" s="342"/>
      <c r="IAW151" s="342"/>
      <c r="IAX151" s="342"/>
      <c r="IAY151" s="342"/>
      <c r="IAZ151" s="342"/>
      <c r="IBA151" s="342"/>
      <c r="IBB151" s="342"/>
      <c r="IBC151" s="342"/>
      <c r="IBD151" s="342"/>
      <c r="IBE151" s="342"/>
      <c r="IBF151" s="342"/>
      <c r="IBG151" s="342"/>
      <c r="IBH151" s="342"/>
      <c r="IBI151" s="342"/>
      <c r="IBJ151" s="342"/>
      <c r="IBK151" s="342"/>
      <c r="IBL151" s="342"/>
      <c r="IBM151" s="342"/>
      <c r="IBN151" s="342"/>
      <c r="IBO151" s="342"/>
      <c r="IBP151" s="342"/>
      <c r="IBQ151" s="342"/>
      <c r="IBR151" s="342"/>
      <c r="IBS151" s="342"/>
      <c r="IBT151" s="342"/>
      <c r="IBU151" s="342"/>
      <c r="IBV151" s="342"/>
      <c r="IBW151" s="342"/>
      <c r="IBX151" s="342"/>
      <c r="IBY151" s="342"/>
      <c r="IBZ151" s="342"/>
      <c r="ICA151" s="342"/>
      <c r="ICB151" s="342"/>
      <c r="ICC151" s="342"/>
      <c r="ICD151" s="342"/>
      <c r="ICE151" s="342"/>
      <c r="ICF151" s="342"/>
      <c r="ICG151" s="342"/>
      <c r="ICH151" s="342"/>
      <c r="ICI151" s="342"/>
      <c r="ICJ151" s="342"/>
      <c r="ICK151" s="342"/>
      <c r="ICL151" s="342"/>
      <c r="ICM151" s="342"/>
      <c r="ICN151" s="342"/>
      <c r="ICO151" s="342"/>
      <c r="ICP151" s="342"/>
      <c r="ICQ151" s="342"/>
      <c r="ICR151" s="342"/>
      <c r="ICS151" s="342"/>
      <c r="ICT151" s="342"/>
      <c r="ICU151" s="342"/>
      <c r="ICV151" s="342"/>
      <c r="ICW151" s="342"/>
      <c r="ICX151" s="342"/>
      <c r="ICY151" s="342"/>
      <c r="ICZ151" s="342"/>
      <c r="IDA151" s="342"/>
      <c r="IDB151" s="342"/>
      <c r="IDC151" s="342"/>
      <c r="IDD151" s="342"/>
      <c r="IDE151" s="342"/>
      <c r="IDF151" s="342"/>
      <c r="IDG151" s="342"/>
      <c r="IDH151" s="342"/>
      <c r="IDI151" s="342"/>
      <c r="IDJ151" s="342"/>
      <c r="IDK151" s="342"/>
      <c r="IDL151" s="342"/>
      <c r="IDM151" s="342"/>
      <c r="IDN151" s="342"/>
      <c r="IDO151" s="342"/>
      <c r="IDP151" s="342"/>
      <c r="IDQ151" s="342"/>
      <c r="IDR151" s="342"/>
      <c r="IDS151" s="342"/>
      <c r="IDT151" s="342"/>
      <c r="IDU151" s="342"/>
      <c r="IDV151" s="342"/>
      <c r="IDW151" s="342"/>
      <c r="IDX151" s="342"/>
      <c r="IDY151" s="342"/>
      <c r="IDZ151" s="342"/>
      <c r="IEA151" s="342"/>
      <c r="IEB151" s="342"/>
      <c r="IEC151" s="342"/>
      <c r="IED151" s="342"/>
      <c r="IEE151" s="342"/>
      <c r="IEF151" s="342"/>
      <c r="IEG151" s="342"/>
      <c r="IEH151" s="342"/>
      <c r="IEI151" s="342"/>
      <c r="IEJ151" s="342"/>
      <c r="IEK151" s="342"/>
      <c r="IEL151" s="342"/>
      <c r="IEM151" s="342"/>
      <c r="IEN151" s="342"/>
      <c r="IEO151" s="342"/>
      <c r="IEP151" s="342"/>
      <c r="IEQ151" s="342"/>
      <c r="IER151" s="342"/>
      <c r="IES151" s="342"/>
      <c r="IET151" s="342"/>
      <c r="IEU151" s="342"/>
      <c r="IEV151" s="342"/>
      <c r="IEW151" s="342"/>
      <c r="IEX151" s="342"/>
      <c r="IEY151" s="342"/>
      <c r="IEZ151" s="342"/>
      <c r="IFA151" s="342"/>
      <c r="IFB151" s="342"/>
      <c r="IFC151" s="342"/>
      <c r="IFD151" s="342"/>
      <c r="IFE151" s="342"/>
      <c r="IFF151" s="342"/>
      <c r="IFG151" s="342"/>
      <c r="IFH151" s="342"/>
      <c r="IFI151" s="342"/>
      <c r="IFJ151" s="342"/>
      <c r="IFK151" s="342"/>
      <c r="IFL151" s="342"/>
      <c r="IFM151" s="342"/>
      <c r="IFN151" s="342"/>
      <c r="IFO151" s="342"/>
      <c r="IFP151" s="342"/>
      <c r="IFQ151" s="342"/>
      <c r="IFR151" s="342"/>
      <c r="IFS151" s="342"/>
      <c r="IFT151" s="342"/>
      <c r="IFU151" s="342"/>
      <c r="IFV151" s="342"/>
      <c r="IFW151" s="342"/>
      <c r="IFX151" s="342"/>
      <c r="IFY151" s="342"/>
      <c r="IFZ151" s="342"/>
      <c r="IGA151" s="342"/>
      <c r="IGB151" s="342"/>
      <c r="IGC151" s="342"/>
      <c r="IGD151" s="342"/>
      <c r="IGE151" s="342"/>
      <c r="IGF151" s="342"/>
      <c r="IGG151" s="342"/>
      <c r="IGH151" s="342"/>
      <c r="IGI151" s="342"/>
      <c r="IGJ151" s="342"/>
      <c r="IGK151" s="342"/>
      <c r="IGL151" s="342"/>
      <c r="IGM151" s="342"/>
      <c r="IGN151" s="342"/>
      <c r="IGO151" s="342"/>
      <c r="IGP151" s="342"/>
      <c r="IGQ151" s="342"/>
      <c r="IGR151" s="342"/>
      <c r="IGS151" s="342"/>
      <c r="IGT151" s="342"/>
      <c r="IGU151" s="342"/>
      <c r="IGV151" s="342"/>
      <c r="IGW151" s="342"/>
      <c r="IGX151" s="342"/>
      <c r="IGY151" s="342"/>
      <c r="IGZ151" s="342"/>
      <c r="IHA151" s="342"/>
      <c r="IHB151" s="342"/>
      <c r="IHC151" s="342"/>
      <c r="IHD151" s="342"/>
      <c r="IHE151" s="342"/>
      <c r="IHF151" s="342"/>
      <c r="IHG151" s="342"/>
      <c r="IHH151" s="342"/>
      <c r="IHI151" s="342"/>
      <c r="IHJ151" s="342"/>
      <c r="IHK151" s="342"/>
      <c r="IHL151" s="342"/>
      <c r="IHM151" s="342"/>
      <c r="IHN151" s="342"/>
      <c r="IHO151" s="342"/>
      <c r="IHP151" s="342"/>
      <c r="IHQ151" s="342"/>
      <c r="IHR151" s="342"/>
      <c r="IHS151" s="342"/>
      <c r="IHT151" s="342"/>
      <c r="IHU151" s="342"/>
      <c r="IHV151" s="342"/>
      <c r="IHW151" s="342"/>
      <c r="IHX151" s="342"/>
      <c r="IHY151" s="342"/>
      <c r="IHZ151" s="342"/>
      <c r="IIA151" s="342"/>
      <c r="IIB151" s="342"/>
      <c r="IIC151" s="342"/>
      <c r="IID151" s="342"/>
      <c r="IIE151" s="342"/>
      <c r="IIF151" s="342"/>
      <c r="IIG151" s="342"/>
      <c r="IIH151" s="342"/>
      <c r="III151" s="342"/>
      <c r="IIJ151" s="342"/>
      <c r="IIK151" s="342"/>
      <c r="IIL151" s="342"/>
      <c r="IIM151" s="342"/>
      <c r="IIN151" s="342"/>
      <c r="IIO151" s="342"/>
      <c r="IIP151" s="342"/>
      <c r="IIQ151" s="342"/>
      <c r="IIR151" s="342"/>
      <c r="IIS151" s="342"/>
      <c r="IIT151" s="342"/>
      <c r="IIU151" s="342"/>
      <c r="IIV151" s="342"/>
      <c r="IIW151" s="342"/>
      <c r="IIX151" s="342"/>
      <c r="IIY151" s="342"/>
      <c r="IIZ151" s="342"/>
      <c r="IJA151" s="342"/>
      <c r="IJB151" s="342"/>
      <c r="IJC151" s="342"/>
      <c r="IJD151" s="342"/>
      <c r="IJE151" s="342"/>
      <c r="IJF151" s="342"/>
      <c r="IJG151" s="342"/>
      <c r="IJH151" s="342"/>
      <c r="IJI151" s="342"/>
      <c r="IJJ151" s="342"/>
      <c r="IJK151" s="342"/>
      <c r="IJL151" s="342"/>
      <c r="IJM151" s="342"/>
      <c r="IJN151" s="342"/>
      <c r="IJO151" s="342"/>
      <c r="IJP151" s="342"/>
      <c r="IJQ151" s="342"/>
      <c r="IJR151" s="342"/>
      <c r="IJS151" s="342"/>
      <c r="IJT151" s="342"/>
      <c r="IJU151" s="342"/>
      <c r="IJV151" s="342"/>
      <c r="IJW151" s="342"/>
      <c r="IJX151" s="342"/>
      <c r="IJY151" s="342"/>
      <c r="IJZ151" s="342"/>
      <c r="IKA151" s="342"/>
      <c r="IKB151" s="342"/>
      <c r="IKC151" s="342"/>
      <c r="IKD151" s="342"/>
      <c r="IKE151" s="342"/>
      <c r="IKF151" s="342"/>
      <c r="IKG151" s="342"/>
      <c r="IKH151" s="342"/>
      <c r="IKI151" s="342"/>
      <c r="IKJ151" s="342"/>
      <c r="IKK151" s="342"/>
      <c r="IKL151" s="342"/>
      <c r="IKM151" s="342"/>
      <c r="IKN151" s="342"/>
      <c r="IKO151" s="342"/>
      <c r="IKP151" s="342"/>
      <c r="IKQ151" s="342"/>
      <c r="IKR151" s="342"/>
      <c r="IKS151" s="342"/>
      <c r="IKT151" s="342"/>
      <c r="IKU151" s="342"/>
      <c r="IKV151" s="342"/>
      <c r="IKW151" s="342"/>
      <c r="IKX151" s="342"/>
      <c r="IKY151" s="342"/>
      <c r="IKZ151" s="342"/>
      <c r="ILA151" s="342"/>
      <c r="ILB151" s="342"/>
      <c r="ILC151" s="342"/>
      <c r="ILD151" s="342"/>
      <c r="ILE151" s="342"/>
      <c r="ILF151" s="342"/>
      <c r="ILG151" s="342"/>
      <c r="ILH151" s="342"/>
      <c r="ILI151" s="342"/>
      <c r="ILJ151" s="342"/>
      <c r="ILK151" s="342"/>
      <c r="ILL151" s="342"/>
      <c r="ILM151" s="342"/>
      <c r="ILN151" s="342"/>
      <c r="ILO151" s="342"/>
      <c r="ILP151" s="342"/>
      <c r="ILQ151" s="342"/>
      <c r="ILR151" s="342"/>
      <c r="ILS151" s="342"/>
      <c r="ILT151" s="342"/>
      <c r="ILU151" s="342"/>
      <c r="ILV151" s="342"/>
      <c r="ILW151" s="342"/>
      <c r="ILX151" s="342"/>
      <c r="ILY151" s="342"/>
      <c r="ILZ151" s="342"/>
      <c r="IMA151" s="342"/>
      <c r="IMB151" s="342"/>
      <c r="IMC151" s="342"/>
      <c r="IMD151" s="342"/>
      <c r="IME151" s="342"/>
      <c r="IMF151" s="342"/>
      <c r="IMG151" s="342"/>
      <c r="IMH151" s="342"/>
      <c r="IMI151" s="342"/>
      <c r="IMJ151" s="342"/>
      <c r="IMK151" s="342"/>
      <c r="IML151" s="342"/>
      <c r="IMM151" s="342"/>
      <c r="IMN151" s="342"/>
      <c r="IMO151" s="342"/>
      <c r="IMP151" s="342"/>
      <c r="IMQ151" s="342"/>
      <c r="IMR151" s="342"/>
      <c r="IMS151" s="342"/>
      <c r="IMT151" s="342"/>
      <c r="IMU151" s="342"/>
      <c r="IMV151" s="342"/>
      <c r="IMW151" s="342"/>
      <c r="IMX151" s="342"/>
      <c r="IMY151" s="342"/>
      <c r="IMZ151" s="342"/>
      <c r="INA151" s="342"/>
      <c r="INB151" s="342"/>
      <c r="INC151" s="342"/>
      <c r="IND151" s="342"/>
      <c r="INE151" s="342"/>
      <c r="INF151" s="342"/>
      <c r="ING151" s="342"/>
      <c r="INH151" s="342"/>
      <c r="INI151" s="342"/>
      <c r="INJ151" s="342"/>
      <c r="INK151" s="342"/>
      <c r="INL151" s="342"/>
      <c r="INM151" s="342"/>
      <c r="INN151" s="342"/>
      <c r="INO151" s="342"/>
      <c r="INP151" s="342"/>
      <c r="INQ151" s="342"/>
      <c r="INR151" s="342"/>
      <c r="INS151" s="342"/>
      <c r="INT151" s="342"/>
      <c r="INU151" s="342"/>
      <c r="INV151" s="342"/>
      <c r="INW151" s="342"/>
      <c r="INX151" s="342"/>
      <c r="INY151" s="342"/>
      <c r="INZ151" s="342"/>
      <c r="IOA151" s="342"/>
      <c r="IOB151" s="342"/>
      <c r="IOC151" s="342"/>
      <c r="IOD151" s="342"/>
      <c r="IOE151" s="342"/>
      <c r="IOF151" s="342"/>
      <c r="IOG151" s="342"/>
      <c r="IOH151" s="342"/>
      <c r="IOI151" s="342"/>
      <c r="IOJ151" s="342"/>
      <c r="IOK151" s="342"/>
      <c r="IOL151" s="342"/>
      <c r="IOM151" s="342"/>
      <c r="ION151" s="342"/>
      <c r="IOO151" s="342"/>
      <c r="IOP151" s="342"/>
      <c r="IOQ151" s="342"/>
      <c r="IOR151" s="342"/>
      <c r="IOS151" s="342"/>
      <c r="IOT151" s="342"/>
      <c r="IOU151" s="342"/>
      <c r="IOV151" s="342"/>
      <c r="IOW151" s="342"/>
      <c r="IOX151" s="342"/>
      <c r="IOY151" s="342"/>
      <c r="IOZ151" s="342"/>
      <c r="IPA151" s="342"/>
      <c r="IPB151" s="342"/>
      <c r="IPC151" s="342"/>
      <c r="IPD151" s="342"/>
      <c r="IPE151" s="342"/>
      <c r="IPF151" s="342"/>
      <c r="IPG151" s="342"/>
      <c r="IPH151" s="342"/>
      <c r="IPI151" s="342"/>
      <c r="IPJ151" s="342"/>
      <c r="IPK151" s="342"/>
      <c r="IPL151" s="342"/>
      <c r="IPM151" s="342"/>
      <c r="IPN151" s="342"/>
      <c r="IPO151" s="342"/>
      <c r="IPP151" s="342"/>
      <c r="IPQ151" s="342"/>
      <c r="IPR151" s="342"/>
      <c r="IPS151" s="342"/>
      <c r="IPT151" s="342"/>
      <c r="IPU151" s="342"/>
      <c r="IPV151" s="342"/>
      <c r="IPW151" s="342"/>
      <c r="IPX151" s="342"/>
      <c r="IPY151" s="342"/>
      <c r="IPZ151" s="342"/>
      <c r="IQA151" s="342"/>
      <c r="IQB151" s="342"/>
      <c r="IQC151" s="342"/>
      <c r="IQD151" s="342"/>
      <c r="IQE151" s="342"/>
      <c r="IQF151" s="342"/>
      <c r="IQG151" s="342"/>
      <c r="IQH151" s="342"/>
      <c r="IQI151" s="342"/>
      <c r="IQJ151" s="342"/>
      <c r="IQK151" s="342"/>
      <c r="IQL151" s="342"/>
      <c r="IQM151" s="342"/>
      <c r="IQN151" s="342"/>
      <c r="IQO151" s="342"/>
      <c r="IQP151" s="342"/>
      <c r="IQQ151" s="342"/>
      <c r="IQR151" s="342"/>
      <c r="IQS151" s="342"/>
      <c r="IQT151" s="342"/>
      <c r="IQU151" s="342"/>
      <c r="IQV151" s="342"/>
      <c r="IQW151" s="342"/>
      <c r="IQX151" s="342"/>
      <c r="IQY151" s="342"/>
      <c r="IQZ151" s="342"/>
      <c r="IRA151" s="342"/>
      <c r="IRB151" s="342"/>
      <c r="IRC151" s="342"/>
      <c r="IRD151" s="342"/>
      <c r="IRE151" s="342"/>
      <c r="IRF151" s="342"/>
      <c r="IRG151" s="342"/>
      <c r="IRH151" s="342"/>
      <c r="IRI151" s="342"/>
      <c r="IRJ151" s="342"/>
      <c r="IRK151" s="342"/>
      <c r="IRL151" s="342"/>
      <c r="IRM151" s="342"/>
      <c r="IRN151" s="342"/>
      <c r="IRO151" s="342"/>
      <c r="IRP151" s="342"/>
      <c r="IRQ151" s="342"/>
      <c r="IRR151" s="342"/>
      <c r="IRS151" s="342"/>
      <c r="IRT151" s="342"/>
      <c r="IRU151" s="342"/>
      <c r="IRV151" s="342"/>
      <c r="IRW151" s="342"/>
      <c r="IRX151" s="342"/>
      <c r="IRY151" s="342"/>
      <c r="IRZ151" s="342"/>
      <c r="ISA151" s="342"/>
      <c r="ISB151" s="342"/>
      <c r="ISC151" s="342"/>
      <c r="ISD151" s="342"/>
      <c r="ISE151" s="342"/>
      <c r="ISF151" s="342"/>
      <c r="ISG151" s="342"/>
      <c r="ISH151" s="342"/>
      <c r="ISI151" s="342"/>
      <c r="ISJ151" s="342"/>
      <c r="ISK151" s="342"/>
      <c r="ISL151" s="342"/>
      <c r="ISM151" s="342"/>
      <c r="ISN151" s="342"/>
      <c r="ISO151" s="342"/>
      <c r="ISP151" s="342"/>
      <c r="ISQ151" s="342"/>
      <c r="ISR151" s="342"/>
      <c r="ISS151" s="342"/>
      <c r="IST151" s="342"/>
      <c r="ISU151" s="342"/>
      <c r="ISV151" s="342"/>
      <c r="ISW151" s="342"/>
      <c r="ISX151" s="342"/>
      <c r="ISY151" s="342"/>
      <c r="ISZ151" s="342"/>
      <c r="ITA151" s="342"/>
      <c r="ITB151" s="342"/>
      <c r="ITC151" s="342"/>
      <c r="ITD151" s="342"/>
      <c r="ITE151" s="342"/>
      <c r="ITF151" s="342"/>
      <c r="ITG151" s="342"/>
      <c r="ITH151" s="342"/>
      <c r="ITI151" s="342"/>
      <c r="ITJ151" s="342"/>
      <c r="ITK151" s="342"/>
      <c r="ITL151" s="342"/>
      <c r="ITM151" s="342"/>
      <c r="ITN151" s="342"/>
      <c r="ITO151" s="342"/>
      <c r="ITP151" s="342"/>
      <c r="ITQ151" s="342"/>
      <c r="ITR151" s="342"/>
      <c r="ITS151" s="342"/>
      <c r="ITT151" s="342"/>
      <c r="ITU151" s="342"/>
      <c r="ITV151" s="342"/>
      <c r="ITW151" s="342"/>
      <c r="ITX151" s="342"/>
      <c r="ITY151" s="342"/>
      <c r="ITZ151" s="342"/>
      <c r="IUA151" s="342"/>
      <c r="IUB151" s="342"/>
      <c r="IUC151" s="342"/>
      <c r="IUD151" s="342"/>
      <c r="IUE151" s="342"/>
      <c r="IUF151" s="342"/>
      <c r="IUG151" s="342"/>
      <c r="IUH151" s="342"/>
      <c r="IUI151" s="342"/>
      <c r="IUJ151" s="342"/>
      <c r="IUK151" s="342"/>
      <c r="IUL151" s="342"/>
      <c r="IUM151" s="342"/>
      <c r="IUN151" s="342"/>
      <c r="IUO151" s="342"/>
      <c r="IUP151" s="342"/>
      <c r="IUQ151" s="342"/>
      <c r="IUR151" s="342"/>
      <c r="IUS151" s="342"/>
      <c r="IUT151" s="342"/>
      <c r="IUU151" s="342"/>
      <c r="IUV151" s="342"/>
      <c r="IUW151" s="342"/>
      <c r="IUX151" s="342"/>
      <c r="IUY151" s="342"/>
      <c r="IUZ151" s="342"/>
      <c r="IVA151" s="342"/>
      <c r="IVB151" s="342"/>
      <c r="IVC151" s="342"/>
      <c r="IVD151" s="342"/>
      <c r="IVE151" s="342"/>
      <c r="IVF151" s="342"/>
      <c r="IVG151" s="342"/>
      <c r="IVH151" s="342"/>
      <c r="IVI151" s="342"/>
      <c r="IVJ151" s="342"/>
      <c r="IVK151" s="342"/>
      <c r="IVL151" s="342"/>
      <c r="IVM151" s="342"/>
      <c r="IVN151" s="342"/>
      <c r="IVO151" s="342"/>
      <c r="IVP151" s="342"/>
      <c r="IVQ151" s="342"/>
      <c r="IVR151" s="342"/>
      <c r="IVS151" s="342"/>
      <c r="IVT151" s="342"/>
      <c r="IVU151" s="342"/>
      <c r="IVV151" s="342"/>
      <c r="IVW151" s="342"/>
      <c r="IVX151" s="342"/>
      <c r="IVY151" s="342"/>
      <c r="IVZ151" s="342"/>
      <c r="IWA151" s="342"/>
      <c r="IWB151" s="342"/>
      <c r="IWC151" s="342"/>
      <c r="IWD151" s="342"/>
      <c r="IWE151" s="342"/>
      <c r="IWF151" s="342"/>
      <c r="IWG151" s="342"/>
      <c r="IWH151" s="342"/>
      <c r="IWI151" s="342"/>
      <c r="IWJ151" s="342"/>
      <c r="IWK151" s="342"/>
      <c r="IWL151" s="342"/>
      <c r="IWM151" s="342"/>
      <c r="IWN151" s="342"/>
      <c r="IWO151" s="342"/>
      <c r="IWP151" s="342"/>
      <c r="IWQ151" s="342"/>
      <c r="IWR151" s="342"/>
      <c r="IWS151" s="342"/>
      <c r="IWT151" s="342"/>
      <c r="IWU151" s="342"/>
      <c r="IWV151" s="342"/>
      <c r="IWW151" s="342"/>
      <c r="IWX151" s="342"/>
      <c r="IWY151" s="342"/>
      <c r="IWZ151" s="342"/>
      <c r="IXA151" s="342"/>
      <c r="IXB151" s="342"/>
      <c r="IXC151" s="342"/>
      <c r="IXD151" s="342"/>
      <c r="IXE151" s="342"/>
      <c r="IXF151" s="342"/>
      <c r="IXG151" s="342"/>
      <c r="IXH151" s="342"/>
      <c r="IXI151" s="342"/>
      <c r="IXJ151" s="342"/>
      <c r="IXK151" s="342"/>
      <c r="IXL151" s="342"/>
      <c r="IXM151" s="342"/>
      <c r="IXN151" s="342"/>
      <c r="IXO151" s="342"/>
      <c r="IXP151" s="342"/>
      <c r="IXQ151" s="342"/>
      <c r="IXR151" s="342"/>
      <c r="IXS151" s="342"/>
      <c r="IXT151" s="342"/>
      <c r="IXU151" s="342"/>
      <c r="IXV151" s="342"/>
      <c r="IXW151" s="342"/>
      <c r="IXX151" s="342"/>
      <c r="IXY151" s="342"/>
      <c r="IXZ151" s="342"/>
      <c r="IYA151" s="342"/>
      <c r="IYB151" s="342"/>
      <c r="IYC151" s="342"/>
      <c r="IYD151" s="342"/>
      <c r="IYE151" s="342"/>
      <c r="IYF151" s="342"/>
      <c r="IYG151" s="342"/>
      <c r="IYH151" s="342"/>
      <c r="IYI151" s="342"/>
      <c r="IYJ151" s="342"/>
      <c r="IYK151" s="342"/>
      <c r="IYL151" s="342"/>
      <c r="IYM151" s="342"/>
      <c r="IYN151" s="342"/>
      <c r="IYO151" s="342"/>
      <c r="IYP151" s="342"/>
      <c r="IYQ151" s="342"/>
      <c r="IYR151" s="342"/>
      <c r="IYS151" s="342"/>
      <c r="IYT151" s="342"/>
      <c r="IYU151" s="342"/>
      <c r="IYV151" s="342"/>
      <c r="IYW151" s="342"/>
      <c r="IYX151" s="342"/>
      <c r="IYY151" s="342"/>
      <c r="IYZ151" s="342"/>
      <c r="IZA151" s="342"/>
      <c r="IZB151" s="342"/>
      <c r="IZC151" s="342"/>
      <c r="IZD151" s="342"/>
      <c r="IZE151" s="342"/>
      <c r="IZF151" s="342"/>
      <c r="IZG151" s="342"/>
      <c r="IZH151" s="342"/>
      <c r="IZI151" s="342"/>
      <c r="IZJ151" s="342"/>
      <c r="IZK151" s="342"/>
      <c r="IZL151" s="342"/>
      <c r="IZM151" s="342"/>
      <c r="IZN151" s="342"/>
      <c r="IZO151" s="342"/>
      <c r="IZP151" s="342"/>
      <c r="IZQ151" s="342"/>
      <c r="IZR151" s="342"/>
      <c r="IZS151" s="342"/>
      <c r="IZT151" s="342"/>
      <c r="IZU151" s="342"/>
      <c r="IZV151" s="342"/>
      <c r="IZW151" s="342"/>
      <c r="IZX151" s="342"/>
      <c r="IZY151" s="342"/>
      <c r="IZZ151" s="342"/>
      <c r="JAA151" s="342"/>
      <c r="JAB151" s="342"/>
      <c r="JAC151" s="342"/>
      <c r="JAD151" s="342"/>
      <c r="JAE151" s="342"/>
      <c r="JAF151" s="342"/>
      <c r="JAG151" s="342"/>
      <c r="JAH151" s="342"/>
      <c r="JAI151" s="342"/>
      <c r="JAJ151" s="342"/>
      <c r="JAK151" s="342"/>
      <c r="JAL151" s="342"/>
      <c r="JAM151" s="342"/>
      <c r="JAN151" s="342"/>
      <c r="JAO151" s="342"/>
      <c r="JAP151" s="342"/>
      <c r="JAQ151" s="342"/>
      <c r="JAR151" s="342"/>
      <c r="JAS151" s="342"/>
      <c r="JAT151" s="342"/>
      <c r="JAU151" s="342"/>
      <c r="JAV151" s="342"/>
      <c r="JAW151" s="342"/>
      <c r="JAX151" s="342"/>
      <c r="JAY151" s="342"/>
      <c r="JAZ151" s="342"/>
      <c r="JBA151" s="342"/>
      <c r="JBB151" s="342"/>
      <c r="JBC151" s="342"/>
      <c r="JBD151" s="342"/>
      <c r="JBE151" s="342"/>
      <c r="JBF151" s="342"/>
      <c r="JBG151" s="342"/>
      <c r="JBH151" s="342"/>
      <c r="JBI151" s="342"/>
      <c r="JBJ151" s="342"/>
      <c r="JBK151" s="342"/>
      <c r="JBL151" s="342"/>
      <c r="JBM151" s="342"/>
      <c r="JBN151" s="342"/>
      <c r="JBO151" s="342"/>
      <c r="JBP151" s="342"/>
      <c r="JBQ151" s="342"/>
      <c r="JBR151" s="342"/>
      <c r="JBS151" s="342"/>
      <c r="JBT151" s="342"/>
      <c r="JBU151" s="342"/>
      <c r="JBV151" s="342"/>
      <c r="JBW151" s="342"/>
      <c r="JBX151" s="342"/>
      <c r="JBY151" s="342"/>
      <c r="JBZ151" s="342"/>
      <c r="JCA151" s="342"/>
      <c r="JCB151" s="342"/>
      <c r="JCC151" s="342"/>
      <c r="JCD151" s="342"/>
      <c r="JCE151" s="342"/>
      <c r="JCF151" s="342"/>
      <c r="JCG151" s="342"/>
      <c r="JCH151" s="342"/>
      <c r="JCI151" s="342"/>
      <c r="JCJ151" s="342"/>
      <c r="JCK151" s="342"/>
      <c r="JCL151" s="342"/>
      <c r="JCM151" s="342"/>
      <c r="JCN151" s="342"/>
      <c r="JCO151" s="342"/>
      <c r="JCP151" s="342"/>
      <c r="JCQ151" s="342"/>
      <c r="JCR151" s="342"/>
      <c r="JCS151" s="342"/>
      <c r="JCT151" s="342"/>
      <c r="JCU151" s="342"/>
      <c r="JCV151" s="342"/>
      <c r="JCW151" s="342"/>
      <c r="JCX151" s="342"/>
      <c r="JCY151" s="342"/>
      <c r="JCZ151" s="342"/>
      <c r="JDA151" s="342"/>
      <c r="JDB151" s="342"/>
      <c r="JDC151" s="342"/>
      <c r="JDD151" s="342"/>
      <c r="JDE151" s="342"/>
      <c r="JDF151" s="342"/>
      <c r="JDG151" s="342"/>
      <c r="JDH151" s="342"/>
      <c r="JDI151" s="342"/>
      <c r="JDJ151" s="342"/>
      <c r="JDK151" s="342"/>
      <c r="JDL151" s="342"/>
      <c r="JDM151" s="342"/>
      <c r="JDN151" s="342"/>
      <c r="JDO151" s="342"/>
      <c r="JDP151" s="342"/>
      <c r="JDQ151" s="342"/>
      <c r="JDR151" s="342"/>
      <c r="JDS151" s="342"/>
      <c r="JDT151" s="342"/>
      <c r="JDU151" s="342"/>
      <c r="JDV151" s="342"/>
      <c r="JDW151" s="342"/>
      <c r="JDX151" s="342"/>
      <c r="JDY151" s="342"/>
      <c r="JDZ151" s="342"/>
      <c r="JEA151" s="342"/>
      <c r="JEB151" s="342"/>
      <c r="JEC151" s="342"/>
      <c r="JED151" s="342"/>
      <c r="JEE151" s="342"/>
      <c r="JEF151" s="342"/>
      <c r="JEG151" s="342"/>
      <c r="JEH151" s="342"/>
      <c r="JEI151" s="342"/>
      <c r="JEJ151" s="342"/>
      <c r="JEK151" s="342"/>
      <c r="JEL151" s="342"/>
      <c r="JEM151" s="342"/>
      <c r="JEN151" s="342"/>
      <c r="JEO151" s="342"/>
      <c r="JEP151" s="342"/>
      <c r="JEQ151" s="342"/>
      <c r="JER151" s="342"/>
      <c r="JES151" s="342"/>
      <c r="JET151" s="342"/>
      <c r="JEU151" s="342"/>
      <c r="JEV151" s="342"/>
      <c r="JEW151" s="342"/>
      <c r="JEX151" s="342"/>
      <c r="JEY151" s="342"/>
      <c r="JEZ151" s="342"/>
      <c r="JFA151" s="342"/>
      <c r="JFB151" s="342"/>
      <c r="JFC151" s="342"/>
      <c r="JFD151" s="342"/>
      <c r="JFE151" s="342"/>
      <c r="JFF151" s="342"/>
      <c r="JFG151" s="342"/>
      <c r="JFH151" s="342"/>
      <c r="JFI151" s="342"/>
      <c r="JFJ151" s="342"/>
      <c r="JFK151" s="342"/>
      <c r="JFL151" s="342"/>
      <c r="JFM151" s="342"/>
      <c r="JFN151" s="342"/>
      <c r="JFO151" s="342"/>
      <c r="JFP151" s="342"/>
      <c r="JFQ151" s="342"/>
      <c r="JFR151" s="342"/>
      <c r="JFS151" s="342"/>
      <c r="JFT151" s="342"/>
      <c r="JFU151" s="342"/>
      <c r="JFV151" s="342"/>
      <c r="JFW151" s="342"/>
      <c r="JFX151" s="342"/>
      <c r="JFY151" s="342"/>
      <c r="JFZ151" s="342"/>
      <c r="JGA151" s="342"/>
      <c r="JGB151" s="342"/>
      <c r="JGC151" s="342"/>
      <c r="JGD151" s="342"/>
      <c r="JGE151" s="342"/>
      <c r="JGF151" s="342"/>
      <c r="JGG151" s="342"/>
      <c r="JGH151" s="342"/>
      <c r="JGI151" s="342"/>
      <c r="JGJ151" s="342"/>
      <c r="JGK151" s="342"/>
      <c r="JGL151" s="342"/>
      <c r="JGM151" s="342"/>
      <c r="JGN151" s="342"/>
      <c r="JGO151" s="342"/>
      <c r="JGP151" s="342"/>
      <c r="JGQ151" s="342"/>
      <c r="JGR151" s="342"/>
      <c r="JGS151" s="342"/>
      <c r="JGT151" s="342"/>
      <c r="JGU151" s="342"/>
      <c r="JGV151" s="342"/>
      <c r="JGW151" s="342"/>
      <c r="JGX151" s="342"/>
      <c r="JGY151" s="342"/>
      <c r="JGZ151" s="342"/>
      <c r="JHA151" s="342"/>
      <c r="JHB151" s="342"/>
      <c r="JHC151" s="342"/>
      <c r="JHD151" s="342"/>
      <c r="JHE151" s="342"/>
      <c r="JHF151" s="342"/>
      <c r="JHG151" s="342"/>
      <c r="JHH151" s="342"/>
      <c r="JHI151" s="342"/>
      <c r="JHJ151" s="342"/>
      <c r="JHK151" s="342"/>
      <c r="JHL151" s="342"/>
      <c r="JHM151" s="342"/>
      <c r="JHN151" s="342"/>
      <c r="JHO151" s="342"/>
      <c r="JHP151" s="342"/>
      <c r="JHQ151" s="342"/>
      <c r="JHR151" s="342"/>
      <c r="JHS151" s="342"/>
      <c r="JHT151" s="342"/>
      <c r="JHU151" s="342"/>
      <c r="JHV151" s="342"/>
      <c r="JHW151" s="342"/>
      <c r="JHX151" s="342"/>
      <c r="JHY151" s="342"/>
      <c r="JHZ151" s="342"/>
      <c r="JIA151" s="342"/>
      <c r="JIB151" s="342"/>
      <c r="JIC151" s="342"/>
      <c r="JID151" s="342"/>
      <c r="JIE151" s="342"/>
      <c r="JIF151" s="342"/>
      <c r="JIG151" s="342"/>
      <c r="JIH151" s="342"/>
      <c r="JII151" s="342"/>
      <c r="JIJ151" s="342"/>
      <c r="JIK151" s="342"/>
      <c r="JIL151" s="342"/>
      <c r="JIM151" s="342"/>
      <c r="JIN151" s="342"/>
      <c r="JIO151" s="342"/>
      <c r="JIP151" s="342"/>
      <c r="JIQ151" s="342"/>
      <c r="JIR151" s="342"/>
      <c r="JIS151" s="342"/>
      <c r="JIT151" s="342"/>
      <c r="JIU151" s="342"/>
      <c r="JIV151" s="342"/>
      <c r="JIW151" s="342"/>
      <c r="JIX151" s="342"/>
      <c r="JIY151" s="342"/>
      <c r="JIZ151" s="342"/>
      <c r="JJA151" s="342"/>
      <c r="JJB151" s="342"/>
      <c r="JJC151" s="342"/>
      <c r="JJD151" s="342"/>
      <c r="JJE151" s="342"/>
      <c r="JJF151" s="342"/>
      <c r="JJG151" s="342"/>
      <c r="JJH151" s="342"/>
      <c r="JJI151" s="342"/>
      <c r="JJJ151" s="342"/>
      <c r="JJK151" s="342"/>
      <c r="JJL151" s="342"/>
      <c r="JJM151" s="342"/>
      <c r="JJN151" s="342"/>
      <c r="JJO151" s="342"/>
      <c r="JJP151" s="342"/>
      <c r="JJQ151" s="342"/>
      <c r="JJR151" s="342"/>
      <c r="JJS151" s="342"/>
      <c r="JJT151" s="342"/>
      <c r="JJU151" s="342"/>
      <c r="JJV151" s="342"/>
      <c r="JJW151" s="342"/>
      <c r="JJX151" s="342"/>
      <c r="JJY151" s="342"/>
      <c r="JJZ151" s="342"/>
      <c r="JKA151" s="342"/>
      <c r="JKB151" s="342"/>
      <c r="JKC151" s="342"/>
      <c r="JKD151" s="342"/>
      <c r="JKE151" s="342"/>
      <c r="JKF151" s="342"/>
      <c r="JKG151" s="342"/>
      <c r="JKH151" s="342"/>
      <c r="JKI151" s="342"/>
      <c r="JKJ151" s="342"/>
      <c r="JKK151" s="342"/>
      <c r="JKL151" s="342"/>
      <c r="JKM151" s="342"/>
      <c r="JKN151" s="342"/>
      <c r="JKO151" s="342"/>
      <c r="JKP151" s="342"/>
      <c r="JKQ151" s="342"/>
      <c r="JKR151" s="342"/>
      <c r="JKS151" s="342"/>
      <c r="JKT151" s="342"/>
      <c r="JKU151" s="342"/>
      <c r="JKV151" s="342"/>
      <c r="JKW151" s="342"/>
      <c r="JKX151" s="342"/>
      <c r="JKY151" s="342"/>
      <c r="JKZ151" s="342"/>
      <c r="JLA151" s="342"/>
      <c r="JLB151" s="342"/>
      <c r="JLC151" s="342"/>
      <c r="JLD151" s="342"/>
      <c r="JLE151" s="342"/>
      <c r="JLF151" s="342"/>
      <c r="JLG151" s="342"/>
      <c r="JLH151" s="342"/>
      <c r="JLI151" s="342"/>
      <c r="JLJ151" s="342"/>
      <c r="JLK151" s="342"/>
      <c r="JLL151" s="342"/>
      <c r="JLM151" s="342"/>
      <c r="JLN151" s="342"/>
      <c r="JLO151" s="342"/>
      <c r="JLP151" s="342"/>
      <c r="JLQ151" s="342"/>
      <c r="JLR151" s="342"/>
      <c r="JLS151" s="342"/>
      <c r="JLT151" s="342"/>
      <c r="JLU151" s="342"/>
      <c r="JLV151" s="342"/>
      <c r="JLW151" s="342"/>
      <c r="JLX151" s="342"/>
      <c r="JLY151" s="342"/>
      <c r="JLZ151" s="342"/>
      <c r="JMA151" s="342"/>
      <c r="JMB151" s="342"/>
      <c r="JMC151" s="342"/>
      <c r="JMD151" s="342"/>
      <c r="JME151" s="342"/>
      <c r="JMF151" s="342"/>
      <c r="JMG151" s="342"/>
      <c r="JMH151" s="342"/>
      <c r="JMI151" s="342"/>
      <c r="JMJ151" s="342"/>
      <c r="JMK151" s="342"/>
      <c r="JML151" s="342"/>
      <c r="JMM151" s="342"/>
      <c r="JMN151" s="342"/>
      <c r="JMO151" s="342"/>
      <c r="JMP151" s="342"/>
      <c r="JMQ151" s="342"/>
      <c r="JMR151" s="342"/>
      <c r="JMS151" s="342"/>
      <c r="JMT151" s="342"/>
      <c r="JMU151" s="342"/>
      <c r="JMV151" s="342"/>
      <c r="JMW151" s="342"/>
      <c r="JMX151" s="342"/>
      <c r="JMY151" s="342"/>
      <c r="JMZ151" s="342"/>
      <c r="JNA151" s="342"/>
      <c r="JNB151" s="342"/>
      <c r="JNC151" s="342"/>
      <c r="JND151" s="342"/>
      <c r="JNE151" s="342"/>
      <c r="JNF151" s="342"/>
      <c r="JNG151" s="342"/>
      <c r="JNH151" s="342"/>
      <c r="JNI151" s="342"/>
      <c r="JNJ151" s="342"/>
      <c r="JNK151" s="342"/>
      <c r="JNL151" s="342"/>
      <c r="JNM151" s="342"/>
      <c r="JNN151" s="342"/>
      <c r="JNO151" s="342"/>
      <c r="JNP151" s="342"/>
      <c r="JNQ151" s="342"/>
      <c r="JNR151" s="342"/>
      <c r="JNS151" s="342"/>
      <c r="JNT151" s="342"/>
      <c r="JNU151" s="342"/>
      <c r="JNV151" s="342"/>
      <c r="JNW151" s="342"/>
      <c r="JNX151" s="342"/>
      <c r="JNY151" s="342"/>
      <c r="JNZ151" s="342"/>
      <c r="JOA151" s="342"/>
      <c r="JOB151" s="342"/>
      <c r="JOC151" s="342"/>
      <c r="JOD151" s="342"/>
      <c r="JOE151" s="342"/>
      <c r="JOF151" s="342"/>
      <c r="JOG151" s="342"/>
      <c r="JOH151" s="342"/>
      <c r="JOI151" s="342"/>
      <c r="JOJ151" s="342"/>
      <c r="JOK151" s="342"/>
      <c r="JOL151" s="342"/>
      <c r="JOM151" s="342"/>
      <c r="JON151" s="342"/>
      <c r="JOO151" s="342"/>
      <c r="JOP151" s="342"/>
      <c r="JOQ151" s="342"/>
      <c r="JOR151" s="342"/>
      <c r="JOS151" s="342"/>
      <c r="JOT151" s="342"/>
      <c r="JOU151" s="342"/>
      <c r="JOV151" s="342"/>
      <c r="JOW151" s="342"/>
      <c r="JOX151" s="342"/>
      <c r="JOY151" s="342"/>
      <c r="JOZ151" s="342"/>
      <c r="JPA151" s="342"/>
      <c r="JPB151" s="342"/>
      <c r="JPC151" s="342"/>
      <c r="JPD151" s="342"/>
      <c r="JPE151" s="342"/>
      <c r="JPF151" s="342"/>
      <c r="JPG151" s="342"/>
      <c r="JPH151" s="342"/>
      <c r="JPI151" s="342"/>
      <c r="JPJ151" s="342"/>
      <c r="JPK151" s="342"/>
      <c r="JPL151" s="342"/>
      <c r="JPM151" s="342"/>
      <c r="JPN151" s="342"/>
      <c r="JPO151" s="342"/>
      <c r="JPP151" s="342"/>
      <c r="JPQ151" s="342"/>
      <c r="JPR151" s="342"/>
      <c r="JPS151" s="342"/>
      <c r="JPT151" s="342"/>
      <c r="JPU151" s="342"/>
      <c r="JPV151" s="342"/>
      <c r="JPW151" s="342"/>
      <c r="JPX151" s="342"/>
      <c r="JPY151" s="342"/>
      <c r="JPZ151" s="342"/>
      <c r="JQA151" s="342"/>
      <c r="JQB151" s="342"/>
      <c r="JQC151" s="342"/>
      <c r="JQD151" s="342"/>
      <c r="JQE151" s="342"/>
      <c r="JQF151" s="342"/>
      <c r="JQG151" s="342"/>
      <c r="JQH151" s="342"/>
      <c r="JQI151" s="342"/>
      <c r="JQJ151" s="342"/>
      <c r="JQK151" s="342"/>
      <c r="JQL151" s="342"/>
      <c r="JQM151" s="342"/>
      <c r="JQN151" s="342"/>
      <c r="JQO151" s="342"/>
      <c r="JQP151" s="342"/>
      <c r="JQQ151" s="342"/>
      <c r="JQR151" s="342"/>
      <c r="JQS151" s="342"/>
      <c r="JQT151" s="342"/>
      <c r="JQU151" s="342"/>
      <c r="JQV151" s="342"/>
      <c r="JQW151" s="342"/>
      <c r="JQX151" s="342"/>
      <c r="JQY151" s="342"/>
      <c r="JQZ151" s="342"/>
      <c r="JRA151" s="342"/>
      <c r="JRB151" s="342"/>
      <c r="JRC151" s="342"/>
      <c r="JRD151" s="342"/>
      <c r="JRE151" s="342"/>
      <c r="JRF151" s="342"/>
      <c r="JRG151" s="342"/>
      <c r="JRH151" s="342"/>
      <c r="JRI151" s="342"/>
      <c r="JRJ151" s="342"/>
      <c r="JRK151" s="342"/>
      <c r="JRL151" s="342"/>
      <c r="JRM151" s="342"/>
      <c r="JRN151" s="342"/>
      <c r="JRO151" s="342"/>
      <c r="JRP151" s="342"/>
      <c r="JRQ151" s="342"/>
      <c r="JRR151" s="342"/>
      <c r="JRS151" s="342"/>
      <c r="JRT151" s="342"/>
      <c r="JRU151" s="342"/>
      <c r="JRV151" s="342"/>
      <c r="JRW151" s="342"/>
      <c r="JRX151" s="342"/>
      <c r="JRY151" s="342"/>
      <c r="JRZ151" s="342"/>
      <c r="JSA151" s="342"/>
      <c r="JSB151" s="342"/>
      <c r="JSC151" s="342"/>
      <c r="JSD151" s="342"/>
      <c r="JSE151" s="342"/>
      <c r="JSF151" s="342"/>
      <c r="JSG151" s="342"/>
      <c r="JSH151" s="342"/>
      <c r="JSI151" s="342"/>
      <c r="JSJ151" s="342"/>
      <c r="JSK151" s="342"/>
      <c r="JSL151" s="342"/>
      <c r="JSM151" s="342"/>
      <c r="JSN151" s="342"/>
      <c r="JSO151" s="342"/>
      <c r="JSP151" s="342"/>
      <c r="JSQ151" s="342"/>
      <c r="JSR151" s="342"/>
      <c r="JSS151" s="342"/>
      <c r="JST151" s="342"/>
      <c r="JSU151" s="342"/>
      <c r="JSV151" s="342"/>
      <c r="JSW151" s="342"/>
      <c r="JSX151" s="342"/>
      <c r="JSY151" s="342"/>
      <c r="JSZ151" s="342"/>
      <c r="JTA151" s="342"/>
      <c r="JTB151" s="342"/>
      <c r="JTC151" s="342"/>
      <c r="JTD151" s="342"/>
      <c r="JTE151" s="342"/>
      <c r="JTF151" s="342"/>
      <c r="JTG151" s="342"/>
      <c r="JTH151" s="342"/>
      <c r="JTI151" s="342"/>
      <c r="JTJ151" s="342"/>
      <c r="JTK151" s="342"/>
      <c r="JTL151" s="342"/>
      <c r="JTM151" s="342"/>
      <c r="JTN151" s="342"/>
      <c r="JTO151" s="342"/>
      <c r="JTP151" s="342"/>
      <c r="JTQ151" s="342"/>
      <c r="JTR151" s="342"/>
      <c r="JTS151" s="342"/>
      <c r="JTT151" s="342"/>
      <c r="JTU151" s="342"/>
      <c r="JTV151" s="342"/>
      <c r="JTW151" s="342"/>
      <c r="JTX151" s="342"/>
      <c r="JTY151" s="342"/>
      <c r="JTZ151" s="342"/>
      <c r="JUA151" s="342"/>
      <c r="JUB151" s="342"/>
      <c r="JUC151" s="342"/>
      <c r="JUD151" s="342"/>
      <c r="JUE151" s="342"/>
      <c r="JUF151" s="342"/>
      <c r="JUG151" s="342"/>
      <c r="JUH151" s="342"/>
      <c r="JUI151" s="342"/>
      <c r="JUJ151" s="342"/>
      <c r="JUK151" s="342"/>
      <c r="JUL151" s="342"/>
      <c r="JUM151" s="342"/>
      <c r="JUN151" s="342"/>
      <c r="JUO151" s="342"/>
      <c r="JUP151" s="342"/>
      <c r="JUQ151" s="342"/>
      <c r="JUR151" s="342"/>
      <c r="JUS151" s="342"/>
      <c r="JUT151" s="342"/>
      <c r="JUU151" s="342"/>
      <c r="JUV151" s="342"/>
      <c r="JUW151" s="342"/>
      <c r="JUX151" s="342"/>
      <c r="JUY151" s="342"/>
      <c r="JUZ151" s="342"/>
      <c r="JVA151" s="342"/>
      <c r="JVB151" s="342"/>
      <c r="JVC151" s="342"/>
      <c r="JVD151" s="342"/>
      <c r="JVE151" s="342"/>
      <c r="JVF151" s="342"/>
      <c r="JVG151" s="342"/>
      <c r="JVH151" s="342"/>
      <c r="JVI151" s="342"/>
      <c r="JVJ151" s="342"/>
      <c r="JVK151" s="342"/>
      <c r="JVL151" s="342"/>
      <c r="JVM151" s="342"/>
      <c r="JVN151" s="342"/>
      <c r="JVO151" s="342"/>
      <c r="JVP151" s="342"/>
      <c r="JVQ151" s="342"/>
      <c r="JVR151" s="342"/>
      <c r="JVS151" s="342"/>
      <c r="JVT151" s="342"/>
      <c r="JVU151" s="342"/>
      <c r="JVV151" s="342"/>
      <c r="JVW151" s="342"/>
      <c r="JVX151" s="342"/>
      <c r="JVY151" s="342"/>
      <c r="JVZ151" s="342"/>
      <c r="JWA151" s="342"/>
      <c r="JWB151" s="342"/>
      <c r="JWC151" s="342"/>
      <c r="JWD151" s="342"/>
      <c r="JWE151" s="342"/>
      <c r="JWF151" s="342"/>
      <c r="JWG151" s="342"/>
      <c r="JWH151" s="342"/>
      <c r="JWI151" s="342"/>
      <c r="JWJ151" s="342"/>
      <c r="JWK151" s="342"/>
      <c r="JWL151" s="342"/>
      <c r="JWM151" s="342"/>
      <c r="JWN151" s="342"/>
      <c r="JWO151" s="342"/>
      <c r="JWP151" s="342"/>
      <c r="JWQ151" s="342"/>
      <c r="JWR151" s="342"/>
      <c r="JWS151" s="342"/>
      <c r="JWT151" s="342"/>
      <c r="JWU151" s="342"/>
      <c r="JWV151" s="342"/>
      <c r="JWW151" s="342"/>
      <c r="JWX151" s="342"/>
      <c r="JWY151" s="342"/>
      <c r="JWZ151" s="342"/>
      <c r="JXA151" s="342"/>
      <c r="JXB151" s="342"/>
      <c r="JXC151" s="342"/>
      <c r="JXD151" s="342"/>
      <c r="JXE151" s="342"/>
      <c r="JXF151" s="342"/>
      <c r="JXG151" s="342"/>
      <c r="JXH151" s="342"/>
      <c r="JXI151" s="342"/>
      <c r="JXJ151" s="342"/>
      <c r="JXK151" s="342"/>
      <c r="JXL151" s="342"/>
      <c r="JXM151" s="342"/>
      <c r="JXN151" s="342"/>
      <c r="JXO151" s="342"/>
      <c r="JXP151" s="342"/>
      <c r="JXQ151" s="342"/>
      <c r="JXR151" s="342"/>
      <c r="JXS151" s="342"/>
      <c r="JXT151" s="342"/>
      <c r="JXU151" s="342"/>
      <c r="JXV151" s="342"/>
      <c r="JXW151" s="342"/>
      <c r="JXX151" s="342"/>
      <c r="JXY151" s="342"/>
      <c r="JXZ151" s="342"/>
      <c r="JYA151" s="342"/>
      <c r="JYB151" s="342"/>
      <c r="JYC151" s="342"/>
      <c r="JYD151" s="342"/>
      <c r="JYE151" s="342"/>
      <c r="JYF151" s="342"/>
      <c r="JYG151" s="342"/>
      <c r="JYH151" s="342"/>
      <c r="JYI151" s="342"/>
      <c r="JYJ151" s="342"/>
      <c r="JYK151" s="342"/>
      <c r="JYL151" s="342"/>
      <c r="JYM151" s="342"/>
      <c r="JYN151" s="342"/>
      <c r="JYO151" s="342"/>
      <c r="JYP151" s="342"/>
      <c r="JYQ151" s="342"/>
      <c r="JYR151" s="342"/>
      <c r="JYS151" s="342"/>
      <c r="JYT151" s="342"/>
      <c r="JYU151" s="342"/>
      <c r="JYV151" s="342"/>
      <c r="JYW151" s="342"/>
      <c r="JYX151" s="342"/>
      <c r="JYY151" s="342"/>
      <c r="JYZ151" s="342"/>
      <c r="JZA151" s="342"/>
      <c r="JZB151" s="342"/>
      <c r="JZC151" s="342"/>
      <c r="JZD151" s="342"/>
      <c r="JZE151" s="342"/>
      <c r="JZF151" s="342"/>
      <c r="JZG151" s="342"/>
      <c r="JZH151" s="342"/>
      <c r="JZI151" s="342"/>
      <c r="JZJ151" s="342"/>
      <c r="JZK151" s="342"/>
      <c r="JZL151" s="342"/>
      <c r="JZM151" s="342"/>
      <c r="JZN151" s="342"/>
      <c r="JZO151" s="342"/>
      <c r="JZP151" s="342"/>
      <c r="JZQ151" s="342"/>
      <c r="JZR151" s="342"/>
      <c r="JZS151" s="342"/>
      <c r="JZT151" s="342"/>
      <c r="JZU151" s="342"/>
      <c r="JZV151" s="342"/>
      <c r="JZW151" s="342"/>
      <c r="JZX151" s="342"/>
      <c r="JZY151" s="342"/>
      <c r="JZZ151" s="342"/>
      <c r="KAA151" s="342"/>
      <c r="KAB151" s="342"/>
      <c r="KAC151" s="342"/>
      <c r="KAD151" s="342"/>
      <c r="KAE151" s="342"/>
      <c r="KAF151" s="342"/>
      <c r="KAG151" s="342"/>
      <c r="KAH151" s="342"/>
      <c r="KAI151" s="342"/>
      <c r="KAJ151" s="342"/>
      <c r="KAK151" s="342"/>
      <c r="KAL151" s="342"/>
      <c r="KAM151" s="342"/>
      <c r="KAN151" s="342"/>
      <c r="KAO151" s="342"/>
      <c r="KAP151" s="342"/>
      <c r="KAQ151" s="342"/>
      <c r="KAR151" s="342"/>
      <c r="KAS151" s="342"/>
      <c r="KAT151" s="342"/>
      <c r="KAU151" s="342"/>
      <c r="KAV151" s="342"/>
      <c r="KAW151" s="342"/>
      <c r="KAX151" s="342"/>
      <c r="KAY151" s="342"/>
      <c r="KAZ151" s="342"/>
      <c r="KBA151" s="342"/>
      <c r="KBB151" s="342"/>
      <c r="KBC151" s="342"/>
      <c r="KBD151" s="342"/>
      <c r="KBE151" s="342"/>
      <c r="KBF151" s="342"/>
      <c r="KBG151" s="342"/>
      <c r="KBH151" s="342"/>
      <c r="KBI151" s="342"/>
      <c r="KBJ151" s="342"/>
      <c r="KBK151" s="342"/>
      <c r="KBL151" s="342"/>
      <c r="KBM151" s="342"/>
      <c r="KBN151" s="342"/>
      <c r="KBO151" s="342"/>
      <c r="KBP151" s="342"/>
      <c r="KBQ151" s="342"/>
      <c r="KBR151" s="342"/>
      <c r="KBS151" s="342"/>
      <c r="KBT151" s="342"/>
      <c r="KBU151" s="342"/>
      <c r="KBV151" s="342"/>
      <c r="KBW151" s="342"/>
      <c r="KBX151" s="342"/>
      <c r="KBY151" s="342"/>
      <c r="KBZ151" s="342"/>
      <c r="KCA151" s="342"/>
      <c r="KCB151" s="342"/>
      <c r="KCC151" s="342"/>
      <c r="KCD151" s="342"/>
      <c r="KCE151" s="342"/>
      <c r="KCF151" s="342"/>
      <c r="KCG151" s="342"/>
      <c r="KCH151" s="342"/>
      <c r="KCI151" s="342"/>
      <c r="KCJ151" s="342"/>
      <c r="KCK151" s="342"/>
      <c r="KCL151" s="342"/>
      <c r="KCM151" s="342"/>
      <c r="KCN151" s="342"/>
      <c r="KCO151" s="342"/>
      <c r="KCP151" s="342"/>
      <c r="KCQ151" s="342"/>
      <c r="KCR151" s="342"/>
      <c r="KCS151" s="342"/>
      <c r="KCT151" s="342"/>
      <c r="KCU151" s="342"/>
      <c r="KCV151" s="342"/>
      <c r="KCW151" s="342"/>
      <c r="KCX151" s="342"/>
      <c r="KCY151" s="342"/>
      <c r="KCZ151" s="342"/>
      <c r="KDA151" s="342"/>
      <c r="KDB151" s="342"/>
      <c r="KDC151" s="342"/>
      <c r="KDD151" s="342"/>
      <c r="KDE151" s="342"/>
      <c r="KDF151" s="342"/>
      <c r="KDG151" s="342"/>
      <c r="KDH151" s="342"/>
      <c r="KDI151" s="342"/>
      <c r="KDJ151" s="342"/>
      <c r="KDK151" s="342"/>
      <c r="KDL151" s="342"/>
      <c r="KDM151" s="342"/>
      <c r="KDN151" s="342"/>
      <c r="KDO151" s="342"/>
      <c r="KDP151" s="342"/>
      <c r="KDQ151" s="342"/>
      <c r="KDR151" s="342"/>
      <c r="KDS151" s="342"/>
      <c r="KDT151" s="342"/>
      <c r="KDU151" s="342"/>
      <c r="KDV151" s="342"/>
      <c r="KDW151" s="342"/>
      <c r="KDX151" s="342"/>
      <c r="KDY151" s="342"/>
      <c r="KDZ151" s="342"/>
      <c r="KEA151" s="342"/>
      <c r="KEB151" s="342"/>
      <c r="KEC151" s="342"/>
      <c r="KED151" s="342"/>
      <c r="KEE151" s="342"/>
      <c r="KEF151" s="342"/>
      <c r="KEG151" s="342"/>
      <c r="KEH151" s="342"/>
      <c r="KEI151" s="342"/>
      <c r="KEJ151" s="342"/>
      <c r="KEK151" s="342"/>
      <c r="KEL151" s="342"/>
      <c r="KEM151" s="342"/>
      <c r="KEN151" s="342"/>
      <c r="KEO151" s="342"/>
      <c r="KEP151" s="342"/>
      <c r="KEQ151" s="342"/>
      <c r="KER151" s="342"/>
      <c r="KES151" s="342"/>
      <c r="KET151" s="342"/>
      <c r="KEU151" s="342"/>
      <c r="KEV151" s="342"/>
      <c r="KEW151" s="342"/>
      <c r="KEX151" s="342"/>
      <c r="KEY151" s="342"/>
      <c r="KEZ151" s="342"/>
      <c r="KFA151" s="342"/>
      <c r="KFB151" s="342"/>
      <c r="KFC151" s="342"/>
      <c r="KFD151" s="342"/>
      <c r="KFE151" s="342"/>
      <c r="KFF151" s="342"/>
      <c r="KFG151" s="342"/>
      <c r="KFH151" s="342"/>
      <c r="KFI151" s="342"/>
      <c r="KFJ151" s="342"/>
      <c r="KFK151" s="342"/>
      <c r="KFL151" s="342"/>
      <c r="KFM151" s="342"/>
      <c r="KFN151" s="342"/>
      <c r="KFO151" s="342"/>
      <c r="KFP151" s="342"/>
      <c r="KFQ151" s="342"/>
      <c r="KFR151" s="342"/>
      <c r="KFS151" s="342"/>
      <c r="KFT151" s="342"/>
      <c r="KFU151" s="342"/>
      <c r="KFV151" s="342"/>
      <c r="KFW151" s="342"/>
      <c r="KFX151" s="342"/>
      <c r="KFY151" s="342"/>
      <c r="KFZ151" s="342"/>
      <c r="KGA151" s="342"/>
      <c r="KGB151" s="342"/>
      <c r="KGC151" s="342"/>
      <c r="KGD151" s="342"/>
      <c r="KGE151" s="342"/>
      <c r="KGF151" s="342"/>
      <c r="KGG151" s="342"/>
      <c r="KGH151" s="342"/>
      <c r="KGI151" s="342"/>
      <c r="KGJ151" s="342"/>
      <c r="KGK151" s="342"/>
      <c r="KGL151" s="342"/>
      <c r="KGM151" s="342"/>
      <c r="KGN151" s="342"/>
      <c r="KGO151" s="342"/>
      <c r="KGP151" s="342"/>
      <c r="KGQ151" s="342"/>
      <c r="KGR151" s="342"/>
      <c r="KGS151" s="342"/>
      <c r="KGT151" s="342"/>
      <c r="KGU151" s="342"/>
      <c r="KGV151" s="342"/>
      <c r="KGW151" s="342"/>
      <c r="KGX151" s="342"/>
      <c r="KGY151" s="342"/>
      <c r="KGZ151" s="342"/>
      <c r="KHA151" s="342"/>
      <c r="KHB151" s="342"/>
      <c r="KHC151" s="342"/>
      <c r="KHD151" s="342"/>
      <c r="KHE151" s="342"/>
      <c r="KHF151" s="342"/>
      <c r="KHG151" s="342"/>
      <c r="KHH151" s="342"/>
      <c r="KHI151" s="342"/>
      <c r="KHJ151" s="342"/>
      <c r="KHK151" s="342"/>
      <c r="KHL151" s="342"/>
      <c r="KHM151" s="342"/>
      <c r="KHN151" s="342"/>
      <c r="KHO151" s="342"/>
      <c r="KHP151" s="342"/>
      <c r="KHQ151" s="342"/>
      <c r="KHR151" s="342"/>
      <c r="KHS151" s="342"/>
      <c r="KHT151" s="342"/>
      <c r="KHU151" s="342"/>
      <c r="KHV151" s="342"/>
      <c r="KHW151" s="342"/>
      <c r="KHX151" s="342"/>
      <c r="KHY151" s="342"/>
      <c r="KHZ151" s="342"/>
      <c r="KIA151" s="342"/>
      <c r="KIB151" s="342"/>
      <c r="KIC151" s="342"/>
      <c r="KID151" s="342"/>
      <c r="KIE151" s="342"/>
      <c r="KIF151" s="342"/>
      <c r="KIG151" s="342"/>
      <c r="KIH151" s="342"/>
      <c r="KII151" s="342"/>
      <c r="KIJ151" s="342"/>
      <c r="KIK151" s="342"/>
      <c r="KIL151" s="342"/>
      <c r="KIM151" s="342"/>
      <c r="KIN151" s="342"/>
      <c r="KIO151" s="342"/>
      <c r="KIP151" s="342"/>
      <c r="KIQ151" s="342"/>
      <c r="KIR151" s="342"/>
      <c r="KIS151" s="342"/>
      <c r="KIT151" s="342"/>
      <c r="KIU151" s="342"/>
      <c r="KIV151" s="342"/>
      <c r="KIW151" s="342"/>
      <c r="KIX151" s="342"/>
      <c r="KIY151" s="342"/>
      <c r="KIZ151" s="342"/>
      <c r="KJA151" s="342"/>
      <c r="KJB151" s="342"/>
      <c r="KJC151" s="342"/>
      <c r="KJD151" s="342"/>
      <c r="KJE151" s="342"/>
      <c r="KJF151" s="342"/>
      <c r="KJG151" s="342"/>
      <c r="KJH151" s="342"/>
      <c r="KJI151" s="342"/>
      <c r="KJJ151" s="342"/>
      <c r="KJK151" s="342"/>
      <c r="KJL151" s="342"/>
      <c r="KJM151" s="342"/>
      <c r="KJN151" s="342"/>
      <c r="KJO151" s="342"/>
      <c r="KJP151" s="342"/>
      <c r="KJQ151" s="342"/>
      <c r="KJR151" s="342"/>
      <c r="KJS151" s="342"/>
      <c r="KJT151" s="342"/>
      <c r="KJU151" s="342"/>
      <c r="KJV151" s="342"/>
      <c r="KJW151" s="342"/>
      <c r="KJX151" s="342"/>
      <c r="KJY151" s="342"/>
      <c r="KJZ151" s="342"/>
      <c r="KKA151" s="342"/>
      <c r="KKB151" s="342"/>
      <c r="KKC151" s="342"/>
      <c r="KKD151" s="342"/>
      <c r="KKE151" s="342"/>
      <c r="KKF151" s="342"/>
      <c r="KKG151" s="342"/>
      <c r="KKH151" s="342"/>
      <c r="KKI151" s="342"/>
      <c r="KKJ151" s="342"/>
      <c r="KKK151" s="342"/>
      <c r="KKL151" s="342"/>
      <c r="KKM151" s="342"/>
      <c r="KKN151" s="342"/>
      <c r="KKO151" s="342"/>
      <c r="KKP151" s="342"/>
      <c r="KKQ151" s="342"/>
      <c r="KKR151" s="342"/>
      <c r="KKS151" s="342"/>
      <c r="KKT151" s="342"/>
      <c r="KKU151" s="342"/>
      <c r="KKV151" s="342"/>
      <c r="KKW151" s="342"/>
      <c r="KKX151" s="342"/>
      <c r="KKY151" s="342"/>
      <c r="KKZ151" s="342"/>
      <c r="KLA151" s="342"/>
      <c r="KLB151" s="342"/>
      <c r="KLC151" s="342"/>
      <c r="KLD151" s="342"/>
      <c r="KLE151" s="342"/>
      <c r="KLF151" s="342"/>
      <c r="KLG151" s="342"/>
      <c r="KLH151" s="342"/>
      <c r="KLI151" s="342"/>
      <c r="KLJ151" s="342"/>
      <c r="KLK151" s="342"/>
      <c r="KLL151" s="342"/>
      <c r="KLM151" s="342"/>
      <c r="KLN151" s="342"/>
      <c r="KLO151" s="342"/>
      <c r="KLP151" s="342"/>
      <c r="KLQ151" s="342"/>
      <c r="KLR151" s="342"/>
      <c r="KLS151" s="342"/>
      <c r="KLT151" s="342"/>
      <c r="KLU151" s="342"/>
      <c r="KLV151" s="342"/>
      <c r="KLW151" s="342"/>
      <c r="KLX151" s="342"/>
      <c r="KLY151" s="342"/>
      <c r="KLZ151" s="342"/>
      <c r="KMA151" s="342"/>
      <c r="KMB151" s="342"/>
      <c r="KMC151" s="342"/>
      <c r="KMD151" s="342"/>
      <c r="KME151" s="342"/>
      <c r="KMF151" s="342"/>
      <c r="KMG151" s="342"/>
      <c r="KMH151" s="342"/>
      <c r="KMI151" s="342"/>
      <c r="KMJ151" s="342"/>
      <c r="KMK151" s="342"/>
      <c r="KML151" s="342"/>
      <c r="KMM151" s="342"/>
      <c r="KMN151" s="342"/>
      <c r="KMO151" s="342"/>
      <c r="KMP151" s="342"/>
      <c r="KMQ151" s="342"/>
      <c r="KMR151" s="342"/>
      <c r="KMS151" s="342"/>
      <c r="KMT151" s="342"/>
      <c r="KMU151" s="342"/>
      <c r="KMV151" s="342"/>
      <c r="KMW151" s="342"/>
      <c r="KMX151" s="342"/>
      <c r="KMY151" s="342"/>
      <c r="KMZ151" s="342"/>
      <c r="KNA151" s="342"/>
      <c r="KNB151" s="342"/>
      <c r="KNC151" s="342"/>
      <c r="KND151" s="342"/>
      <c r="KNE151" s="342"/>
      <c r="KNF151" s="342"/>
      <c r="KNG151" s="342"/>
      <c r="KNH151" s="342"/>
      <c r="KNI151" s="342"/>
      <c r="KNJ151" s="342"/>
      <c r="KNK151" s="342"/>
      <c r="KNL151" s="342"/>
      <c r="KNM151" s="342"/>
      <c r="KNN151" s="342"/>
      <c r="KNO151" s="342"/>
      <c r="KNP151" s="342"/>
      <c r="KNQ151" s="342"/>
      <c r="KNR151" s="342"/>
      <c r="KNS151" s="342"/>
      <c r="KNT151" s="342"/>
      <c r="KNU151" s="342"/>
      <c r="KNV151" s="342"/>
      <c r="KNW151" s="342"/>
      <c r="KNX151" s="342"/>
      <c r="KNY151" s="342"/>
      <c r="KNZ151" s="342"/>
      <c r="KOA151" s="342"/>
      <c r="KOB151" s="342"/>
      <c r="KOC151" s="342"/>
      <c r="KOD151" s="342"/>
      <c r="KOE151" s="342"/>
      <c r="KOF151" s="342"/>
      <c r="KOG151" s="342"/>
      <c r="KOH151" s="342"/>
      <c r="KOI151" s="342"/>
      <c r="KOJ151" s="342"/>
      <c r="KOK151" s="342"/>
      <c r="KOL151" s="342"/>
      <c r="KOM151" s="342"/>
      <c r="KON151" s="342"/>
      <c r="KOO151" s="342"/>
      <c r="KOP151" s="342"/>
      <c r="KOQ151" s="342"/>
      <c r="KOR151" s="342"/>
      <c r="KOS151" s="342"/>
      <c r="KOT151" s="342"/>
      <c r="KOU151" s="342"/>
      <c r="KOV151" s="342"/>
      <c r="KOW151" s="342"/>
      <c r="KOX151" s="342"/>
      <c r="KOY151" s="342"/>
      <c r="KOZ151" s="342"/>
      <c r="KPA151" s="342"/>
      <c r="KPB151" s="342"/>
      <c r="KPC151" s="342"/>
      <c r="KPD151" s="342"/>
      <c r="KPE151" s="342"/>
      <c r="KPF151" s="342"/>
      <c r="KPG151" s="342"/>
      <c r="KPH151" s="342"/>
      <c r="KPI151" s="342"/>
      <c r="KPJ151" s="342"/>
      <c r="KPK151" s="342"/>
      <c r="KPL151" s="342"/>
      <c r="KPM151" s="342"/>
      <c r="KPN151" s="342"/>
      <c r="KPO151" s="342"/>
      <c r="KPP151" s="342"/>
      <c r="KPQ151" s="342"/>
      <c r="KPR151" s="342"/>
      <c r="KPS151" s="342"/>
      <c r="KPT151" s="342"/>
      <c r="KPU151" s="342"/>
      <c r="KPV151" s="342"/>
      <c r="KPW151" s="342"/>
      <c r="KPX151" s="342"/>
      <c r="KPY151" s="342"/>
      <c r="KPZ151" s="342"/>
      <c r="KQA151" s="342"/>
      <c r="KQB151" s="342"/>
      <c r="KQC151" s="342"/>
      <c r="KQD151" s="342"/>
      <c r="KQE151" s="342"/>
      <c r="KQF151" s="342"/>
      <c r="KQG151" s="342"/>
      <c r="KQH151" s="342"/>
      <c r="KQI151" s="342"/>
      <c r="KQJ151" s="342"/>
      <c r="KQK151" s="342"/>
      <c r="KQL151" s="342"/>
      <c r="KQM151" s="342"/>
      <c r="KQN151" s="342"/>
      <c r="KQO151" s="342"/>
      <c r="KQP151" s="342"/>
      <c r="KQQ151" s="342"/>
      <c r="KQR151" s="342"/>
      <c r="KQS151" s="342"/>
      <c r="KQT151" s="342"/>
      <c r="KQU151" s="342"/>
      <c r="KQV151" s="342"/>
      <c r="KQW151" s="342"/>
      <c r="KQX151" s="342"/>
      <c r="KQY151" s="342"/>
      <c r="KQZ151" s="342"/>
      <c r="KRA151" s="342"/>
      <c r="KRB151" s="342"/>
      <c r="KRC151" s="342"/>
      <c r="KRD151" s="342"/>
      <c r="KRE151" s="342"/>
      <c r="KRF151" s="342"/>
      <c r="KRG151" s="342"/>
      <c r="KRH151" s="342"/>
      <c r="KRI151" s="342"/>
      <c r="KRJ151" s="342"/>
      <c r="KRK151" s="342"/>
      <c r="KRL151" s="342"/>
      <c r="KRM151" s="342"/>
      <c r="KRN151" s="342"/>
      <c r="KRO151" s="342"/>
      <c r="KRP151" s="342"/>
      <c r="KRQ151" s="342"/>
      <c r="KRR151" s="342"/>
      <c r="KRS151" s="342"/>
      <c r="KRT151" s="342"/>
      <c r="KRU151" s="342"/>
      <c r="KRV151" s="342"/>
      <c r="KRW151" s="342"/>
      <c r="KRX151" s="342"/>
      <c r="KRY151" s="342"/>
      <c r="KRZ151" s="342"/>
      <c r="KSA151" s="342"/>
      <c r="KSB151" s="342"/>
      <c r="KSC151" s="342"/>
      <c r="KSD151" s="342"/>
      <c r="KSE151" s="342"/>
      <c r="KSF151" s="342"/>
      <c r="KSG151" s="342"/>
      <c r="KSH151" s="342"/>
      <c r="KSI151" s="342"/>
      <c r="KSJ151" s="342"/>
      <c r="KSK151" s="342"/>
      <c r="KSL151" s="342"/>
      <c r="KSM151" s="342"/>
      <c r="KSN151" s="342"/>
      <c r="KSO151" s="342"/>
      <c r="KSP151" s="342"/>
      <c r="KSQ151" s="342"/>
      <c r="KSR151" s="342"/>
      <c r="KSS151" s="342"/>
      <c r="KST151" s="342"/>
      <c r="KSU151" s="342"/>
      <c r="KSV151" s="342"/>
      <c r="KSW151" s="342"/>
      <c r="KSX151" s="342"/>
      <c r="KSY151" s="342"/>
      <c r="KSZ151" s="342"/>
      <c r="KTA151" s="342"/>
      <c r="KTB151" s="342"/>
      <c r="KTC151" s="342"/>
      <c r="KTD151" s="342"/>
      <c r="KTE151" s="342"/>
      <c r="KTF151" s="342"/>
      <c r="KTG151" s="342"/>
      <c r="KTH151" s="342"/>
      <c r="KTI151" s="342"/>
      <c r="KTJ151" s="342"/>
      <c r="KTK151" s="342"/>
      <c r="KTL151" s="342"/>
      <c r="KTM151" s="342"/>
      <c r="KTN151" s="342"/>
      <c r="KTO151" s="342"/>
      <c r="KTP151" s="342"/>
      <c r="KTQ151" s="342"/>
      <c r="KTR151" s="342"/>
      <c r="KTS151" s="342"/>
      <c r="KTT151" s="342"/>
      <c r="KTU151" s="342"/>
      <c r="KTV151" s="342"/>
      <c r="KTW151" s="342"/>
      <c r="KTX151" s="342"/>
      <c r="KTY151" s="342"/>
      <c r="KTZ151" s="342"/>
      <c r="KUA151" s="342"/>
      <c r="KUB151" s="342"/>
      <c r="KUC151" s="342"/>
      <c r="KUD151" s="342"/>
      <c r="KUE151" s="342"/>
      <c r="KUF151" s="342"/>
      <c r="KUG151" s="342"/>
      <c r="KUH151" s="342"/>
      <c r="KUI151" s="342"/>
      <c r="KUJ151" s="342"/>
      <c r="KUK151" s="342"/>
      <c r="KUL151" s="342"/>
      <c r="KUM151" s="342"/>
      <c r="KUN151" s="342"/>
      <c r="KUO151" s="342"/>
      <c r="KUP151" s="342"/>
      <c r="KUQ151" s="342"/>
      <c r="KUR151" s="342"/>
      <c r="KUS151" s="342"/>
      <c r="KUT151" s="342"/>
      <c r="KUU151" s="342"/>
      <c r="KUV151" s="342"/>
      <c r="KUW151" s="342"/>
      <c r="KUX151" s="342"/>
      <c r="KUY151" s="342"/>
      <c r="KUZ151" s="342"/>
      <c r="KVA151" s="342"/>
      <c r="KVB151" s="342"/>
      <c r="KVC151" s="342"/>
      <c r="KVD151" s="342"/>
      <c r="KVE151" s="342"/>
      <c r="KVF151" s="342"/>
      <c r="KVG151" s="342"/>
      <c r="KVH151" s="342"/>
      <c r="KVI151" s="342"/>
      <c r="KVJ151" s="342"/>
      <c r="KVK151" s="342"/>
      <c r="KVL151" s="342"/>
      <c r="KVM151" s="342"/>
      <c r="KVN151" s="342"/>
      <c r="KVO151" s="342"/>
      <c r="KVP151" s="342"/>
      <c r="KVQ151" s="342"/>
      <c r="KVR151" s="342"/>
      <c r="KVS151" s="342"/>
      <c r="KVT151" s="342"/>
      <c r="KVU151" s="342"/>
      <c r="KVV151" s="342"/>
      <c r="KVW151" s="342"/>
      <c r="KVX151" s="342"/>
      <c r="KVY151" s="342"/>
      <c r="KVZ151" s="342"/>
      <c r="KWA151" s="342"/>
      <c r="KWB151" s="342"/>
      <c r="KWC151" s="342"/>
      <c r="KWD151" s="342"/>
      <c r="KWE151" s="342"/>
      <c r="KWF151" s="342"/>
      <c r="KWG151" s="342"/>
      <c r="KWH151" s="342"/>
      <c r="KWI151" s="342"/>
      <c r="KWJ151" s="342"/>
      <c r="KWK151" s="342"/>
      <c r="KWL151" s="342"/>
      <c r="KWM151" s="342"/>
      <c r="KWN151" s="342"/>
      <c r="KWO151" s="342"/>
      <c r="KWP151" s="342"/>
      <c r="KWQ151" s="342"/>
      <c r="KWR151" s="342"/>
      <c r="KWS151" s="342"/>
      <c r="KWT151" s="342"/>
      <c r="KWU151" s="342"/>
      <c r="KWV151" s="342"/>
      <c r="KWW151" s="342"/>
      <c r="KWX151" s="342"/>
      <c r="KWY151" s="342"/>
      <c r="KWZ151" s="342"/>
      <c r="KXA151" s="342"/>
      <c r="KXB151" s="342"/>
      <c r="KXC151" s="342"/>
      <c r="KXD151" s="342"/>
      <c r="KXE151" s="342"/>
      <c r="KXF151" s="342"/>
      <c r="KXG151" s="342"/>
      <c r="KXH151" s="342"/>
      <c r="KXI151" s="342"/>
      <c r="KXJ151" s="342"/>
      <c r="KXK151" s="342"/>
      <c r="KXL151" s="342"/>
      <c r="KXM151" s="342"/>
      <c r="KXN151" s="342"/>
      <c r="KXO151" s="342"/>
      <c r="KXP151" s="342"/>
      <c r="KXQ151" s="342"/>
      <c r="KXR151" s="342"/>
      <c r="KXS151" s="342"/>
      <c r="KXT151" s="342"/>
      <c r="KXU151" s="342"/>
      <c r="KXV151" s="342"/>
      <c r="KXW151" s="342"/>
      <c r="KXX151" s="342"/>
      <c r="KXY151" s="342"/>
      <c r="KXZ151" s="342"/>
      <c r="KYA151" s="342"/>
      <c r="KYB151" s="342"/>
      <c r="KYC151" s="342"/>
      <c r="KYD151" s="342"/>
      <c r="KYE151" s="342"/>
      <c r="KYF151" s="342"/>
      <c r="KYG151" s="342"/>
      <c r="KYH151" s="342"/>
      <c r="KYI151" s="342"/>
      <c r="KYJ151" s="342"/>
      <c r="KYK151" s="342"/>
      <c r="KYL151" s="342"/>
      <c r="KYM151" s="342"/>
      <c r="KYN151" s="342"/>
      <c r="KYO151" s="342"/>
      <c r="KYP151" s="342"/>
      <c r="KYQ151" s="342"/>
      <c r="KYR151" s="342"/>
      <c r="KYS151" s="342"/>
      <c r="KYT151" s="342"/>
      <c r="KYU151" s="342"/>
      <c r="KYV151" s="342"/>
      <c r="KYW151" s="342"/>
      <c r="KYX151" s="342"/>
      <c r="KYY151" s="342"/>
      <c r="KYZ151" s="342"/>
      <c r="KZA151" s="342"/>
      <c r="KZB151" s="342"/>
      <c r="KZC151" s="342"/>
      <c r="KZD151" s="342"/>
      <c r="KZE151" s="342"/>
      <c r="KZF151" s="342"/>
      <c r="KZG151" s="342"/>
      <c r="KZH151" s="342"/>
      <c r="KZI151" s="342"/>
      <c r="KZJ151" s="342"/>
      <c r="KZK151" s="342"/>
      <c r="KZL151" s="342"/>
      <c r="KZM151" s="342"/>
      <c r="KZN151" s="342"/>
      <c r="KZO151" s="342"/>
      <c r="KZP151" s="342"/>
      <c r="KZQ151" s="342"/>
      <c r="KZR151" s="342"/>
      <c r="KZS151" s="342"/>
      <c r="KZT151" s="342"/>
      <c r="KZU151" s="342"/>
      <c r="KZV151" s="342"/>
      <c r="KZW151" s="342"/>
      <c r="KZX151" s="342"/>
      <c r="KZY151" s="342"/>
      <c r="KZZ151" s="342"/>
      <c r="LAA151" s="342"/>
      <c r="LAB151" s="342"/>
      <c r="LAC151" s="342"/>
      <c r="LAD151" s="342"/>
      <c r="LAE151" s="342"/>
      <c r="LAF151" s="342"/>
      <c r="LAG151" s="342"/>
      <c r="LAH151" s="342"/>
      <c r="LAI151" s="342"/>
      <c r="LAJ151" s="342"/>
      <c r="LAK151" s="342"/>
      <c r="LAL151" s="342"/>
      <c r="LAM151" s="342"/>
      <c r="LAN151" s="342"/>
      <c r="LAO151" s="342"/>
      <c r="LAP151" s="342"/>
      <c r="LAQ151" s="342"/>
      <c r="LAR151" s="342"/>
      <c r="LAS151" s="342"/>
      <c r="LAT151" s="342"/>
      <c r="LAU151" s="342"/>
      <c r="LAV151" s="342"/>
      <c r="LAW151" s="342"/>
      <c r="LAX151" s="342"/>
      <c r="LAY151" s="342"/>
      <c r="LAZ151" s="342"/>
      <c r="LBA151" s="342"/>
      <c r="LBB151" s="342"/>
      <c r="LBC151" s="342"/>
      <c r="LBD151" s="342"/>
      <c r="LBE151" s="342"/>
      <c r="LBF151" s="342"/>
      <c r="LBG151" s="342"/>
      <c r="LBH151" s="342"/>
      <c r="LBI151" s="342"/>
      <c r="LBJ151" s="342"/>
      <c r="LBK151" s="342"/>
      <c r="LBL151" s="342"/>
      <c r="LBM151" s="342"/>
      <c r="LBN151" s="342"/>
      <c r="LBO151" s="342"/>
      <c r="LBP151" s="342"/>
      <c r="LBQ151" s="342"/>
      <c r="LBR151" s="342"/>
      <c r="LBS151" s="342"/>
      <c r="LBT151" s="342"/>
      <c r="LBU151" s="342"/>
      <c r="LBV151" s="342"/>
      <c r="LBW151" s="342"/>
      <c r="LBX151" s="342"/>
      <c r="LBY151" s="342"/>
      <c r="LBZ151" s="342"/>
      <c r="LCA151" s="342"/>
      <c r="LCB151" s="342"/>
      <c r="LCC151" s="342"/>
      <c r="LCD151" s="342"/>
      <c r="LCE151" s="342"/>
      <c r="LCF151" s="342"/>
      <c r="LCG151" s="342"/>
      <c r="LCH151" s="342"/>
      <c r="LCI151" s="342"/>
      <c r="LCJ151" s="342"/>
      <c r="LCK151" s="342"/>
      <c r="LCL151" s="342"/>
      <c r="LCM151" s="342"/>
      <c r="LCN151" s="342"/>
      <c r="LCO151" s="342"/>
      <c r="LCP151" s="342"/>
      <c r="LCQ151" s="342"/>
      <c r="LCR151" s="342"/>
      <c r="LCS151" s="342"/>
      <c r="LCT151" s="342"/>
      <c r="LCU151" s="342"/>
      <c r="LCV151" s="342"/>
      <c r="LCW151" s="342"/>
      <c r="LCX151" s="342"/>
      <c r="LCY151" s="342"/>
      <c r="LCZ151" s="342"/>
      <c r="LDA151" s="342"/>
      <c r="LDB151" s="342"/>
      <c r="LDC151" s="342"/>
      <c r="LDD151" s="342"/>
      <c r="LDE151" s="342"/>
      <c r="LDF151" s="342"/>
      <c r="LDG151" s="342"/>
      <c r="LDH151" s="342"/>
      <c r="LDI151" s="342"/>
      <c r="LDJ151" s="342"/>
      <c r="LDK151" s="342"/>
      <c r="LDL151" s="342"/>
      <c r="LDM151" s="342"/>
      <c r="LDN151" s="342"/>
      <c r="LDO151" s="342"/>
      <c r="LDP151" s="342"/>
      <c r="LDQ151" s="342"/>
      <c r="LDR151" s="342"/>
      <c r="LDS151" s="342"/>
      <c r="LDT151" s="342"/>
      <c r="LDU151" s="342"/>
      <c r="LDV151" s="342"/>
      <c r="LDW151" s="342"/>
      <c r="LDX151" s="342"/>
      <c r="LDY151" s="342"/>
      <c r="LDZ151" s="342"/>
      <c r="LEA151" s="342"/>
      <c r="LEB151" s="342"/>
      <c r="LEC151" s="342"/>
      <c r="LED151" s="342"/>
      <c r="LEE151" s="342"/>
      <c r="LEF151" s="342"/>
      <c r="LEG151" s="342"/>
      <c r="LEH151" s="342"/>
      <c r="LEI151" s="342"/>
      <c r="LEJ151" s="342"/>
      <c r="LEK151" s="342"/>
      <c r="LEL151" s="342"/>
      <c r="LEM151" s="342"/>
      <c r="LEN151" s="342"/>
      <c r="LEO151" s="342"/>
      <c r="LEP151" s="342"/>
      <c r="LEQ151" s="342"/>
      <c r="LER151" s="342"/>
      <c r="LES151" s="342"/>
      <c r="LET151" s="342"/>
      <c r="LEU151" s="342"/>
      <c r="LEV151" s="342"/>
      <c r="LEW151" s="342"/>
      <c r="LEX151" s="342"/>
      <c r="LEY151" s="342"/>
      <c r="LEZ151" s="342"/>
      <c r="LFA151" s="342"/>
      <c r="LFB151" s="342"/>
      <c r="LFC151" s="342"/>
      <c r="LFD151" s="342"/>
      <c r="LFE151" s="342"/>
      <c r="LFF151" s="342"/>
      <c r="LFG151" s="342"/>
      <c r="LFH151" s="342"/>
      <c r="LFI151" s="342"/>
      <c r="LFJ151" s="342"/>
      <c r="LFK151" s="342"/>
      <c r="LFL151" s="342"/>
      <c r="LFM151" s="342"/>
      <c r="LFN151" s="342"/>
      <c r="LFO151" s="342"/>
      <c r="LFP151" s="342"/>
      <c r="LFQ151" s="342"/>
      <c r="LFR151" s="342"/>
      <c r="LFS151" s="342"/>
      <c r="LFT151" s="342"/>
      <c r="LFU151" s="342"/>
      <c r="LFV151" s="342"/>
      <c r="LFW151" s="342"/>
      <c r="LFX151" s="342"/>
      <c r="LFY151" s="342"/>
      <c r="LFZ151" s="342"/>
      <c r="LGA151" s="342"/>
      <c r="LGB151" s="342"/>
      <c r="LGC151" s="342"/>
      <c r="LGD151" s="342"/>
      <c r="LGE151" s="342"/>
      <c r="LGF151" s="342"/>
      <c r="LGG151" s="342"/>
      <c r="LGH151" s="342"/>
      <c r="LGI151" s="342"/>
      <c r="LGJ151" s="342"/>
      <c r="LGK151" s="342"/>
      <c r="LGL151" s="342"/>
      <c r="LGM151" s="342"/>
      <c r="LGN151" s="342"/>
      <c r="LGO151" s="342"/>
      <c r="LGP151" s="342"/>
      <c r="LGQ151" s="342"/>
      <c r="LGR151" s="342"/>
      <c r="LGS151" s="342"/>
      <c r="LGT151" s="342"/>
      <c r="LGU151" s="342"/>
      <c r="LGV151" s="342"/>
      <c r="LGW151" s="342"/>
      <c r="LGX151" s="342"/>
      <c r="LGY151" s="342"/>
      <c r="LGZ151" s="342"/>
      <c r="LHA151" s="342"/>
      <c r="LHB151" s="342"/>
      <c r="LHC151" s="342"/>
      <c r="LHD151" s="342"/>
      <c r="LHE151" s="342"/>
      <c r="LHF151" s="342"/>
      <c r="LHG151" s="342"/>
      <c r="LHH151" s="342"/>
      <c r="LHI151" s="342"/>
      <c r="LHJ151" s="342"/>
      <c r="LHK151" s="342"/>
      <c r="LHL151" s="342"/>
      <c r="LHM151" s="342"/>
      <c r="LHN151" s="342"/>
      <c r="LHO151" s="342"/>
      <c r="LHP151" s="342"/>
      <c r="LHQ151" s="342"/>
      <c r="LHR151" s="342"/>
      <c r="LHS151" s="342"/>
      <c r="LHT151" s="342"/>
      <c r="LHU151" s="342"/>
      <c r="LHV151" s="342"/>
      <c r="LHW151" s="342"/>
      <c r="LHX151" s="342"/>
      <c r="LHY151" s="342"/>
      <c r="LHZ151" s="342"/>
      <c r="LIA151" s="342"/>
      <c r="LIB151" s="342"/>
      <c r="LIC151" s="342"/>
      <c r="LID151" s="342"/>
      <c r="LIE151" s="342"/>
      <c r="LIF151" s="342"/>
      <c r="LIG151" s="342"/>
      <c r="LIH151" s="342"/>
      <c r="LII151" s="342"/>
      <c r="LIJ151" s="342"/>
      <c r="LIK151" s="342"/>
      <c r="LIL151" s="342"/>
      <c r="LIM151" s="342"/>
      <c r="LIN151" s="342"/>
      <c r="LIO151" s="342"/>
      <c r="LIP151" s="342"/>
      <c r="LIQ151" s="342"/>
      <c r="LIR151" s="342"/>
      <c r="LIS151" s="342"/>
      <c r="LIT151" s="342"/>
      <c r="LIU151" s="342"/>
      <c r="LIV151" s="342"/>
      <c r="LIW151" s="342"/>
      <c r="LIX151" s="342"/>
      <c r="LIY151" s="342"/>
      <c r="LIZ151" s="342"/>
      <c r="LJA151" s="342"/>
      <c r="LJB151" s="342"/>
      <c r="LJC151" s="342"/>
      <c r="LJD151" s="342"/>
      <c r="LJE151" s="342"/>
      <c r="LJF151" s="342"/>
      <c r="LJG151" s="342"/>
      <c r="LJH151" s="342"/>
      <c r="LJI151" s="342"/>
      <c r="LJJ151" s="342"/>
      <c r="LJK151" s="342"/>
      <c r="LJL151" s="342"/>
      <c r="LJM151" s="342"/>
      <c r="LJN151" s="342"/>
      <c r="LJO151" s="342"/>
      <c r="LJP151" s="342"/>
      <c r="LJQ151" s="342"/>
      <c r="LJR151" s="342"/>
      <c r="LJS151" s="342"/>
      <c r="LJT151" s="342"/>
      <c r="LJU151" s="342"/>
      <c r="LJV151" s="342"/>
      <c r="LJW151" s="342"/>
      <c r="LJX151" s="342"/>
      <c r="LJY151" s="342"/>
      <c r="LJZ151" s="342"/>
      <c r="LKA151" s="342"/>
      <c r="LKB151" s="342"/>
      <c r="LKC151" s="342"/>
      <c r="LKD151" s="342"/>
      <c r="LKE151" s="342"/>
      <c r="LKF151" s="342"/>
      <c r="LKG151" s="342"/>
      <c r="LKH151" s="342"/>
      <c r="LKI151" s="342"/>
      <c r="LKJ151" s="342"/>
      <c r="LKK151" s="342"/>
      <c r="LKL151" s="342"/>
      <c r="LKM151" s="342"/>
      <c r="LKN151" s="342"/>
      <c r="LKO151" s="342"/>
      <c r="LKP151" s="342"/>
      <c r="LKQ151" s="342"/>
      <c r="LKR151" s="342"/>
      <c r="LKS151" s="342"/>
      <c r="LKT151" s="342"/>
      <c r="LKU151" s="342"/>
      <c r="LKV151" s="342"/>
      <c r="LKW151" s="342"/>
      <c r="LKX151" s="342"/>
      <c r="LKY151" s="342"/>
      <c r="LKZ151" s="342"/>
      <c r="LLA151" s="342"/>
      <c r="LLB151" s="342"/>
      <c r="LLC151" s="342"/>
      <c r="LLD151" s="342"/>
      <c r="LLE151" s="342"/>
      <c r="LLF151" s="342"/>
      <c r="LLG151" s="342"/>
      <c r="LLH151" s="342"/>
      <c r="LLI151" s="342"/>
      <c r="LLJ151" s="342"/>
      <c r="LLK151" s="342"/>
      <c r="LLL151" s="342"/>
      <c r="LLM151" s="342"/>
      <c r="LLN151" s="342"/>
      <c r="LLO151" s="342"/>
      <c r="LLP151" s="342"/>
      <c r="LLQ151" s="342"/>
      <c r="LLR151" s="342"/>
      <c r="LLS151" s="342"/>
      <c r="LLT151" s="342"/>
      <c r="LLU151" s="342"/>
      <c r="LLV151" s="342"/>
      <c r="LLW151" s="342"/>
      <c r="LLX151" s="342"/>
      <c r="LLY151" s="342"/>
      <c r="LLZ151" s="342"/>
      <c r="LMA151" s="342"/>
      <c r="LMB151" s="342"/>
      <c r="LMC151" s="342"/>
      <c r="LMD151" s="342"/>
      <c r="LME151" s="342"/>
      <c r="LMF151" s="342"/>
      <c r="LMG151" s="342"/>
      <c r="LMH151" s="342"/>
      <c r="LMI151" s="342"/>
      <c r="LMJ151" s="342"/>
      <c r="LMK151" s="342"/>
      <c r="LML151" s="342"/>
      <c r="LMM151" s="342"/>
      <c r="LMN151" s="342"/>
      <c r="LMO151" s="342"/>
      <c r="LMP151" s="342"/>
      <c r="LMQ151" s="342"/>
      <c r="LMR151" s="342"/>
      <c r="LMS151" s="342"/>
      <c r="LMT151" s="342"/>
      <c r="LMU151" s="342"/>
      <c r="LMV151" s="342"/>
      <c r="LMW151" s="342"/>
      <c r="LMX151" s="342"/>
      <c r="LMY151" s="342"/>
      <c r="LMZ151" s="342"/>
      <c r="LNA151" s="342"/>
      <c r="LNB151" s="342"/>
      <c r="LNC151" s="342"/>
      <c r="LND151" s="342"/>
      <c r="LNE151" s="342"/>
      <c r="LNF151" s="342"/>
      <c r="LNG151" s="342"/>
      <c r="LNH151" s="342"/>
      <c r="LNI151" s="342"/>
      <c r="LNJ151" s="342"/>
      <c r="LNK151" s="342"/>
      <c r="LNL151" s="342"/>
      <c r="LNM151" s="342"/>
      <c r="LNN151" s="342"/>
      <c r="LNO151" s="342"/>
      <c r="LNP151" s="342"/>
      <c r="LNQ151" s="342"/>
      <c r="LNR151" s="342"/>
      <c r="LNS151" s="342"/>
      <c r="LNT151" s="342"/>
      <c r="LNU151" s="342"/>
      <c r="LNV151" s="342"/>
      <c r="LNW151" s="342"/>
      <c r="LNX151" s="342"/>
      <c r="LNY151" s="342"/>
      <c r="LNZ151" s="342"/>
      <c r="LOA151" s="342"/>
      <c r="LOB151" s="342"/>
      <c r="LOC151" s="342"/>
      <c r="LOD151" s="342"/>
      <c r="LOE151" s="342"/>
      <c r="LOF151" s="342"/>
      <c r="LOG151" s="342"/>
      <c r="LOH151" s="342"/>
      <c r="LOI151" s="342"/>
      <c r="LOJ151" s="342"/>
      <c r="LOK151" s="342"/>
      <c r="LOL151" s="342"/>
      <c r="LOM151" s="342"/>
      <c r="LON151" s="342"/>
      <c r="LOO151" s="342"/>
      <c r="LOP151" s="342"/>
      <c r="LOQ151" s="342"/>
      <c r="LOR151" s="342"/>
      <c r="LOS151" s="342"/>
      <c r="LOT151" s="342"/>
      <c r="LOU151" s="342"/>
      <c r="LOV151" s="342"/>
      <c r="LOW151" s="342"/>
      <c r="LOX151" s="342"/>
      <c r="LOY151" s="342"/>
      <c r="LOZ151" s="342"/>
      <c r="LPA151" s="342"/>
      <c r="LPB151" s="342"/>
      <c r="LPC151" s="342"/>
      <c r="LPD151" s="342"/>
      <c r="LPE151" s="342"/>
      <c r="LPF151" s="342"/>
      <c r="LPG151" s="342"/>
      <c r="LPH151" s="342"/>
      <c r="LPI151" s="342"/>
      <c r="LPJ151" s="342"/>
      <c r="LPK151" s="342"/>
      <c r="LPL151" s="342"/>
      <c r="LPM151" s="342"/>
      <c r="LPN151" s="342"/>
      <c r="LPO151" s="342"/>
      <c r="LPP151" s="342"/>
      <c r="LPQ151" s="342"/>
      <c r="LPR151" s="342"/>
      <c r="LPS151" s="342"/>
      <c r="LPT151" s="342"/>
      <c r="LPU151" s="342"/>
      <c r="LPV151" s="342"/>
      <c r="LPW151" s="342"/>
      <c r="LPX151" s="342"/>
      <c r="LPY151" s="342"/>
      <c r="LPZ151" s="342"/>
      <c r="LQA151" s="342"/>
      <c r="LQB151" s="342"/>
      <c r="LQC151" s="342"/>
      <c r="LQD151" s="342"/>
      <c r="LQE151" s="342"/>
      <c r="LQF151" s="342"/>
      <c r="LQG151" s="342"/>
      <c r="LQH151" s="342"/>
      <c r="LQI151" s="342"/>
      <c r="LQJ151" s="342"/>
      <c r="LQK151" s="342"/>
      <c r="LQL151" s="342"/>
      <c r="LQM151" s="342"/>
      <c r="LQN151" s="342"/>
      <c r="LQO151" s="342"/>
      <c r="LQP151" s="342"/>
      <c r="LQQ151" s="342"/>
      <c r="LQR151" s="342"/>
      <c r="LQS151" s="342"/>
      <c r="LQT151" s="342"/>
      <c r="LQU151" s="342"/>
      <c r="LQV151" s="342"/>
      <c r="LQW151" s="342"/>
      <c r="LQX151" s="342"/>
      <c r="LQY151" s="342"/>
      <c r="LQZ151" s="342"/>
      <c r="LRA151" s="342"/>
      <c r="LRB151" s="342"/>
      <c r="LRC151" s="342"/>
      <c r="LRD151" s="342"/>
      <c r="LRE151" s="342"/>
      <c r="LRF151" s="342"/>
      <c r="LRG151" s="342"/>
      <c r="LRH151" s="342"/>
      <c r="LRI151" s="342"/>
      <c r="LRJ151" s="342"/>
      <c r="LRK151" s="342"/>
      <c r="LRL151" s="342"/>
      <c r="LRM151" s="342"/>
      <c r="LRN151" s="342"/>
      <c r="LRO151" s="342"/>
      <c r="LRP151" s="342"/>
      <c r="LRQ151" s="342"/>
      <c r="LRR151" s="342"/>
      <c r="LRS151" s="342"/>
      <c r="LRT151" s="342"/>
      <c r="LRU151" s="342"/>
      <c r="LRV151" s="342"/>
      <c r="LRW151" s="342"/>
      <c r="LRX151" s="342"/>
      <c r="LRY151" s="342"/>
      <c r="LRZ151" s="342"/>
      <c r="LSA151" s="342"/>
      <c r="LSB151" s="342"/>
      <c r="LSC151" s="342"/>
      <c r="LSD151" s="342"/>
      <c r="LSE151" s="342"/>
      <c r="LSF151" s="342"/>
      <c r="LSG151" s="342"/>
      <c r="LSH151" s="342"/>
      <c r="LSI151" s="342"/>
      <c r="LSJ151" s="342"/>
      <c r="LSK151" s="342"/>
      <c r="LSL151" s="342"/>
      <c r="LSM151" s="342"/>
      <c r="LSN151" s="342"/>
      <c r="LSO151" s="342"/>
      <c r="LSP151" s="342"/>
      <c r="LSQ151" s="342"/>
      <c r="LSR151" s="342"/>
      <c r="LSS151" s="342"/>
      <c r="LST151" s="342"/>
      <c r="LSU151" s="342"/>
      <c r="LSV151" s="342"/>
      <c r="LSW151" s="342"/>
      <c r="LSX151" s="342"/>
      <c r="LSY151" s="342"/>
      <c r="LSZ151" s="342"/>
      <c r="LTA151" s="342"/>
      <c r="LTB151" s="342"/>
      <c r="LTC151" s="342"/>
      <c r="LTD151" s="342"/>
      <c r="LTE151" s="342"/>
      <c r="LTF151" s="342"/>
      <c r="LTG151" s="342"/>
      <c r="LTH151" s="342"/>
      <c r="LTI151" s="342"/>
      <c r="LTJ151" s="342"/>
      <c r="LTK151" s="342"/>
      <c r="LTL151" s="342"/>
      <c r="LTM151" s="342"/>
      <c r="LTN151" s="342"/>
      <c r="LTO151" s="342"/>
      <c r="LTP151" s="342"/>
      <c r="LTQ151" s="342"/>
      <c r="LTR151" s="342"/>
      <c r="LTS151" s="342"/>
      <c r="LTT151" s="342"/>
      <c r="LTU151" s="342"/>
      <c r="LTV151" s="342"/>
      <c r="LTW151" s="342"/>
      <c r="LTX151" s="342"/>
      <c r="LTY151" s="342"/>
      <c r="LTZ151" s="342"/>
      <c r="LUA151" s="342"/>
      <c r="LUB151" s="342"/>
      <c r="LUC151" s="342"/>
      <c r="LUD151" s="342"/>
      <c r="LUE151" s="342"/>
      <c r="LUF151" s="342"/>
      <c r="LUG151" s="342"/>
      <c r="LUH151" s="342"/>
      <c r="LUI151" s="342"/>
      <c r="LUJ151" s="342"/>
      <c r="LUK151" s="342"/>
      <c r="LUL151" s="342"/>
      <c r="LUM151" s="342"/>
      <c r="LUN151" s="342"/>
      <c r="LUO151" s="342"/>
      <c r="LUP151" s="342"/>
      <c r="LUQ151" s="342"/>
      <c r="LUR151" s="342"/>
      <c r="LUS151" s="342"/>
      <c r="LUT151" s="342"/>
      <c r="LUU151" s="342"/>
      <c r="LUV151" s="342"/>
      <c r="LUW151" s="342"/>
      <c r="LUX151" s="342"/>
      <c r="LUY151" s="342"/>
      <c r="LUZ151" s="342"/>
      <c r="LVA151" s="342"/>
      <c r="LVB151" s="342"/>
      <c r="LVC151" s="342"/>
      <c r="LVD151" s="342"/>
      <c r="LVE151" s="342"/>
      <c r="LVF151" s="342"/>
      <c r="LVG151" s="342"/>
      <c r="LVH151" s="342"/>
      <c r="LVI151" s="342"/>
      <c r="LVJ151" s="342"/>
      <c r="LVK151" s="342"/>
      <c r="LVL151" s="342"/>
      <c r="LVM151" s="342"/>
      <c r="LVN151" s="342"/>
      <c r="LVO151" s="342"/>
      <c r="LVP151" s="342"/>
      <c r="LVQ151" s="342"/>
      <c r="LVR151" s="342"/>
      <c r="LVS151" s="342"/>
      <c r="LVT151" s="342"/>
      <c r="LVU151" s="342"/>
      <c r="LVV151" s="342"/>
      <c r="LVW151" s="342"/>
      <c r="LVX151" s="342"/>
      <c r="LVY151" s="342"/>
      <c r="LVZ151" s="342"/>
      <c r="LWA151" s="342"/>
      <c r="LWB151" s="342"/>
      <c r="LWC151" s="342"/>
      <c r="LWD151" s="342"/>
      <c r="LWE151" s="342"/>
      <c r="LWF151" s="342"/>
      <c r="LWG151" s="342"/>
      <c r="LWH151" s="342"/>
      <c r="LWI151" s="342"/>
      <c r="LWJ151" s="342"/>
      <c r="LWK151" s="342"/>
      <c r="LWL151" s="342"/>
      <c r="LWM151" s="342"/>
      <c r="LWN151" s="342"/>
      <c r="LWO151" s="342"/>
      <c r="LWP151" s="342"/>
      <c r="LWQ151" s="342"/>
      <c r="LWR151" s="342"/>
      <c r="LWS151" s="342"/>
      <c r="LWT151" s="342"/>
      <c r="LWU151" s="342"/>
      <c r="LWV151" s="342"/>
      <c r="LWW151" s="342"/>
      <c r="LWX151" s="342"/>
      <c r="LWY151" s="342"/>
      <c r="LWZ151" s="342"/>
      <c r="LXA151" s="342"/>
      <c r="LXB151" s="342"/>
      <c r="LXC151" s="342"/>
      <c r="LXD151" s="342"/>
      <c r="LXE151" s="342"/>
      <c r="LXF151" s="342"/>
      <c r="LXG151" s="342"/>
      <c r="LXH151" s="342"/>
      <c r="LXI151" s="342"/>
      <c r="LXJ151" s="342"/>
      <c r="LXK151" s="342"/>
      <c r="LXL151" s="342"/>
      <c r="LXM151" s="342"/>
      <c r="LXN151" s="342"/>
      <c r="LXO151" s="342"/>
      <c r="LXP151" s="342"/>
      <c r="LXQ151" s="342"/>
      <c r="LXR151" s="342"/>
      <c r="LXS151" s="342"/>
      <c r="LXT151" s="342"/>
      <c r="LXU151" s="342"/>
      <c r="LXV151" s="342"/>
      <c r="LXW151" s="342"/>
      <c r="LXX151" s="342"/>
      <c r="LXY151" s="342"/>
      <c r="LXZ151" s="342"/>
      <c r="LYA151" s="342"/>
      <c r="LYB151" s="342"/>
      <c r="LYC151" s="342"/>
      <c r="LYD151" s="342"/>
      <c r="LYE151" s="342"/>
      <c r="LYF151" s="342"/>
      <c r="LYG151" s="342"/>
      <c r="LYH151" s="342"/>
      <c r="LYI151" s="342"/>
      <c r="LYJ151" s="342"/>
      <c r="LYK151" s="342"/>
      <c r="LYL151" s="342"/>
      <c r="LYM151" s="342"/>
      <c r="LYN151" s="342"/>
      <c r="LYO151" s="342"/>
      <c r="LYP151" s="342"/>
      <c r="LYQ151" s="342"/>
      <c r="LYR151" s="342"/>
      <c r="LYS151" s="342"/>
      <c r="LYT151" s="342"/>
      <c r="LYU151" s="342"/>
      <c r="LYV151" s="342"/>
      <c r="LYW151" s="342"/>
      <c r="LYX151" s="342"/>
      <c r="LYY151" s="342"/>
      <c r="LYZ151" s="342"/>
      <c r="LZA151" s="342"/>
      <c r="LZB151" s="342"/>
      <c r="LZC151" s="342"/>
      <c r="LZD151" s="342"/>
      <c r="LZE151" s="342"/>
      <c r="LZF151" s="342"/>
      <c r="LZG151" s="342"/>
      <c r="LZH151" s="342"/>
      <c r="LZI151" s="342"/>
      <c r="LZJ151" s="342"/>
      <c r="LZK151" s="342"/>
      <c r="LZL151" s="342"/>
      <c r="LZM151" s="342"/>
      <c r="LZN151" s="342"/>
      <c r="LZO151" s="342"/>
      <c r="LZP151" s="342"/>
      <c r="LZQ151" s="342"/>
      <c r="LZR151" s="342"/>
      <c r="LZS151" s="342"/>
      <c r="LZT151" s="342"/>
      <c r="LZU151" s="342"/>
      <c r="LZV151" s="342"/>
      <c r="LZW151" s="342"/>
      <c r="LZX151" s="342"/>
      <c r="LZY151" s="342"/>
      <c r="LZZ151" s="342"/>
      <c r="MAA151" s="342"/>
      <c r="MAB151" s="342"/>
      <c r="MAC151" s="342"/>
      <c r="MAD151" s="342"/>
      <c r="MAE151" s="342"/>
      <c r="MAF151" s="342"/>
      <c r="MAG151" s="342"/>
      <c r="MAH151" s="342"/>
      <c r="MAI151" s="342"/>
      <c r="MAJ151" s="342"/>
      <c r="MAK151" s="342"/>
      <c r="MAL151" s="342"/>
      <c r="MAM151" s="342"/>
      <c r="MAN151" s="342"/>
      <c r="MAO151" s="342"/>
      <c r="MAP151" s="342"/>
      <c r="MAQ151" s="342"/>
      <c r="MAR151" s="342"/>
      <c r="MAS151" s="342"/>
      <c r="MAT151" s="342"/>
      <c r="MAU151" s="342"/>
      <c r="MAV151" s="342"/>
      <c r="MAW151" s="342"/>
      <c r="MAX151" s="342"/>
      <c r="MAY151" s="342"/>
      <c r="MAZ151" s="342"/>
      <c r="MBA151" s="342"/>
      <c r="MBB151" s="342"/>
      <c r="MBC151" s="342"/>
      <c r="MBD151" s="342"/>
      <c r="MBE151" s="342"/>
      <c r="MBF151" s="342"/>
      <c r="MBG151" s="342"/>
      <c r="MBH151" s="342"/>
      <c r="MBI151" s="342"/>
      <c r="MBJ151" s="342"/>
      <c r="MBK151" s="342"/>
      <c r="MBL151" s="342"/>
      <c r="MBM151" s="342"/>
      <c r="MBN151" s="342"/>
      <c r="MBO151" s="342"/>
      <c r="MBP151" s="342"/>
      <c r="MBQ151" s="342"/>
      <c r="MBR151" s="342"/>
      <c r="MBS151" s="342"/>
      <c r="MBT151" s="342"/>
      <c r="MBU151" s="342"/>
      <c r="MBV151" s="342"/>
      <c r="MBW151" s="342"/>
      <c r="MBX151" s="342"/>
      <c r="MBY151" s="342"/>
      <c r="MBZ151" s="342"/>
      <c r="MCA151" s="342"/>
      <c r="MCB151" s="342"/>
      <c r="MCC151" s="342"/>
      <c r="MCD151" s="342"/>
      <c r="MCE151" s="342"/>
      <c r="MCF151" s="342"/>
      <c r="MCG151" s="342"/>
      <c r="MCH151" s="342"/>
      <c r="MCI151" s="342"/>
      <c r="MCJ151" s="342"/>
      <c r="MCK151" s="342"/>
      <c r="MCL151" s="342"/>
      <c r="MCM151" s="342"/>
      <c r="MCN151" s="342"/>
      <c r="MCO151" s="342"/>
      <c r="MCP151" s="342"/>
      <c r="MCQ151" s="342"/>
      <c r="MCR151" s="342"/>
      <c r="MCS151" s="342"/>
      <c r="MCT151" s="342"/>
      <c r="MCU151" s="342"/>
      <c r="MCV151" s="342"/>
      <c r="MCW151" s="342"/>
      <c r="MCX151" s="342"/>
      <c r="MCY151" s="342"/>
      <c r="MCZ151" s="342"/>
      <c r="MDA151" s="342"/>
      <c r="MDB151" s="342"/>
      <c r="MDC151" s="342"/>
      <c r="MDD151" s="342"/>
      <c r="MDE151" s="342"/>
      <c r="MDF151" s="342"/>
      <c r="MDG151" s="342"/>
      <c r="MDH151" s="342"/>
      <c r="MDI151" s="342"/>
      <c r="MDJ151" s="342"/>
      <c r="MDK151" s="342"/>
      <c r="MDL151" s="342"/>
      <c r="MDM151" s="342"/>
      <c r="MDN151" s="342"/>
      <c r="MDO151" s="342"/>
      <c r="MDP151" s="342"/>
      <c r="MDQ151" s="342"/>
      <c r="MDR151" s="342"/>
      <c r="MDS151" s="342"/>
      <c r="MDT151" s="342"/>
      <c r="MDU151" s="342"/>
      <c r="MDV151" s="342"/>
      <c r="MDW151" s="342"/>
      <c r="MDX151" s="342"/>
      <c r="MDY151" s="342"/>
      <c r="MDZ151" s="342"/>
      <c r="MEA151" s="342"/>
      <c r="MEB151" s="342"/>
      <c r="MEC151" s="342"/>
      <c r="MED151" s="342"/>
      <c r="MEE151" s="342"/>
      <c r="MEF151" s="342"/>
      <c r="MEG151" s="342"/>
      <c r="MEH151" s="342"/>
      <c r="MEI151" s="342"/>
      <c r="MEJ151" s="342"/>
      <c r="MEK151" s="342"/>
      <c r="MEL151" s="342"/>
      <c r="MEM151" s="342"/>
      <c r="MEN151" s="342"/>
      <c r="MEO151" s="342"/>
      <c r="MEP151" s="342"/>
      <c r="MEQ151" s="342"/>
      <c r="MER151" s="342"/>
      <c r="MES151" s="342"/>
      <c r="MET151" s="342"/>
      <c r="MEU151" s="342"/>
      <c r="MEV151" s="342"/>
      <c r="MEW151" s="342"/>
      <c r="MEX151" s="342"/>
      <c r="MEY151" s="342"/>
      <c r="MEZ151" s="342"/>
      <c r="MFA151" s="342"/>
      <c r="MFB151" s="342"/>
      <c r="MFC151" s="342"/>
      <c r="MFD151" s="342"/>
      <c r="MFE151" s="342"/>
      <c r="MFF151" s="342"/>
      <c r="MFG151" s="342"/>
      <c r="MFH151" s="342"/>
      <c r="MFI151" s="342"/>
      <c r="MFJ151" s="342"/>
      <c r="MFK151" s="342"/>
      <c r="MFL151" s="342"/>
      <c r="MFM151" s="342"/>
      <c r="MFN151" s="342"/>
      <c r="MFO151" s="342"/>
      <c r="MFP151" s="342"/>
      <c r="MFQ151" s="342"/>
      <c r="MFR151" s="342"/>
      <c r="MFS151" s="342"/>
      <c r="MFT151" s="342"/>
      <c r="MFU151" s="342"/>
      <c r="MFV151" s="342"/>
      <c r="MFW151" s="342"/>
      <c r="MFX151" s="342"/>
      <c r="MFY151" s="342"/>
      <c r="MFZ151" s="342"/>
      <c r="MGA151" s="342"/>
      <c r="MGB151" s="342"/>
      <c r="MGC151" s="342"/>
      <c r="MGD151" s="342"/>
      <c r="MGE151" s="342"/>
      <c r="MGF151" s="342"/>
      <c r="MGG151" s="342"/>
      <c r="MGH151" s="342"/>
      <c r="MGI151" s="342"/>
      <c r="MGJ151" s="342"/>
      <c r="MGK151" s="342"/>
      <c r="MGL151" s="342"/>
      <c r="MGM151" s="342"/>
      <c r="MGN151" s="342"/>
      <c r="MGO151" s="342"/>
      <c r="MGP151" s="342"/>
      <c r="MGQ151" s="342"/>
      <c r="MGR151" s="342"/>
      <c r="MGS151" s="342"/>
      <c r="MGT151" s="342"/>
      <c r="MGU151" s="342"/>
      <c r="MGV151" s="342"/>
      <c r="MGW151" s="342"/>
      <c r="MGX151" s="342"/>
      <c r="MGY151" s="342"/>
      <c r="MGZ151" s="342"/>
      <c r="MHA151" s="342"/>
      <c r="MHB151" s="342"/>
      <c r="MHC151" s="342"/>
      <c r="MHD151" s="342"/>
      <c r="MHE151" s="342"/>
      <c r="MHF151" s="342"/>
      <c r="MHG151" s="342"/>
      <c r="MHH151" s="342"/>
      <c r="MHI151" s="342"/>
      <c r="MHJ151" s="342"/>
      <c r="MHK151" s="342"/>
      <c r="MHL151" s="342"/>
      <c r="MHM151" s="342"/>
      <c r="MHN151" s="342"/>
      <c r="MHO151" s="342"/>
      <c r="MHP151" s="342"/>
      <c r="MHQ151" s="342"/>
      <c r="MHR151" s="342"/>
      <c r="MHS151" s="342"/>
      <c r="MHT151" s="342"/>
      <c r="MHU151" s="342"/>
      <c r="MHV151" s="342"/>
      <c r="MHW151" s="342"/>
      <c r="MHX151" s="342"/>
      <c r="MHY151" s="342"/>
      <c r="MHZ151" s="342"/>
      <c r="MIA151" s="342"/>
      <c r="MIB151" s="342"/>
      <c r="MIC151" s="342"/>
      <c r="MID151" s="342"/>
      <c r="MIE151" s="342"/>
      <c r="MIF151" s="342"/>
      <c r="MIG151" s="342"/>
      <c r="MIH151" s="342"/>
      <c r="MII151" s="342"/>
      <c r="MIJ151" s="342"/>
      <c r="MIK151" s="342"/>
      <c r="MIL151" s="342"/>
      <c r="MIM151" s="342"/>
      <c r="MIN151" s="342"/>
      <c r="MIO151" s="342"/>
      <c r="MIP151" s="342"/>
      <c r="MIQ151" s="342"/>
      <c r="MIR151" s="342"/>
      <c r="MIS151" s="342"/>
      <c r="MIT151" s="342"/>
      <c r="MIU151" s="342"/>
      <c r="MIV151" s="342"/>
      <c r="MIW151" s="342"/>
      <c r="MIX151" s="342"/>
      <c r="MIY151" s="342"/>
      <c r="MIZ151" s="342"/>
      <c r="MJA151" s="342"/>
      <c r="MJB151" s="342"/>
      <c r="MJC151" s="342"/>
      <c r="MJD151" s="342"/>
      <c r="MJE151" s="342"/>
      <c r="MJF151" s="342"/>
      <c r="MJG151" s="342"/>
      <c r="MJH151" s="342"/>
      <c r="MJI151" s="342"/>
      <c r="MJJ151" s="342"/>
      <c r="MJK151" s="342"/>
      <c r="MJL151" s="342"/>
      <c r="MJM151" s="342"/>
      <c r="MJN151" s="342"/>
      <c r="MJO151" s="342"/>
      <c r="MJP151" s="342"/>
      <c r="MJQ151" s="342"/>
      <c r="MJR151" s="342"/>
      <c r="MJS151" s="342"/>
      <c r="MJT151" s="342"/>
      <c r="MJU151" s="342"/>
      <c r="MJV151" s="342"/>
      <c r="MJW151" s="342"/>
      <c r="MJX151" s="342"/>
      <c r="MJY151" s="342"/>
      <c r="MJZ151" s="342"/>
      <c r="MKA151" s="342"/>
      <c r="MKB151" s="342"/>
      <c r="MKC151" s="342"/>
      <c r="MKD151" s="342"/>
      <c r="MKE151" s="342"/>
      <c r="MKF151" s="342"/>
      <c r="MKG151" s="342"/>
      <c r="MKH151" s="342"/>
      <c r="MKI151" s="342"/>
      <c r="MKJ151" s="342"/>
      <c r="MKK151" s="342"/>
      <c r="MKL151" s="342"/>
      <c r="MKM151" s="342"/>
      <c r="MKN151" s="342"/>
      <c r="MKO151" s="342"/>
      <c r="MKP151" s="342"/>
      <c r="MKQ151" s="342"/>
      <c r="MKR151" s="342"/>
      <c r="MKS151" s="342"/>
      <c r="MKT151" s="342"/>
      <c r="MKU151" s="342"/>
      <c r="MKV151" s="342"/>
      <c r="MKW151" s="342"/>
      <c r="MKX151" s="342"/>
      <c r="MKY151" s="342"/>
      <c r="MKZ151" s="342"/>
      <c r="MLA151" s="342"/>
      <c r="MLB151" s="342"/>
      <c r="MLC151" s="342"/>
      <c r="MLD151" s="342"/>
      <c r="MLE151" s="342"/>
      <c r="MLF151" s="342"/>
      <c r="MLG151" s="342"/>
      <c r="MLH151" s="342"/>
      <c r="MLI151" s="342"/>
      <c r="MLJ151" s="342"/>
      <c r="MLK151" s="342"/>
      <c r="MLL151" s="342"/>
      <c r="MLM151" s="342"/>
      <c r="MLN151" s="342"/>
      <c r="MLO151" s="342"/>
      <c r="MLP151" s="342"/>
      <c r="MLQ151" s="342"/>
      <c r="MLR151" s="342"/>
      <c r="MLS151" s="342"/>
      <c r="MLT151" s="342"/>
      <c r="MLU151" s="342"/>
      <c r="MLV151" s="342"/>
      <c r="MLW151" s="342"/>
      <c r="MLX151" s="342"/>
      <c r="MLY151" s="342"/>
      <c r="MLZ151" s="342"/>
      <c r="MMA151" s="342"/>
      <c r="MMB151" s="342"/>
      <c r="MMC151" s="342"/>
      <c r="MMD151" s="342"/>
      <c r="MME151" s="342"/>
      <c r="MMF151" s="342"/>
      <c r="MMG151" s="342"/>
      <c r="MMH151" s="342"/>
      <c r="MMI151" s="342"/>
      <c r="MMJ151" s="342"/>
      <c r="MMK151" s="342"/>
      <c r="MML151" s="342"/>
      <c r="MMM151" s="342"/>
      <c r="MMN151" s="342"/>
      <c r="MMO151" s="342"/>
      <c r="MMP151" s="342"/>
      <c r="MMQ151" s="342"/>
      <c r="MMR151" s="342"/>
      <c r="MMS151" s="342"/>
      <c r="MMT151" s="342"/>
      <c r="MMU151" s="342"/>
      <c r="MMV151" s="342"/>
      <c r="MMW151" s="342"/>
      <c r="MMX151" s="342"/>
      <c r="MMY151" s="342"/>
      <c r="MMZ151" s="342"/>
      <c r="MNA151" s="342"/>
      <c r="MNB151" s="342"/>
      <c r="MNC151" s="342"/>
      <c r="MND151" s="342"/>
      <c r="MNE151" s="342"/>
      <c r="MNF151" s="342"/>
      <c r="MNG151" s="342"/>
      <c r="MNH151" s="342"/>
      <c r="MNI151" s="342"/>
      <c r="MNJ151" s="342"/>
      <c r="MNK151" s="342"/>
      <c r="MNL151" s="342"/>
      <c r="MNM151" s="342"/>
      <c r="MNN151" s="342"/>
      <c r="MNO151" s="342"/>
      <c r="MNP151" s="342"/>
      <c r="MNQ151" s="342"/>
      <c r="MNR151" s="342"/>
      <c r="MNS151" s="342"/>
      <c r="MNT151" s="342"/>
      <c r="MNU151" s="342"/>
      <c r="MNV151" s="342"/>
      <c r="MNW151" s="342"/>
      <c r="MNX151" s="342"/>
      <c r="MNY151" s="342"/>
      <c r="MNZ151" s="342"/>
      <c r="MOA151" s="342"/>
      <c r="MOB151" s="342"/>
      <c r="MOC151" s="342"/>
      <c r="MOD151" s="342"/>
      <c r="MOE151" s="342"/>
      <c r="MOF151" s="342"/>
      <c r="MOG151" s="342"/>
      <c r="MOH151" s="342"/>
      <c r="MOI151" s="342"/>
      <c r="MOJ151" s="342"/>
      <c r="MOK151" s="342"/>
      <c r="MOL151" s="342"/>
      <c r="MOM151" s="342"/>
      <c r="MON151" s="342"/>
      <c r="MOO151" s="342"/>
      <c r="MOP151" s="342"/>
      <c r="MOQ151" s="342"/>
      <c r="MOR151" s="342"/>
      <c r="MOS151" s="342"/>
      <c r="MOT151" s="342"/>
      <c r="MOU151" s="342"/>
      <c r="MOV151" s="342"/>
      <c r="MOW151" s="342"/>
      <c r="MOX151" s="342"/>
      <c r="MOY151" s="342"/>
      <c r="MOZ151" s="342"/>
      <c r="MPA151" s="342"/>
      <c r="MPB151" s="342"/>
      <c r="MPC151" s="342"/>
      <c r="MPD151" s="342"/>
      <c r="MPE151" s="342"/>
      <c r="MPF151" s="342"/>
      <c r="MPG151" s="342"/>
      <c r="MPH151" s="342"/>
      <c r="MPI151" s="342"/>
      <c r="MPJ151" s="342"/>
      <c r="MPK151" s="342"/>
      <c r="MPL151" s="342"/>
      <c r="MPM151" s="342"/>
      <c r="MPN151" s="342"/>
      <c r="MPO151" s="342"/>
      <c r="MPP151" s="342"/>
      <c r="MPQ151" s="342"/>
      <c r="MPR151" s="342"/>
      <c r="MPS151" s="342"/>
      <c r="MPT151" s="342"/>
      <c r="MPU151" s="342"/>
      <c r="MPV151" s="342"/>
      <c r="MPW151" s="342"/>
      <c r="MPX151" s="342"/>
      <c r="MPY151" s="342"/>
      <c r="MPZ151" s="342"/>
      <c r="MQA151" s="342"/>
      <c r="MQB151" s="342"/>
      <c r="MQC151" s="342"/>
      <c r="MQD151" s="342"/>
      <c r="MQE151" s="342"/>
      <c r="MQF151" s="342"/>
      <c r="MQG151" s="342"/>
      <c r="MQH151" s="342"/>
      <c r="MQI151" s="342"/>
      <c r="MQJ151" s="342"/>
      <c r="MQK151" s="342"/>
      <c r="MQL151" s="342"/>
      <c r="MQM151" s="342"/>
      <c r="MQN151" s="342"/>
      <c r="MQO151" s="342"/>
      <c r="MQP151" s="342"/>
      <c r="MQQ151" s="342"/>
      <c r="MQR151" s="342"/>
      <c r="MQS151" s="342"/>
      <c r="MQT151" s="342"/>
      <c r="MQU151" s="342"/>
      <c r="MQV151" s="342"/>
      <c r="MQW151" s="342"/>
      <c r="MQX151" s="342"/>
      <c r="MQY151" s="342"/>
      <c r="MQZ151" s="342"/>
      <c r="MRA151" s="342"/>
      <c r="MRB151" s="342"/>
      <c r="MRC151" s="342"/>
      <c r="MRD151" s="342"/>
      <c r="MRE151" s="342"/>
      <c r="MRF151" s="342"/>
      <c r="MRG151" s="342"/>
      <c r="MRH151" s="342"/>
      <c r="MRI151" s="342"/>
      <c r="MRJ151" s="342"/>
      <c r="MRK151" s="342"/>
      <c r="MRL151" s="342"/>
      <c r="MRM151" s="342"/>
      <c r="MRN151" s="342"/>
      <c r="MRO151" s="342"/>
      <c r="MRP151" s="342"/>
      <c r="MRQ151" s="342"/>
      <c r="MRR151" s="342"/>
      <c r="MRS151" s="342"/>
      <c r="MRT151" s="342"/>
      <c r="MRU151" s="342"/>
      <c r="MRV151" s="342"/>
      <c r="MRW151" s="342"/>
      <c r="MRX151" s="342"/>
      <c r="MRY151" s="342"/>
      <c r="MRZ151" s="342"/>
      <c r="MSA151" s="342"/>
      <c r="MSB151" s="342"/>
      <c r="MSC151" s="342"/>
      <c r="MSD151" s="342"/>
      <c r="MSE151" s="342"/>
      <c r="MSF151" s="342"/>
      <c r="MSG151" s="342"/>
      <c r="MSH151" s="342"/>
      <c r="MSI151" s="342"/>
      <c r="MSJ151" s="342"/>
      <c r="MSK151" s="342"/>
      <c r="MSL151" s="342"/>
      <c r="MSM151" s="342"/>
      <c r="MSN151" s="342"/>
      <c r="MSO151" s="342"/>
      <c r="MSP151" s="342"/>
      <c r="MSQ151" s="342"/>
      <c r="MSR151" s="342"/>
      <c r="MSS151" s="342"/>
      <c r="MST151" s="342"/>
      <c r="MSU151" s="342"/>
      <c r="MSV151" s="342"/>
      <c r="MSW151" s="342"/>
      <c r="MSX151" s="342"/>
      <c r="MSY151" s="342"/>
      <c r="MSZ151" s="342"/>
      <c r="MTA151" s="342"/>
      <c r="MTB151" s="342"/>
      <c r="MTC151" s="342"/>
      <c r="MTD151" s="342"/>
      <c r="MTE151" s="342"/>
      <c r="MTF151" s="342"/>
      <c r="MTG151" s="342"/>
      <c r="MTH151" s="342"/>
      <c r="MTI151" s="342"/>
      <c r="MTJ151" s="342"/>
      <c r="MTK151" s="342"/>
      <c r="MTL151" s="342"/>
      <c r="MTM151" s="342"/>
      <c r="MTN151" s="342"/>
      <c r="MTO151" s="342"/>
      <c r="MTP151" s="342"/>
      <c r="MTQ151" s="342"/>
      <c r="MTR151" s="342"/>
      <c r="MTS151" s="342"/>
      <c r="MTT151" s="342"/>
      <c r="MTU151" s="342"/>
      <c r="MTV151" s="342"/>
      <c r="MTW151" s="342"/>
      <c r="MTX151" s="342"/>
      <c r="MTY151" s="342"/>
      <c r="MTZ151" s="342"/>
      <c r="MUA151" s="342"/>
      <c r="MUB151" s="342"/>
      <c r="MUC151" s="342"/>
      <c r="MUD151" s="342"/>
      <c r="MUE151" s="342"/>
      <c r="MUF151" s="342"/>
      <c r="MUG151" s="342"/>
      <c r="MUH151" s="342"/>
      <c r="MUI151" s="342"/>
      <c r="MUJ151" s="342"/>
      <c r="MUK151" s="342"/>
      <c r="MUL151" s="342"/>
      <c r="MUM151" s="342"/>
      <c r="MUN151" s="342"/>
      <c r="MUO151" s="342"/>
      <c r="MUP151" s="342"/>
      <c r="MUQ151" s="342"/>
      <c r="MUR151" s="342"/>
      <c r="MUS151" s="342"/>
      <c r="MUT151" s="342"/>
      <c r="MUU151" s="342"/>
      <c r="MUV151" s="342"/>
      <c r="MUW151" s="342"/>
      <c r="MUX151" s="342"/>
      <c r="MUY151" s="342"/>
      <c r="MUZ151" s="342"/>
      <c r="MVA151" s="342"/>
      <c r="MVB151" s="342"/>
      <c r="MVC151" s="342"/>
      <c r="MVD151" s="342"/>
      <c r="MVE151" s="342"/>
      <c r="MVF151" s="342"/>
      <c r="MVG151" s="342"/>
      <c r="MVH151" s="342"/>
      <c r="MVI151" s="342"/>
      <c r="MVJ151" s="342"/>
      <c r="MVK151" s="342"/>
      <c r="MVL151" s="342"/>
      <c r="MVM151" s="342"/>
      <c r="MVN151" s="342"/>
      <c r="MVO151" s="342"/>
      <c r="MVP151" s="342"/>
      <c r="MVQ151" s="342"/>
      <c r="MVR151" s="342"/>
      <c r="MVS151" s="342"/>
      <c r="MVT151" s="342"/>
      <c r="MVU151" s="342"/>
      <c r="MVV151" s="342"/>
      <c r="MVW151" s="342"/>
      <c r="MVX151" s="342"/>
      <c r="MVY151" s="342"/>
      <c r="MVZ151" s="342"/>
      <c r="MWA151" s="342"/>
      <c r="MWB151" s="342"/>
      <c r="MWC151" s="342"/>
      <c r="MWD151" s="342"/>
      <c r="MWE151" s="342"/>
      <c r="MWF151" s="342"/>
      <c r="MWG151" s="342"/>
      <c r="MWH151" s="342"/>
      <c r="MWI151" s="342"/>
      <c r="MWJ151" s="342"/>
      <c r="MWK151" s="342"/>
      <c r="MWL151" s="342"/>
      <c r="MWM151" s="342"/>
      <c r="MWN151" s="342"/>
      <c r="MWO151" s="342"/>
      <c r="MWP151" s="342"/>
      <c r="MWQ151" s="342"/>
      <c r="MWR151" s="342"/>
      <c r="MWS151" s="342"/>
      <c r="MWT151" s="342"/>
      <c r="MWU151" s="342"/>
      <c r="MWV151" s="342"/>
      <c r="MWW151" s="342"/>
      <c r="MWX151" s="342"/>
      <c r="MWY151" s="342"/>
      <c r="MWZ151" s="342"/>
      <c r="MXA151" s="342"/>
      <c r="MXB151" s="342"/>
      <c r="MXC151" s="342"/>
      <c r="MXD151" s="342"/>
      <c r="MXE151" s="342"/>
      <c r="MXF151" s="342"/>
      <c r="MXG151" s="342"/>
      <c r="MXH151" s="342"/>
      <c r="MXI151" s="342"/>
      <c r="MXJ151" s="342"/>
      <c r="MXK151" s="342"/>
      <c r="MXL151" s="342"/>
      <c r="MXM151" s="342"/>
      <c r="MXN151" s="342"/>
      <c r="MXO151" s="342"/>
      <c r="MXP151" s="342"/>
      <c r="MXQ151" s="342"/>
      <c r="MXR151" s="342"/>
      <c r="MXS151" s="342"/>
      <c r="MXT151" s="342"/>
      <c r="MXU151" s="342"/>
      <c r="MXV151" s="342"/>
      <c r="MXW151" s="342"/>
      <c r="MXX151" s="342"/>
      <c r="MXY151" s="342"/>
      <c r="MXZ151" s="342"/>
      <c r="MYA151" s="342"/>
      <c r="MYB151" s="342"/>
      <c r="MYC151" s="342"/>
      <c r="MYD151" s="342"/>
      <c r="MYE151" s="342"/>
      <c r="MYF151" s="342"/>
      <c r="MYG151" s="342"/>
      <c r="MYH151" s="342"/>
      <c r="MYI151" s="342"/>
      <c r="MYJ151" s="342"/>
      <c r="MYK151" s="342"/>
      <c r="MYL151" s="342"/>
      <c r="MYM151" s="342"/>
      <c r="MYN151" s="342"/>
      <c r="MYO151" s="342"/>
      <c r="MYP151" s="342"/>
      <c r="MYQ151" s="342"/>
      <c r="MYR151" s="342"/>
      <c r="MYS151" s="342"/>
      <c r="MYT151" s="342"/>
      <c r="MYU151" s="342"/>
      <c r="MYV151" s="342"/>
      <c r="MYW151" s="342"/>
      <c r="MYX151" s="342"/>
      <c r="MYY151" s="342"/>
      <c r="MYZ151" s="342"/>
      <c r="MZA151" s="342"/>
      <c r="MZB151" s="342"/>
      <c r="MZC151" s="342"/>
      <c r="MZD151" s="342"/>
      <c r="MZE151" s="342"/>
      <c r="MZF151" s="342"/>
      <c r="MZG151" s="342"/>
      <c r="MZH151" s="342"/>
      <c r="MZI151" s="342"/>
      <c r="MZJ151" s="342"/>
      <c r="MZK151" s="342"/>
      <c r="MZL151" s="342"/>
      <c r="MZM151" s="342"/>
      <c r="MZN151" s="342"/>
      <c r="MZO151" s="342"/>
      <c r="MZP151" s="342"/>
      <c r="MZQ151" s="342"/>
      <c r="MZR151" s="342"/>
      <c r="MZS151" s="342"/>
      <c r="MZT151" s="342"/>
      <c r="MZU151" s="342"/>
      <c r="MZV151" s="342"/>
      <c r="MZW151" s="342"/>
      <c r="MZX151" s="342"/>
      <c r="MZY151" s="342"/>
      <c r="MZZ151" s="342"/>
      <c r="NAA151" s="342"/>
      <c r="NAB151" s="342"/>
      <c r="NAC151" s="342"/>
      <c r="NAD151" s="342"/>
      <c r="NAE151" s="342"/>
      <c r="NAF151" s="342"/>
      <c r="NAG151" s="342"/>
      <c r="NAH151" s="342"/>
      <c r="NAI151" s="342"/>
      <c r="NAJ151" s="342"/>
      <c r="NAK151" s="342"/>
      <c r="NAL151" s="342"/>
      <c r="NAM151" s="342"/>
      <c r="NAN151" s="342"/>
      <c r="NAO151" s="342"/>
      <c r="NAP151" s="342"/>
      <c r="NAQ151" s="342"/>
      <c r="NAR151" s="342"/>
      <c r="NAS151" s="342"/>
      <c r="NAT151" s="342"/>
      <c r="NAU151" s="342"/>
      <c r="NAV151" s="342"/>
      <c r="NAW151" s="342"/>
      <c r="NAX151" s="342"/>
      <c r="NAY151" s="342"/>
      <c r="NAZ151" s="342"/>
      <c r="NBA151" s="342"/>
      <c r="NBB151" s="342"/>
      <c r="NBC151" s="342"/>
      <c r="NBD151" s="342"/>
      <c r="NBE151" s="342"/>
      <c r="NBF151" s="342"/>
      <c r="NBG151" s="342"/>
      <c r="NBH151" s="342"/>
      <c r="NBI151" s="342"/>
      <c r="NBJ151" s="342"/>
      <c r="NBK151" s="342"/>
      <c r="NBL151" s="342"/>
      <c r="NBM151" s="342"/>
      <c r="NBN151" s="342"/>
      <c r="NBO151" s="342"/>
      <c r="NBP151" s="342"/>
      <c r="NBQ151" s="342"/>
      <c r="NBR151" s="342"/>
      <c r="NBS151" s="342"/>
      <c r="NBT151" s="342"/>
      <c r="NBU151" s="342"/>
      <c r="NBV151" s="342"/>
      <c r="NBW151" s="342"/>
      <c r="NBX151" s="342"/>
      <c r="NBY151" s="342"/>
      <c r="NBZ151" s="342"/>
      <c r="NCA151" s="342"/>
      <c r="NCB151" s="342"/>
      <c r="NCC151" s="342"/>
      <c r="NCD151" s="342"/>
      <c r="NCE151" s="342"/>
      <c r="NCF151" s="342"/>
      <c r="NCG151" s="342"/>
      <c r="NCH151" s="342"/>
      <c r="NCI151" s="342"/>
      <c r="NCJ151" s="342"/>
      <c r="NCK151" s="342"/>
      <c r="NCL151" s="342"/>
      <c r="NCM151" s="342"/>
      <c r="NCN151" s="342"/>
      <c r="NCO151" s="342"/>
      <c r="NCP151" s="342"/>
      <c r="NCQ151" s="342"/>
      <c r="NCR151" s="342"/>
      <c r="NCS151" s="342"/>
      <c r="NCT151" s="342"/>
      <c r="NCU151" s="342"/>
      <c r="NCV151" s="342"/>
      <c r="NCW151" s="342"/>
      <c r="NCX151" s="342"/>
      <c r="NCY151" s="342"/>
      <c r="NCZ151" s="342"/>
      <c r="NDA151" s="342"/>
      <c r="NDB151" s="342"/>
      <c r="NDC151" s="342"/>
      <c r="NDD151" s="342"/>
      <c r="NDE151" s="342"/>
      <c r="NDF151" s="342"/>
      <c r="NDG151" s="342"/>
      <c r="NDH151" s="342"/>
      <c r="NDI151" s="342"/>
      <c r="NDJ151" s="342"/>
      <c r="NDK151" s="342"/>
      <c r="NDL151" s="342"/>
      <c r="NDM151" s="342"/>
      <c r="NDN151" s="342"/>
      <c r="NDO151" s="342"/>
      <c r="NDP151" s="342"/>
      <c r="NDQ151" s="342"/>
      <c r="NDR151" s="342"/>
      <c r="NDS151" s="342"/>
      <c r="NDT151" s="342"/>
      <c r="NDU151" s="342"/>
      <c r="NDV151" s="342"/>
      <c r="NDW151" s="342"/>
      <c r="NDX151" s="342"/>
      <c r="NDY151" s="342"/>
      <c r="NDZ151" s="342"/>
      <c r="NEA151" s="342"/>
      <c r="NEB151" s="342"/>
      <c r="NEC151" s="342"/>
      <c r="NED151" s="342"/>
      <c r="NEE151" s="342"/>
      <c r="NEF151" s="342"/>
      <c r="NEG151" s="342"/>
      <c r="NEH151" s="342"/>
      <c r="NEI151" s="342"/>
      <c r="NEJ151" s="342"/>
      <c r="NEK151" s="342"/>
      <c r="NEL151" s="342"/>
      <c r="NEM151" s="342"/>
      <c r="NEN151" s="342"/>
      <c r="NEO151" s="342"/>
      <c r="NEP151" s="342"/>
      <c r="NEQ151" s="342"/>
      <c r="NER151" s="342"/>
      <c r="NES151" s="342"/>
      <c r="NET151" s="342"/>
      <c r="NEU151" s="342"/>
      <c r="NEV151" s="342"/>
      <c r="NEW151" s="342"/>
      <c r="NEX151" s="342"/>
      <c r="NEY151" s="342"/>
      <c r="NEZ151" s="342"/>
      <c r="NFA151" s="342"/>
      <c r="NFB151" s="342"/>
      <c r="NFC151" s="342"/>
      <c r="NFD151" s="342"/>
      <c r="NFE151" s="342"/>
      <c r="NFF151" s="342"/>
      <c r="NFG151" s="342"/>
      <c r="NFH151" s="342"/>
      <c r="NFI151" s="342"/>
      <c r="NFJ151" s="342"/>
      <c r="NFK151" s="342"/>
      <c r="NFL151" s="342"/>
      <c r="NFM151" s="342"/>
      <c r="NFN151" s="342"/>
      <c r="NFO151" s="342"/>
      <c r="NFP151" s="342"/>
      <c r="NFQ151" s="342"/>
      <c r="NFR151" s="342"/>
      <c r="NFS151" s="342"/>
      <c r="NFT151" s="342"/>
      <c r="NFU151" s="342"/>
      <c r="NFV151" s="342"/>
      <c r="NFW151" s="342"/>
      <c r="NFX151" s="342"/>
      <c r="NFY151" s="342"/>
      <c r="NFZ151" s="342"/>
      <c r="NGA151" s="342"/>
      <c r="NGB151" s="342"/>
      <c r="NGC151" s="342"/>
      <c r="NGD151" s="342"/>
      <c r="NGE151" s="342"/>
      <c r="NGF151" s="342"/>
      <c r="NGG151" s="342"/>
      <c r="NGH151" s="342"/>
      <c r="NGI151" s="342"/>
      <c r="NGJ151" s="342"/>
      <c r="NGK151" s="342"/>
      <c r="NGL151" s="342"/>
      <c r="NGM151" s="342"/>
      <c r="NGN151" s="342"/>
      <c r="NGO151" s="342"/>
      <c r="NGP151" s="342"/>
      <c r="NGQ151" s="342"/>
      <c r="NGR151" s="342"/>
      <c r="NGS151" s="342"/>
      <c r="NGT151" s="342"/>
      <c r="NGU151" s="342"/>
      <c r="NGV151" s="342"/>
      <c r="NGW151" s="342"/>
      <c r="NGX151" s="342"/>
      <c r="NGY151" s="342"/>
      <c r="NGZ151" s="342"/>
      <c r="NHA151" s="342"/>
      <c r="NHB151" s="342"/>
      <c r="NHC151" s="342"/>
      <c r="NHD151" s="342"/>
      <c r="NHE151" s="342"/>
      <c r="NHF151" s="342"/>
      <c r="NHG151" s="342"/>
      <c r="NHH151" s="342"/>
      <c r="NHI151" s="342"/>
      <c r="NHJ151" s="342"/>
      <c r="NHK151" s="342"/>
      <c r="NHL151" s="342"/>
      <c r="NHM151" s="342"/>
      <c r="NHN151" s="342"/>
      <c r="NHO151" s="342"/>
      <c r="NHP151" s="342"/>
      <c r="NHQ151" s="342"/>
      <c r="NHR151" s="342"/>
      <c r="NHS151" s="342"/>
      <c r="NHT151" s="342"/>
      <c r="NHU151" s="342"/>
      <c r="NHV151" s="342"/>
      <c r="NHW151" s="342"/>
      <c r="NHX151" s="342"/>
      <c r="NHY151" s="342"/>
      <c r="NHZ151" s="342"/>
      <c r="NIA151" s="342"/>
      <c r="NIB151" s="342"/>
      <c r="NIC151" s="342"/>
      <c r="NID151" s="342"/>
      <c r="NIE151" s="342"/>
      <c r="NIF151" s="342"/>
      <c r="NIG151" s="342"/>
      <c r="NIH151" s="342"/>
      <c r="NII151" s="342"/>
      <c r="NIJ151" s="342"/>
      <c r="NIK151" s="342"/>
      <c r="NIL151" s="342"/>
      <c r="NIM151" s="342"/>
      <c r="NIN151" s="342"/>
      <c r="NIO151" s="342"/>
      <c r="NIP151" s="342"/>
      <c r="NIQ151" s="342"/>
      <c r="NIR151" s="342"/>
      <c r="NIS151" s="342"/>
      <c r="NIT151" s="342"/>
      <c r="NIU151" s="342"/>
      <c r="NIV151" s="342"/>
      <c r="NIW151" s="342"/>
      <c r="NIX151" s="342"/>
      <c r="NIY151" s="342"/>
      <c r="NIZ151" s="342"/>
      <c r="NJA151" s="342"/>
      <c r="NJB151" s="342"/>
      <c r="NJC151" s="342"/>
      <c r="NJD151" s="342"/>
      <c r="NJE151" s="342"/>
      <c r="NJF151" s="342"/>
      <c r="NJG151" s="342"/>
      <c r="NJH151" s="342"/>
      <c r="NJI151" s="342"/>
      <c r="NJJ151" s="342"/>
      <c r="NJK151" s="342"/>
      <c r="NJL151" s="342"/>
      <c r="NJM151" s="342"/>
      <c r="NJN151" s="342"/>
      <c r="NJO151" s="342"/>
      <c r="NJP151" s="342"/>
      <c r="NJQ151" s="342"/>
      <c r="NJR151" s="342"/>
      <c r="NJS151" s="342"/>
      <c r="NJT151" s="342"/>
      <c r="NJU151" s="342"/>
      <c r="NJV151" s="342"/>
      <c r="NJW151" s="342"/>
      <c r="NJX151" s="342"/>
      <c r="NJY151" s="342"/>
      <c r="NJZ151" s="342"/>
      <c r="NKA151" s="342"/>
      <c r="NKB151" s="342"/>
      <c r="NKC151" s="342"/>
      <c r="NKD151" s="342"/>
      <c r="NKE151" s="342"/>
      <c r="NKF151" s="342"/>
      <c r="NKG151" s="342"/>
      <c r="NKH151" s="342"/>
      <c r="NKI151" s="342"/>
      <c r="NKJ151" s="342"/>
      <c r="NKK151" s="342"/>
      <c r="NKL151" s="342"/>
      <c r="NKM151" s="342"/>
      <c r="NKN151" s="342"/>
      <c r="NKO151" s="342"/>
      <c r="NKP151" s="342"/>
      <c r="NKQ151" s="342"/>
      <c r="NKR151" s="342"/>
      <c r="NKS151" s="342"/>
      <c r="NKT151" s="342"/>
      <c r="NKU151" s="342"/>
      <c r="NKV151" s="342"/>
      <c r="NKW151" s="342"/>
      <c r="NKX151" s="342"/>
      <c r="NKY151" s="342"/>
      <c r="NKZ151" s="342"/>
      <c r="NLA151" s="342"/>
      <c r="NLB151" s="342"/>
      <c r="NLC151" s="342"/>
      <c r="NLD151" s="342"/>
      <c r="NLE151" s="342"/>
      <c r="NLF151" s="342"/>
      <c r="NLG151" s="342"/>
      <c r="NLH151" s="342"/>
      <c r="NLI151" s="342"/>
      <c r="NLJ151" s="342"/>
      <c r="NLK151" s="342"/>
      <c r="NLL151" s="342"/>
      <c r="NLM151" s="342"/>
      <c r="NLN151" s="342"/>
      <c r="NLO151" s="342"/>
      <c r="NLP151" s="342"/>
      <c r="NLQ151" s="342"/>
      <c r="NLR151" s="342"/>
      <c r="NLS151" s="342"/>
      <c r="NLT151" s="342"/>
      <c r="NLU151" s="342"/>
      <c r="NLV151" s="342"/>
      <c r="NLW151" s="342"/>
      <c r="NLX151" s="342"/>
      <c r="NLY151" s="342"/>
      <c r="NLZ151" s="342"/>
      <c r="NMA151" s="342"/>
      <c r="NMB151" s="342"/>
      <c r="NMC151" s="342"/>
      <c r="NMD151" s="342"/>
      <c r="NME151" s="342"/>
      <c r="NMF151" s="342"/>
      <c r="NMG151" s="342"/>
      <c r="NMH151" s="342"/>
      <c r="NMI151" s="342"/>
      <c r="NMJ151" s="342"/>
      <c r="NMK151" s="342"/>
      <c r="NML151" s="342"/>
      <c r="NMM151" s="342"/>
      <c r="NMN151" s="342"/>
      <c r="NMO151" s="342"/>
      <c r="NMP151" s="342"/>
      <c r="NMQ151" s="342"/>
      <c r="NMR151" s="342"/>
      <c r="NMS151" s="342"/>
      <c r="NMT151" s="342"/>
      <c r="NMU151" s="342"/>
      <c r="NMV151" s="342"/>
      <c r="NMW151" s="342"/>
      <c r="NMX151" s="342"/>
      <c r="NMY151" s="342"/>
      <c r="NMZ151" s="342"/>
      <c r="NNA151" s="342"/>
      <c r="NNB151" s="342"/>
      <c r="NNC151" s="342"/>
      <c r="NND151" s="342"/>
      <c r="NNE151" s="342"/>
      <c r="NNF151" s="342"/>
      <c r="NNG151" s="342"/>
      <c r="NNH151" s="342"/>
      <c r="NNI151" s="342"/>
      <c r="NNJ151" s="342"/>
      <c r="NNK151" s="342"/>
      <c r="NNL151" s="342"/>
      <c r="NNM151" s="342"/>
      <c r="NNN151" s="342"/>
      <c r="NNO151" s="342"/>
      <c r="NNP151" s="342"/>
      <c r="NNQ151" s="342"/>
      <c r="NNR151" s="342"/>
      <c r="NNS151" s="342"/>
      <c r="NNT151" s="342"/>
      <c r="NNU151" s="342"/>
      <c r="NNV151" s="342"/>
      <c r="NNW151" s="342"/>
      <c r="NNX151" s="342"/>
      <c r="NNY151" s="342"/>
      <c r="NNZ151" s="342"/>
      <c r="NOA151" s="342"/>
      <c r="NOB151" s="342"/>
      <c r="NOC151" s="342"/>
      <c r="NOD151" s="342"/>
      <c r="NOE151" s="342"/>
      <c r="NOF151" s="342"/>
      <c r="NOG151" s="342"/>
      <c r="NOH151" s="342"/>
      <c r="NOI151" s="342"/>
      <c r="NOJ151" s="342"/>
      <c r="NOK151" s="342"/>
      <c r="NOL151" s="342"/>
      <c r="NOM151" s="342"/>
      <c r="NON151" s="342"/>
      <c r="NOO151" s="342"/>
      <c r="NOP151" s="342"/>
      <c r="NOQ151" s="342"/>
      <c r="NOR151" s="342"/>
      <c r="NOS151" s="342"/>
      <c r="NOT151" s="342"/>
      <c r="NOU151" s="342"/>
      <c r="NOV151" s="342"/>
      <c r="NOW151" s="342"/>
      <c r="NOX151" s="342"/>
      <c r="NOY151" s="342"/>
      <c r="NOZ151" s="342"/>
      <c r="NPA151" s="342"/>
      <c r="NPB151" s="342"/>
      <c r="NPC151" s="342"/>
      <c r="NPD151" s="342"/>
      <c r="NPE151" s="342"/>
      <c r="NPF151" s="342"/>
      <c r="NPG151" s="342"/>
      <c r="NPH151" s="342"/>
      <c r="NPI151" s="342"/>
      <c r="NPJ151" s="342"/>
      <c r="NPK151" s="342"/>
      <c r="NPL151" s="342"/>
      <c r="NPM151" s="342"/>
      <c r="NPN151" s="342"/>
      <c r="NPO151" s="342"/>
      <c r="NPP151" s="342"/>
      <c r="NPQ151" s="342"/>
      <c r="NPR151" s="342"/>
      <c r="NPS151" s="342"/>
      <c r="NPT151" s="342"/>
      <c r="NPU151" s="342"/>
      <c r="NPV151" s="342"/>
      <c r="NPW151" s="342"/>
      <c r="NPX151" s="342"/>
      <c r="NPY151" s="342"/>
      <c r="NPZ151" s="342"/>
      <c r="NQA151" s="342"/>
      <c r="NQB151" s="342"/>
      <c r="NQC151" s="342"/>
      <c r="NQD151" s="342"/>
      <c r="NQE151" s="342"/>
      <c r="NQF151" s="342"/>
      <c r="NQG151" s="342"/>
      <c r="NQH151" s="342"/>
      <c r="NQI151" s="342"/>
      <c r="NQJ151" s="342"/>
      <c r="NQK151" s="342"/>
      <c r="NQL151" s="342"/>
      <c r="NQM151" s="342"/>
      <c r="NQN151" s="342"/>
      <c r="NQO151" s="342"/>
      <c r="NQP151" s="342"/>
      <c r="NQQ151" s="342"/>
      <c r="NQR151" s="342"/>
      <c r="NQS151" s="342"/>
      <c r="NQT151" s="342"/>
      <c r="NQU151" s="342"/>
      <c r="NQV151" s="342"/>
      <c r="NQW151" s="342"/>
      <c r="NQX151" s="342"/>
      <c r="NQY151" s="342"/>
      <c r="NQZ151" s="342"/>
      <c r="NRA151" s="342"/>
      <c r="NRB151" s="342"/>
      <c r="NRC151" s="342"/>
      <c r="NRD151" s="342"/>
      <c r="NRE151" s="342"/>
      <c r="NRF151" s="342"/>
      <c r="NRG151" s="342"/>
      <c r="NRH151" s="342"/>
      <c r="NRI151" s="342"/>
      <c r="NRJ151" s="342"/>
      <c r="NRK151" s="342"/>
      <c r="NRL151" s="342"/>
      <c r="NRM151" s="342"/>
      <c r="NRN151" s="342"/>
      <c r="NRO151" s="342"/>
      <c r="NRP151" s="342"/>
      <c r="NRQ151" s="342"/>
      <c r="NRR151" s="342"/>
      <c r="NRS151" s="342"/>
      <c r="NRT151" s="342"/>
      <c r="NRU151" s="342"/>
      <c r="NRV151" s="342"/>
      <c r="NRW151" s="342"/>
      <c r="NRX151" s="342"/>
      <c r="NRY151" s="342"/>
      <c r="NRZ151" s="342"/>
      <c r="NSA151" s="342"/>
      <c r="NSB151" s="342"/>
      <c r="NSC151" s="342"/>
      <c r="NSD151" s="342"/>
      <c r="NSE151" s="342"/>
      <c r="NSF151" s="342"/>
      <c r="NSG151" s="342"/>
      <c r="NSH151" s="342"/>
      <c r="NSI151" s="342"/>
      <c r="NSJ151" s="342"/>
      <c r="NSK151" s="342"/>
      <c r="NSL151" s="342"/>
      <c r="NSM151" s="342"/>
      <c r="NSN151" s="342"/>
      <c r="NSO151" s="342"/>
      <c r="NSP151" s="342"/>
      <c r="NSQ151" s="342"/>
      <c r="NSR151" s="342"/>
      <c r="NSS151" s="342"/>
      <c r="NST151" s="342"/>
      <c r="NSU151" s="342"/>
      <c r="NSV151" s="342"/>
      <c r="NSW151" s="342"/>
      <c r="NSX151" s="342"/>
      <c r="NSY151" s="342"/>
      <c r="NSZ151" s="342"/>
      <c r="NTA151" s="342"/>
      <c r="NTB151" s="342"/>
      <c r="NTC151" s="342"/>
      <c r="NTD151" s="342"/>
      <c r="NTE151" s="342"/>
      <c r="NTF151" s="342"/>
      <c r="NTG151" s="342"/>
      <c r="NTH151" s="342"/>
      <c r="NTI151" s="342"/>
      <c r="NTJ151" s="342"/>
      <c r="NTK151" s="342"/>
      <c r="NTL151" s="342"/>
      <c r="NTM151" s="342"/>
      <c r="NTN151" s="342"/>
      <c r="NTO151" s="342"/>
      <c r="NTP151" s="342"/>
      <c r="NTQ151" s="342"/>
      <c r="NTR151" s="342"/>
      <c r="NTS151" s="342"/>
      <c r="NTT151" s="342"/>
      <c r="NTU151" s="342"/>
      <c r="NTV151" s="342"/>
      <c r="NTW151" s="342"/>
      <c r="NTX151" s="342"/>
      <c r="NTY151" s="342"/>
      <c r="NTZ151" s="342"/>
      <c r="NUA151" s="342"/>
      <c r="NUB151" s="342"/>
      <c r="NUC151" s="342"/>
      <c r="NUD151" s="342"/>
      <c r="NUE151" s="342"/>
      <c r="NUF151" s="342"/>
      <c r="NUG151" s="342"/>
      <c r="NUH151" s="342"/>
      <c r="NUI151" s="342"/>
      <c r="NUJ151" s="342"/>
      <c r="NUK151" s="342"/>
      <c r="NUL151" s="342"/>
      <c r="NUM151" s="342"/>
      <c r="NUN151" s="342"/>
      <c r="NUO151" s="342"/>
      <c r="NUP151" s="342"/>
      <c r="NUQ151" s="342"/>
      <c r="NUR151" s="342"/>
      <c r="NUS151" s="342"/>
      <c r="NUT151" s="342"/>
      <c r="NUU151" s="342"/>
      <c r="NUV151" s="342"/>
      <c r="NUW151" s="342"/>
      <c r="NUX151" s="342"/>
      <c r="NUY151" s="342"/>
      <c r="NUZ151" s="342"/>
      <c r="NVA151" s="342"/>
      <c r="NVB151" s="342"/>
      <c r="NVC151" s="342"/>
      <c r="NVD151" s="342"/>
      <c r="NVE151" s="342"/>
      <c r="NVF151" s="342"/>
      <c r="NVG151" s="342"/>
      <c r="NVH151" s="342"/>
      <c r="NVI151" s="342"/>
      <c r="NVJ151" s="342"/>
      <c r="NVK151" s="342"/>
      <c r="NVL151" s="342"/>
      <c r="NVM151" s="342"/>
      <c r="NVN151" s="342"/>
      <c r="NVO151" s="342"/>
      <c r="NVP151" s="342"/>
      <c r="NVQ151" s="342"/>
      <c r="NVR151" s="342"/>
      <c r="NVS151" s="342"/>
      <c r="NVT151" s="342"/>
      <c r="NVU151" s="342"/>
      <c r="NVV151" s="342"/>
      <c r="NVW151" s="342"/>
      <c r="NVX151" s="342"/>
      <c r="NVY151" s="342"/>
      <c r="NVZ151" s="342"/>
      <c r="NWA151" s="342"/>
      <c r="NWB151" s="342"/>
      <c r="NWC151" s="342"/>
      <c r="NWD151" s="342"/>
      <c r="NWE151" s="342"/>
      <c r="NWF151" s="342"/>
      <c r="NWG151" s="342"/>
      <c r="NWH151" s="342"/>
      <c r="NWI151" s="342"/>
      <c r="NWJ151" s="342"/>
      <c r="NWK151" s="342"/>
      <c r="NWL151" s="342"/>
      <c r="NWM151" s="342"/>
      <c r="NWN151" s="342"/>
      <c r="NWO151" s="342"/>
      <c r="NWP151" s="342"/>
      <c r="NWQ151" s="342"/>
      <c r="NWR151" s="342"/>
      <c r="NWS151" s="342"/>
      <c r="NWT151" s="342"/>
      <c r="NWU151" s="342"/>
      <c r="NWV151" s="342"/>
      <c r="NWW151" s="342"/>
      <c r="NWX151" s="342"/>
      <c r="NWY151" s="342"/>
      <c r="NWZ151" s="342"/>
      <c r="NXA151" s="342"/>
      <c r="NXB151" s="342"/>
      <c r="NXC151" s="342"/>
      <c r="NXD151" s="342"/>
      <c r="NXE151" s="342"/>
      <c r="NXF151" s="342"/>
      <c r="NXG151" s="342"/>
      <c r="NXH151" s="342"/>
      <c r="NXI151" s="342"/>
      <c r="NXJ151" s="342"/>
      <c r="NXK151" s="342"/>
      <c r="NXL151" s="342"/>
      <c r="NXM151" s="342"/>
      <c r="NXN151" s="342"/>
      <c r="NXO151" s="342"/>
      <c r="NXP151" s="342"/>
      <c r="NXQ151" s="342"/>
      <c r="NXR151" s="342"/>
      <c r="NXS151" s="342"/>
      <c r="NXT151" s="342"/>
      <c r="NXU151" s="342"/>
      <c r="NXV151" s="342"/>
      <c r="NXW151" s="342"/>
      <c r="NXX151" s="342"/>
      <c r="NXY151" s="342"/>
      <c r="NXZ151" s="342"/>
      <c r="NYA151" s="342"/>
      <c r="NYB151" s="342"/>
      <c r="NYC151" s="342"/>
      <c r="NYD151" s="342"/>
      <c r="NYE151" s="342"/>
      <c r="NYF151" s="342"/>
      <c r="NYG151" s="342"/>
      <c r="NYH151" s="342"/>
      <c r="NYI151" s="342"/>
      <c r="NYJ151" s="342"/>
      <c r="NYK151" s="342"/>
      <c r="NYL151" s="342"/>
      <c r="NYM151" s="342"/>
      <c r="NYN151" s="342"/>
      <c r="NYO151" s="342"/>
      <c r="NYP151" s="342"/>
      <c r="NYQ151" s="342"/>
      <c r="NYR151" s="342"/>
      <c r="NYS151" s="342"/>
      <c r="NYT151" s="342"/>
      <c r="NYU151" s="342"/>
      <c r="NYV151" s="342"/>
      <c r="NYW151" s="342"/>
      <c r="NYX151" s="342"/>
      <c r="NYY151" s="342"/>
      <c r="NYZ151" s="342"/>
      <c r="NZA151" s="342"/>
      <c r="NZB151" s="342"/>
      <c r="NZC151" s="342"/>
      <c r="NZD151" s="342"/>
      <c r="NZE151" s="342"/>
      <c r="NZF151" s="342"/>
      <c r="NZG151" s="342"/>
      <c r="NZH151" s="342"/>
      <c r="NZI151" s="342"/>
      <c r="NZJ151" s="342"/>
      <c r="NZK151" s="342"/>
      <c r="NZL151" s="342"/>
      <c r="NZM151" s="342"/>
      <c r="NZN151" s="342"/>
      <c r="NZO151" s="342"/>
      <c r="NZP151" s="342"/>
      <c r="NZQ151" s="342"/>
      <c r="NZR151" s="342"/>
      <c r="NZS151" s="342"/>
      <c r="NZT151" s="342"/>
      <c r="NZU151" s="342"/>
      <c r="NZV151" s="342"/>
      <c r="NZW151" s="342"/>
      <c r="NZX151" s="342"/>
      <c r="NZY151" s="342"/>
      <c r="NZZ151" s="342"/>
      <c r="OAA151" s="342"/>
      <c r="OAB151" s="342"/>
      <c r="OAC151" s="342"/>
      <c r="OAD151" s="342"/>
      <c r="OAE151" s="342"/>
      <c r="OAF151" s="342"/>
      <c r="OAG151" s="342"/>
      <c r="OAH151" s="342"/>
      <c r="OAI151" s="342"/>
      <c r="OAJ151" s="342"/>
      <c r="OAK151" s="342"/>
      <c r="OAL151" s="342"/>
      <c r="OAM151" s="342"/>
      <c r="OAN151" s="342"/>
      <c r="OAO151" s="342"/>
      <c r="OAP151" s="342"/>
      <c r="OAQ151" s="342"/>
      <c r="OAR151" s="342"/>
      <c r="OAS151" s="342"/>
      <c r="OAT151" s="342"/>
      <c r="OAU151" s="342"/>
      <c r="OAV151" s="342"/>
      <c r="OAW151" s="342"/>
      <c r="OAX151" s="342"/>
      <c r="OAY151" s="342"/>
      <c r="OAZ151" s="342"/>
      <c r="OBA151" s="342"/>
      <c r="OBB151" s="342"/>
      <c r="OBC151" s="342"/>
      <c r="OBD151" s="342"/>
      <c r="OBE151" s="342"/>
      <c r="OBF151" s="342"/>
      <c r="OBG151" s="342"/>
      <c r="OBH151" s="342"/>
      <c r="OBI151" s="342"/>
      <c r="OBJ151" s="342"/>
      <c r="OBK151" s="342"/>
      <c r="OBL151" s="342"/>
      <c r="OBM151" s="342"/>
      <c r="OBN151" s="342"/>
      <c r="OBO151" s="342"/>
      <c r="OBP151" s="342"/>
      <c r="OBQ151" s="342"/>
      <c r="OBR151" s="342"/>
      <c r="OBS151" s="342"/>
      <c r="OBT151" s="342"/>
      <c r="OBU151" s="342"/>
      <c r="OBV151" s="342"/>
      <c r="OBW151" s="342"/>
      <c r="OBX151" s="342"/>
      <c r="OBY151" s="342"/>
      <c r="OBZ151" s="342"/>
      <c r="OCA151" s="342"/>
      <c r="OCB151" s="342"/>
      <c r="OCC151" s="342"/>
      <c r="OCD151" s="342"/>
      <c r="OCE151" s="342"/>
      <c r="OCF151" s="342"/>
      <c r="OCG151" s="342"/>
      <c r="OCH151" s="342"/>
      <c r="OCI151" s="342"/>
      <c r="OCJ151" s="342"/>
      <c r="OCK151" s="342"/>
      <c r="OCL151" s="342"/>
      <c r="OCM151" s="342"/>
      <c r="OCN151" s="342"/>
      <c r="OCO151" s="342"/>
      <c r="OCP151" s="342"/>
      <c r="OCQ151" s="342"/>
      <c r="OCR151" s="342"/>
      <c r="OCS151" s="342"/>
      <c r="OCT151" s="342"/>
      <c r="OCU151" s="342"/>
      <c r="OCV151" s="342"/>
      <c r="OCW151" s="342"/>
      <c r="OCX151" s="342"/>
      <c r="OCY151" s="342"/>
      <c r="OCZ151" s="342"/>
      <c r="ODA151" s="342"/>
      <c r="ODB151" s="342"/>
      <c r="ODC151" s="342"/>
      <c r="ODD151" s="342"/>
      <c r="ODE151" s="342"/>
      <c r="ODF151" s="342"/>
      <c r="ODG151" s="342"/>
      <c r="ODH151" s="342"/>
      <c r="ODI151" s="342"/>
      <c r="ODJ151" s="342"/>
      <c r="ODK151" s="342"/>
      <c r="ODL151" s="342"/>
      <c r="ODM151" s="342"/>
      <c r="ODN151" s="342"/>
      <c r="ODO151" s="342"/>
      <c r="ODP151" s="342"/>
      <c r="ODQ151" s="342"/>
      <c r="ODR151" s="342"/>
      <c r="ODS151" s="342"/>
      <c r="ODT151" s="342"/>
      <c r="ODU151" s="342"/>
      <c r="ODV151" s="342"/>
      <c r="ODW151" s="342"/>
      <c r="ODX151" s="342"/>
      <c r="ODY151" s="342"/>
      <c r="ODZ151" s="342"/>
      <c r="OEA151" s="342"/>
      <c r="OEB151" s="342"/>
      <c r="OEC151" s="342"/>
      <c r="OED151" s="342"/>
      <c r="OEE151" s="342"/>
      <c r="OEF151" s="342"/>
      <c r="OEG151" s="342"/>
      <c r="OEH151" s="342"/>
      <c r="OEI151" s="342"/>
      <c r="OEJ151" s="342"/>
      <c r="OEK151" s="342"/>
      <c r="OEL151" s="342"/>
      <c r="OEM151" s="342"/>
      <c r="OEN151" s="342"/>
      <c r="OEO151" s="342"/>
      <c r="OEP151" s="342"/>
      <c r="OEQ151" s="342"/>
      <c r="OER151" s="342"/>
      <c r="OES151" s="342"/>
      <c r="OET151" s="342"/>
      <c r="OEU151" s="342"/>
      <c r="OEV151" s="342"/>
      <c r="OEW151" s="342"/>
      <c r="OEX151" s="342"/>
      <c r="OEY151" s="342"/>
      <c r="OEZ151" s="342"/>
      <c r="OFA151" s="342"/>
      <c r="OFB151" s="342"/>
      <c r="OFC151" s="342"/>
      <c r="OFD151" s="342"/>
      <c r="OFE151" s="342"/>
      <c r="OFF151" s="342"/>
      <c r="OFG151" s="342"/>
      <c r="OFH151" s="342"/>
      <c r="OFI151" s="342"/>
      <c r="OFJ151" s="342"/>
      <c r="OFK151" s="342"/>
      <c r="OFL151" s="342"/>
      <c r="OFM151" s="342"/>
      <c r="OFN151" s="342"/>
      <c r="OFO151" s="342"/>
      <c r="OFP151" s="342"/>
      <c r="OFQ151" s="342"/>
      <c r="OFR151" s="342"/>
      <c r="OFS151" s="342"/>
      <c r="OFT151" s="342"/>
      <c r="OFU151" s="342"/>
      <c r="OFV151" s="342"/>
      <c r="OFW151" s="342"/>
      <c r="OFX151" s="342"/>
      <c r="OFY151" s="342"/>
      <c r="OFZ151" s="342"/>
      <c r="OGA151" s="342"/>
      <c r="OGB151" s="342"/>
      <c r="OGC151" s="342"/>
      <c r="OGD151" s="342"/>
      <c r="OGE151" s="342"/>
      <c r="OGF151" s="342"/>
      <c r="OGG151" s="342"/>
      <c r="OGH151" s="342"/>
      <c r="OGI151" s="342"/>
      <c r="OGJ151" s="342"/>
      <c r="OGK151" s="342"/>
      <c r="OGL151" s="342"/>
      <c r="OGM151" s="342"/>
      <c r="OGN151" s="342"/>
      <c r="OGO151" s="342"/>
      <c r="OGP151" s="342"/>
      <c r="OGQ151" s="342"/>
      <c r="OGR151" s="342"/>
      <c r="OGS151" s="342"/>
      <c r="OGT151" s="342"/>
      <c r="OGU151" s="342"/>
      <c r="OGV151" s="342"/>
      <c r="OGW151" s="342"/>
      <c r="OGX151" s="342"/>
      <c r="OGY151" s="342"/>
      <c r="OGZ151" s="342"/>
      <c r="OHA151" s="342"/>
      <c r="OHB151" s="342"/>
      <c r="OHC151" s="342"/>
      <c r="OHD151" s="342"/>
      <c r="OHE151" s="342"/>
      <c r="OHF151" s="342"/>
      <c r="OHG151" s="342"/>
      <c r="OHH151" s="342"/>
      <c r="OHI151" s="342"/>
      <c r="OHJ151" s="342"/>
      <c r="OHK151" s="342"/>
      <c r="OHL151" s="342"/>
      <c r="OHM151" s="342"/>
      <c r="OHN151" s="342"/>
      <c r="OHO151" s="342"/>
      <c r="OHP151" s="342"/>
      <c r="OHQ151" s="342"/>
      <c r="OHR151" s="342"/>
      <c r="OHS151" s="342"/>
      <c r="OHT151" s="342"/>
      <c r="OHU151" s="342"/>
      <c r="OHV151" s="342"/>
      <c r="OHW151" s="342"/>
      <c r="OHX151" s="342"/>
      <c r="OHY151" s="342"/>
      <c r="OHZ151" s="342"/>
      <c r="OIA151" s="342"/>
      <c r="OIB151" s="342"/>
      <c r="OIC151" s="342"/>
      <c r="OID151" s="342"/>
      <c r="OIE151" s="342"/>
      <c r="OIF151" s="342"/>
      <c r="OIG151" s="342"/>
      <c r="OIH151" s="342"/>
      <c r="OII151" s="342"/>
      <c r="OIJ151" s="342"/>
      <c r="OIK151" s="342"/>
      <c r="OIL151" s="342"/>
      <c r="OIM151" s="342"/>
      <c r="OIN151" s="342"/>
      <c r="OIO151" s="342"/>
      <c r="OIP151" s="342"/>
      <c r="OIQ151" s="342"/>
      <c r="OIR151" s="342"/>
      <c r="OIS151" s="342"/>
      <c r="OIT151" s="342"/>
      <c r="OIU151" s="342"/>
      <c r="OIV151" s="342"/>
      <c r="OIW151" s="342"/>
      <c r="OIX151" s="342"/>
      <c r="OIY151" s="342"/>
      <c r="OIZ151" s="342"/>
      <c r="OJA151" s="342"/>
      <c r="OJB151" s="342"/>
      <c r="OJC151" s="342"/>
      <c r="OJD151" s="342"/>
      <c r="OJE151" s="342"/>
      <c r="OJF151" s="342"/>
      <c r="OJG151" s="342"/>
      <c r="OJH151" s="342"/>
      <c r="OJI151" s="342"/>
      <c r="OJJ151" s="342"/>
      <c r="OJK151" s="342"/>
      <c r="OJL151" s="342"/>
      <c r="OJM151" s="342"/>
      <c r="OJN151" s="342"/>
      <c r="OJO151" s="342"/>
      <c r="OJP151" s="342"/>
      <c r="OJQ151" s="342"/>
      <c r="OJR151" s="342"/>
      <c r="OJS151" s="342"/>
      <c r="OJT151" s="342"/>
      <c r="OJU151" s="342"/>
      <c r="OJV151" s="342"/>
      <c r="OJW151" s="342"/>
      <c r="OJX151" s="342"/>
      <c r="OJY151" s="342"/>
      <c r="OJZ151" s="342"/>
      <c r="OKA151" s="342"/>
      <c r="OKB151" s="342"/>
      <c r="OKC151" s="342"/>
      <c r="OKD151" s="342"/>
      <c r="OKE151" s="342"/>
      <c r="OKF151" s="342"/>
      <c r="OKG151" s="342"/>
      <c r="OKH151" s="342"/>
      <c r="OKI151" s="342"/>
      <c r="OKJ151" s="342"/>
      <c r="OKK151" s="342"/>
      <c r="OKL151" s="342"/>
      <c r="OKM151" s="342"/>
      <c r="OKN151" s="342"/>
      <c r="OKO151" s="342"/>
      <c r="OKP151" s="342"/>
      <c r="OKQ151" s="342"/>
      <c r="OKR151" s="342"/>
      <c r="OKS151" s="342"/>
      <c r="OKT151" s="342"/>
      <c r="OKU151" s="342"/>
      <c r="OKV151" s="342"/>
      <c r="OKW151" s="342"/>
      <c r="OKX151" s="342"/>
      <c r="OKY151" s="342"/>
      <c r="OKZ151" s="342"/>
      <c r="OLA151" s="342"/>
      <c r="OLB151" s="342"/>
      <c r="OLC151" s="342"/>
      <c r="OLD151" s="342"/>
      <c r="OLE151" s="342"/>
      <c r="OLF151" s="342"/>
      <c r="OLG151" s="342"/>
      <c r="OLH151" s="342"/>
      <c r="OLI151" s="342"/>
      <c r="OLJ151" s="342"/>
      <c r="OLK151" s="342"/>
      <c r="OLL151" s="342"/>
      <c r="OLM151" s="342"/>
      <c r="OLN151" s="342"/>
      <c r="OLO151" s="342"/>
      <c r="OLP151" s="342"/>
      <c r="OLQ151" s="342"/>
      <c r="OLR151" s="342"/>
      <c r="OLS151" s="342"/>
      <c r="OLT151" s="342"/>
      <c r="OLU151" s="342"/>
      <c r="OLV151" s="342"/>
      <c r="OLW151" s="342"/>
      <c r="OLX151" s="342"/>
      <c r="OLY151" s="342"/>
      <c r="OLZ151" s="342"/>
      <c r="OMA151" s="342"/>
      <c r="OMB151" s="342"/>
      <c r="OMC151" s="342"/>
      <c r="OMD151" s="342"/>
      <c r="OME151" s="342"/>
      <c r="OMF151" s="342"/>
      <c r="OMG151" s="342"/>
      <c r="OMH151" s="342"/>
      <c r="OMI151" s="342"/>
      <c r="OMJ151" s="342"/>
      <c r="OMK151" s="342"/>
      <c r="OML151" s="342"/>
      <c r="OMM151" s="342"/>
      <c r="OMN151" s="342"/>
      <c r="OMO151" s="342"/>
      <c r="OMP151" s="342"/>
      <c r="OMQ151" s="342"/>
      <c r="OMR151" s="342"/>
      <c r="OMS151" s="342"/>
      <c r="OMT151" s="342"/>
      <c r="OMU151" s="342"/>
      <c r="OMV151" s="342"/>
      <c r="OMW151" s="342"/>
      <c r="OMX151" s="342"/>
      <c r="OMY151" s="342"/>
      <c r="OMZ151" s="342"/>
      <c r="ONA151" s="342"/>
      <c r="ONB151" s="342"/>
      <c r="ONC151" s="342"/>
      <c r="OND151" s="342"/>
      <c r="ONE151" s="342"/>
      <c r="ONF151" s="342"/>
      <c r="ONG151" s="342"/>
      <c r="ONH151" s="342"/>
      <c r="ONI151" s="342"/>
      <c r="ONJ151" s="342"/>
      <c r="ONK151" s="342"/>
      <c r="ONL151" s="342"/>
      <c r="ONM151" s="342"/>
      <c r="ONN151" s="342"/>
      <c r="ONO151" s="342"/>
      <c r="ONP151" s="342"/>
      <c r="ONQ151" s="342"/>
      <c r="ONR151" s="342"/>
      <c r="ONS151" s="342"/>
      <c r="ONT151" s="342"/>
      <c r="ONU151" s="342"/>
      <c r="ONV151" s="342"/>
      <c r="ONW151" s="342"/>
      <c r="ONX151" s="342"/>
      <c r="ONY151" s="342"/>
      <c r="ONZ151" s="342"/>
      <c r="OOA151" s="342"/>
      <c r="OOB151" s="342"/>
      <c r="OOC151" s="342"/>
      <c r="OOD151" s="342"/>
      <c r="OOE151" s="342"/>
      <c r="OOF151" s="342"/>
      <c r="OOG151" s="342"/>
      <c r="OOH151" s="342"/>
      <c r="OOI151" s="342"/>
      <c r="OOJ151" s="342"/>
      <c r="OOK151" s="342"/>
      <c r="OOL151" s="342"/>
      <c r="OOM151" s="342"/>
      <c r="OON151" s="342"/>
      <c r="OOO151" s="342"/>
      <c r="OOP151" s="342"/>
      <c r="OOQ151" s="342"/>
      <c r="OOR151" s="342"/>
      <c r="OOS151" s="342"/>
      <c r="OOT151" s="342"/>
      <c r="OOU151" s="342"/>
      <c r="OOV151" s="342"/>
      <c r="OOW151" s="342"/>
      <c r="OOX151" s="342"/>
      <c r="OOY151" s="342"/>
      <c r="OOZ151" s="342"/>
      <c r="OPA151" s="342"/>
      <c r="OPB151" s="342"/>
      <c r="OPC151" s="342"/>
      <c r="OPD151" s="342"/>
      <c r="OPE151" s="342"/>
      <c r="OPF151" s="342"/>
      <c r="OPG151" s="342"/>
      <c r="OPH151" s="342"/>
      <c r="OPI151" s="342"/>
      <c r="OPJ151" s="342"/>
      <c r="OPK151" s="342"/>
      <c r="OPL151" s="342"/>
      <c r="OPM151" s="342"/>
      <c r="OPN151" s="342"/>
      <c r="OPO151" s="342"/>
      <c r="OPP151" s="342"/>
      <c r="OPQ151" s="342"/>
      <c r="OPR151" s="342"/>
      <c r="OPS151" s="342"/>
      <c r="OPT151" s="342"/>
      <c r="OPU151" s="342"/>
      <c r="OPV151" s="342"/>
      <c r="OPW151" s="342"/>
      <c r="OPX151" s="342"/>
      <c r="OPY151" s="342"/>
      <c r="OPZ151" s="342"/>
      <c r="OQA151" s="342"/>
      <c r="OQB151" s="342"/>
      <c r="OQC151" s="342"/>
      <c r="OQD151" s="342"/>
      <c r="OQE151" s="342"/>
      <c r="OQF151" s="342"/>
      <c r="OQG151" s="342"/>
      <c r="OQH151" s="342"/>
      <c r="OQI151" s="342"/>
      <c r="OQJ151" s="342"/>
      <c r="OQK151" s="342"/>
      <c r="OQL151" s="342"/>
      <c r="OQM151" s="342"/>
      <c r="OQN151" s="342"/>
      <c r="OQO151" s="342"/>
      <c r="OQP151" s="342"/>
      <c r="OQQ151" s="342"/>
      <c r="OQR151" s="342"/>
      <c r="OQS151" s="342"/>
      <c r="OQT151" s="342"/>
      <c r="OQU151" s="342"/>
      <c r="OQV151" s="342"/>
      <c r="OQW151" s="342"/>
      <c r="OQX151" s="342"/>
      <c r="OQY151" s="342"/>
      <c r="OQZ151" s="342"/>
      <c r="ORA151" s="342"/>
      <c r="ORB151" s="342"/>
      <c r="ORC151" s="342"/>
      <c r="ORD151" s="342"/>
      <c r="ORE151" s="342"/>
      <c r="ORF151" s="342"/>
      <c r="ORG151" s="342"/>
      <c r="ORH151" s="342"/>
      <c r="ORI151" s="342"/>
      <c r="ORJ151" s="342"/>
      <c r="ORK151" s="342"/>
      <c r="ORL151" s="342"/>
      <c r="ORM151" s="342"/>
      <c r="ORN151" s="342"/>
      <c r="ORO151" s="342"/>
      <c r="ORP151" s="342"/>
      <c r="ORQ151" s="342"/>
      <c r="ORR151" s="342"/>
      <c r="ORS151" s="342"/>
      <c r="ORT151" s="342"/>
      <c r="ORU151" s="342"/>
      <c r="ORV151" s="342"/>
      <c r="ORW151" s="342"/>
      <c r="ORX151" s="342"/>
      <c r="ORY151" s="342"/>
      <c r="ORZ151" s="342"/>
      <c r="OSA151" s="342"/>
      <c r="OSB151" s="342"/>
      <c r="OSC151" s="342"/>
      <c r="OSD151" s="342"/>
      <c r="OSE151" s="342"/>
      <c r="OSF151" s="342"/>
      <c r="OSG151" s="342"/>
      <c r="OSH151" s="342"/>
      <c r="OSI151" s="342"/>
      <c r="OSJ151" s="342"/>
      <c r="OSK151" s="342"/>
      <c r="OSL151" s="342"/>
      <c r="OSM151" s="342"/>
      <c r="OSN151" s="342"/>
      <c r="OSO151" s="342"/>
      <c r="OSP151" s="342"/>
      <c r="OSQ151" s="342"/>
      <c r="OSR151" s="342"/>
      <c r="OSS151" s="342"/>
      <c r="OST151" s="342"/>
      <c r="OSU151" s="342"/>
      <c r="OSV151" s="342"/>
      <c r="OSW151" s="342"/>
      <c r="OSX151" s="342"/>
      <c r="OSY151" s="342"/>
      <c r="OSZ151" s="342"/>
      <c r="OTA151" s="342"/>
      <c r="OTB151" s="342"/>
      <c r="OTC151" s="342"/>
      <c r="OTD151" s="342"/>
      <c r="OTE151" s="342"/>
      <c r="OTF151" s="342"/>
      <c r="OTG151" s="342"/>
      <c r="OTH151" s="342"/>
      <c r="OTI151" s="342"/>
      <c r="OTJ151" s="342"/>
      <c r="OTK151" s="342"/>
      <c r="OTL151" s="342"/>
      <c r="OTM151" s="342"/>
      <c r="OTN151" s="342"/>
      <c r="OTO151" s="342"/>
      <c r="OTP151" s="342"/>
      <c r="OTQ151" s="342"/>
      <c r="OTR151" s="342"/>
      <c r="OTS151" s="342"/>
      <c r="OTT151" s="342"/>
      <c r="OTU151" s="342"/>
      <c r="OTV151" s="342"/>
      <c r="OTW151" s="342"/>
      <c r="OTX151" s="342"/>
      <c r="OTY151" s="342"/>
      <c r="OTZ151" s="342"/>
      <c r="OUA151" s="342"/>
      <c r="OUB151" s="342"/>
      <c r="OUC151" s="342"/>
      <c r="OUD151" s="342"/>
      <c r="OUE151" s="342"/>
      <c r="OUF151" s="342"/>
      <c r="OUG151" s="342"/>
      <c r="OUH151" s="342"/>
      <c r="OUI151" s="342"/>
      <c r="OUJ151" s="342"/>
      <c r="OUK151" s="342"/>
      <c r="OUL151" s="342"/>
      <c r="OUM151" s="342"/>
      <c r="OUN151" s="342"/>
      <c r="OUO151" s="342"/>
      <c r="OUP151" s="342"/>
      <c r="OUQ151" s="342"/>
      <c r="OUR151" s="342"/>
      <c r="OUS151" s="342"/>
      <c r="OUT151" s="342"/>
      <c r="OUU151" s="342"/>
      <c r="OUV151" s="342"/>
      <c r="OUW151" s="342"/>
      <c r="OUX151" s="342"/>
      <c r="OUY151" s="342"/>
      <c r="OUZ151" s="342"/>
      <c r="OVA151" s="342"/>
      <c r="OVB151" s="342"/>
      <c r="OVC151" s="342"/>
      <c r="OVD151" s="342"/>
      <c r="OVE151" s="342"/>
      <c r="OVF151" s="342"/>
      <c r="OVG151" s="342"/>
      <c r="OVH151" s="342"/>
      <c r="OVI151" s="342"/>
      <c r="OVJ151" s="342"/>
      <c r="OVK151" s="342"/>
      <c r="OVL151" s="342"/>
      <c r="OVM151" s="342"/>
      <c r="OVN151" s="342"/>
      <c r="OVO151" s="342"/>
      <c r="OVP151" s="342"/>
      <c r="OVQ151" s="342"/>
      <c r="OVR151" s="342"/>
      <c r="OVS151" s="342"/>
      <c r="OVT151" s="342"/>
      <c r="OVU151" s="342"/>
      <c r="OVV151" s="342"/>
      <c r="OVW151" s="342"/>
      <c r="OVX151" s="342"/>
      <c r="OVY151" s="342"/>
      <c r="OVZ151" s="342"/>
      <c r="OWA151" s="342"/>
      <c r="OWB151" s="342"/>
      <c r="OWC151" s="342"/>
      <c r="OWD151" s="342"/>
      <c r="OWE151" s="342"/>
      <c r="OWF151" s="342"/>
      <c r="OWG151" s="342"/>
      <c r="OWH151" s="342"/>
      <c r="OWI151" s="342"/>
      <c r="OWJ151" s="342"/>
      <c r="OWK151" s="342"/>
      <c r="OWL151" s="342"/>
      <c r="OWM151" s="342"/>
      <c r="OWN151" s="342"/>
      <c r="OWO151" s="342"/>
      <c r="OWP151" s="342"/>
      <c r="OWQ151" s="342"/>
      <c r="OWR151" s="342"/>
      <c r="OWS151" s="342"/>
      <c r="OWT151" s="342"/>
      <c r="OWU151" s="342"/>
      <c r="OWV151" s="342"/>
      <c r="OWW151" s="342"/>
      <c r="OWX151" s="342"/>
      <c r="OWY151" s="342"/>
      <c r="OWZ151" s="342"/>
      <c r="OXA151" s="342"/>
      <c r="OXB151" s="342"/>
      <c r="OXC151" s="342"/>
      <c r="OXD151" s="342"/>
      <c r="OXE151" s="342"/>
      <c r="OXF151" s="342"/>
      <c r="OXG151" s="342"/>
      <c r="OXH151" s="342"/>
      <c r="OXI151" s="342"/>
      <c r="OXJ151" s="342"/>
      <c r="OXK151" s="342"/>
      <c r="OXL151" s="342"/>
      <c r="OXM151" s="342"/>
      <c r="OXN151" s="342"/>
      <c r="OXO151" s="342"/>
      <c r="OXP151" s="342"/>
      <c r="OXQ151" s="342"/>
      <c r="OXR151" s="342"/>
      <c r="OXS151" s="342"/>
      <c r="OXT151" s="342"/>
      <c r="OXU151" s="342"/>
      <c r="OXV151" s="342"/>
      <c r="OXW151" s="342"/>
      <c r="OXX151" s="342"/>
      <c r="OXY151" s="342"/>
      <c r="OXZ151" s="342"/>
      <c r="OYA151" s="342"/>
      <c r="OYB151" s="342"/>
      <c r="OYC151" s="342"/>
      <c r="OYD151" s="342"/>
      <c r="OYE151" s="342"/>
      <c r="OYF151" s="342"/>
      <c r="OYG151" s="342"/>
      <c r="OYH151" s="342"/>
      <c r="OYI151" s="342"/>
      <c r="OYJ151" s="342"/>
      <c r="OYK151" s="342"/>
      <c r="OYL151" s="342"/>
      <c r="OYM151" s="342"/>
      <c r="OYN151" s="342"/>
      <c r="OYO151" s="342"/>
      <c r="OYP151" s="342"/>
      <c r="OYQ151" s="342"/>
      <c r="OYR151" s="342"/>
      <c r="OYS151" s="342"/>
      <c r="OYT151" s="342"/>
      <c r="OYU151" s="342"/>
      <c r="OYV151" s="342"/>
      <c r="OYW151" s="342"/>
      <c r="OYX151" s="342"/>
      <c r="OYY151" s="342"/>
      <c r="OYZ151" s="342"/>
      <c r="OZA151" s="342"/>
      <c r="OZB151" s="342"/>
      <c r="OZC151" s="342"/>
      <c r="OZD151" s="342"/>
      <c r="OZE151" s="342"/>
      <c r="OZF151" s="342"/>
      <c r="OZG151" s="342"/>
      <c r="OZH151" s="342"/>
      <c r="OZI151" s="342"/>
      <c r="OZJ151" s="342"/>
      <c r="OZK151" s="342"/>
      <c r="OZL151" s="342"/>
      <c r="OZM151" s="342"/>
      <c r="OZN151" s="342"/>
      <c r="OZO151" s="342"/>
      <c r="OZP151" s="342"/>
      <c r="OZQ151" s="342"/>
      <c r="OZR151" s="342"/>
      <c r="OZS151" s="342"/>
      <c r="OZT151" s="342"/>
      <c r="OZU151" s="342"/>
      <c r="OZV151" s="342"/>
      <c r="OZW151" s="342"/>
      <c r="OZX151" s="342"/>
      <c r="OZY151" s="342"/>
      <c r="OZZ151" s="342"/>
      <c r="PAA151" s="342"/>
      <c r="PAB151" s="342"/>
      <c r="PAC151" s="342"/>
      <c r="PAD151" s="342"/>
      <c r="PAE151" s="342"/>
      <c r="PAF151" s="342"/>
      <c r="PAG151" s="342"/>
      <c r="PAH151" s="342"/>
      <c r="PAI151" s="342"/>
      <c r="PAJ151" s="342"/>
      <c r="PAK151" s="342"/>
      <c r="PAL151" s="342"/>
      <c r="PAM151" s="342"/>
      <c r="PAN151" s="342"/>
      <c r="PAO151" s="342"/>
      <c r="PAP151" s="342"/>
      <c r="PAQ151" s="342"/>
      <c r="PAR151" s="342"/>
      <c r="PAS151" s="342"/>
      <c r="PAT151" s="342"/>
      <c r="PAU151" s="342"/>
      <c r="PAV151" s="342"/>
      <c r="PAW151" s="342"/>
      <c r="PAX151" s="342"/>
      <c r="PAY151" s="342"/>
      <c r="PAZ151" s="342"/>
      <c r="PBA151" s="342"/>
      <c r="PBB151" s="342"/>
      <c r="PBC151" s="342"/>
      <c r="PBD151" s="342"/>
      <c r="PBE151" s="342"/>
      <c r="PBF151" s="342"/>
      <c r="PBG151" s="342"/>
      <c r="PBH151" s="342"/>
      <c r="PBI151" s="342"/>
      <c r="PBJ151" s="342"/>
      <c r="PBK151" s="342"/>
      <c r="PBL151" s="342"/>
      <c r="PBM151" s="342"/>
      <c r="PBN151" s="342"/>
      <c r="PBO151" s="342"/>
      <c r="PBP151" s="342"/>
      <c r="PBQ151" s="342"/>
      <c r="PBR151" s="342"/>
      <c r="PBS151" s="342"/>
      <c r="PBT151" s="342"/>
      <c r="PBU151" s="342"/>
      <c r="PBV151" s="342"/>
      <c r="PBW151" s="342"/>
      <c r="PBX151" s="342"/>
      <c r="PBY151" s="342"/>
      <c r="PBZ151" s="342"/>
      <c r="PCA151" s="342"/>
      <c r="PCB151" s="342"/>
      <c r="PCC151" s="342"/>
      <c r="PCD151" s="342"/>
      <c r="PCE151" s="342"/>
      <c r="PCF151" s="342"/>
      <c r="PCG151" s="342"/>
      <c r="PCH151" s="342"/>
      <c r="PCI151" s="342"/>
      <c r="PCJ151" s="342"/>
      <c r="PCK151" s="342"/>
      <c r="PCL151" s="342"/>
      <c r="PCM151" s="342"/>
      <c r="PCN151" s="342"/>
      <c r="PCO151" s="342"/>
      <c r="PCP151" s="342"/>
      <c r="PCQ151" s="342"/>
      <c r="PCR151" s="342"/>
      <c r="PCS151" s="342"/>
      <c r="PCT151" s="342"/>
      <c r="PCU151" s="342"/>
      <c r="PCV151" s="342"/>
      <c r="PCW151" s="342"/>
      <c r="PCX151" s="342"/>
      <c r="PCY151" s="342"/>
      <c r="PCZ151" s="342"/>
      <c r="PDA151" s="342"/>
      <c r="PDB151" s="342"/>
      <c r="PDC151" s="342"/>
      <c r="PDD151" s="342"/>
      <c r="PDE151" s="342"/>
      <c r="PDF151" s="342"/>
      <c r="PDG151" s="342"/>
      <c r="PDH151" s="342"/>
      <c r="PDI151" s="342"/>
      <c r="PDJ151" s="342"/>
      <c r="PDK151" s="342"/>
      <c r="PDL151" s="342"/>
      <c r="PDM151" s="342"/>
      <c r="PDN151" s="342"/>
      <c r="PDO151" s="342"/>
      <c r="PDP151" s="342"/>
      <c r="PDQ151" s="342"/>
      <c r="PDR151" s="342"/>
      <c r="PDS151" s="342"/>
      <c r="PDT151" s="342"/>
      <c r="PDU151" s="342"/>
      <c r="PDV151" s="342"/>
      <c r="PDW151" s="342"/>
      <c r="PDX151" s="342"/>
      <c r="PDY151" s="342"/>
      <c r="PDZ151" s="342"/>
      <c r="PEA151" s="342"/>
      <c r="PEB151" s="342"/>
      <c r="PEC151" s="342"/>
      <c r="PED151" s="342"/>
      <c r="PEE151" s="342"/>
      <c r="PEF151" s="342"/>
      <c r="PEG151" s="342"/>
      <c r="PEH151" s="342"/>
      <c r="PEI151" s="342"/>
      <c r="PEJ151" s="342"/>
      <c r="PEK151" s="342"/>
      <c r="PEL151" s="342"/>
      <c r="PEM151" s="342"/>
      <c r="PEN151" s="342"/>
      <c r="PEO151" s="342"/>
      <c r="PEP151" s="342"/>
      <c r="PEQ151" s="342"/>
      <c r="PER151" s="342"/>
      <c r="PES151" s="342"/>
      <c r="PET151" s="342"/>
      <c r="PEU151" s="342"/>
      <c r="PEV151" s="342"/>
      <c r="PEW151" s="342"/>
      <c r="PEX151" s="342"/>
      <c r="PEY151" s="342"/>
      <c r="PEZ151" s="342"/>
      <c r="PFA151" s="342"/>
      <c r="PFB151" s="342"/>
      <c r="PFC151" s="342"/>
      <c r="PFD151" s="342"/>
      <c r="PFE151" s="342"/>
      <c r="PFF151" s="342"/>
      <c r="PFG151" s="342"/>
      <c r="PFH151" s="342"/>
      <c r="PFI151" s="342"/>
      <c r="PFJ151" s="342"/>
      <c r="PFK151" s="342"/>
      <c r="PFL151" s="342"/>
      <c r="PFM151" s="342"/>
      <c r="PFN151" s="342"/>
      <c r="PFO151" s="342"/>
      <c r="PFP151" s="342"/>
      <c r="PFQ151" s="342"/>
      <c r="PFR151" s="342"/>
      <c r="PFS151" s="342"/>
      <c r="PFT151" s="342"/>
      <c r="PFU151" s="342"/>
      <c r="PFV151" s="342"/>
      <c r="PFW151" s="342"/>
      <c r="PFX151" s="342"/>
      <c r="PFY151" s="342"/>
      <c r="PFZ151" s="342"/>
      <c r="PGA151" s="342"/>
      <c r="PGB151" s="342"/>
      <c r="PGC151" s="342"/>
      <c r="PGD151" s="342"/>
      <c r="PGE151" s="342"/>
      <c r="PGF151" s="342"/>
      <c r="PGG151" s="342"/>
      <c r="PGH151" s="342"/>
      <c r="PGI151" s="342"/>
      <c r="PGJ151" s="342"/>
      <c r="PGK151" s="342"/>
      <c r="PGL151" s="342"/>
      <c r="PGM151" s="342"/>
      <c r="PGN151" s="342"/>
      <c r="PGO151" s="342"/>
      <c r="PGP151" s="342"/>
      <c r="PGQ151" s="342"/>
      <c r="PGR151" s="342"/>
      <c r="PGS151" s="342"/>
      <c r="PGT151" s="342"/>
      <c r="PGU151" s="342"/>
      <c r="PGV151" s="342"/>
      <c r="PGW151" s="342"/>
      <c r="PGX151" s="342"/>
      <c r="PGY151" s="342"/>
      <c r="PGZ151" s="342"/>
      <c r="PHA151" s="342"/>
      <c r="PHB151" s="342"/>
      <c r="PHC151" s="342"/>
      <c r="PHD151" s="342"/>
      <c r="PHE151" s="342"/>
      <c r="PHF151" s="342"/>
      <c r="PHG151" s="342"/>
      <c r="PHH151" s="342"/>
      <c r="PHI151" s="342"/>
      <c r="PHJ151" s="342"/>
      <c r="PHK151" s="342"/>
      <c r="PHL151" s="342"/>
      <c r="PHM151" s="342"/>
      <c r="PHN151" s="342"/>
      <c r="PHO151" s="342"/>
      <c r="PHP151" s="342"/>
      <c r="PHQ151" s="342"/>
      <c r="PHR151" s="342"/>
      <c r="PHS151" s="342"/>
      <c r="PHT151" s="342"/>
      <c r="PHU151" s="342"/>
      <c r="PHV151" s="342"/>
      <c r="PHW151" s="342"/>
      <c r="PHX151" s="342"/>
      <c r="PHY151" s="342"/>
      <c r="PHZ151" s="342"/>
      <c r="PIA151" s="342"/>
      <c r="PIB151" s="342"/>
      <c r="PIC151" s="342"/>
      <c r="PID151" s="342"/>
      <c r="PIE151" s="342"/>
      <c r="PIF151" s="342"/>
      <c r="PIG151" s="342"/>
      <c r="PIH151" s="342"/>
      <c r="PII151" s="342"/>
      <c r="PIJ151" s="342"/>
      <c r="PIK151" s="342"/>
      <c r="PIL151" s="342"/>
      <c r="PIM151" s="342"/>
      <c r="PIN151" s="342"/>
      <c r="PIO151" s="342"/>
      <c r="PIP151" s="342"/>
      <c r="PIQ151" s="342"/>
      <c r="PIR151" s="342"/>
      <c r="PIS151" s="342"/>
      <c r="PIT151" s="342"/>
      <c r="PIU151" s="342"/>
      <c r="PIV151" s="342"/>
      <c r="PIW151" s="342"/>
      <c r="PIX151" s="342"/>
      <c r="PIY151" s="342"/>
      <c r="PIZ151" s="342"/>
      <c r="PJA151" s="342"/>
      <c r="PJB151" s="342"/>
      <c r="PJC151" s="342"/>
      <c r="PJD151" s="342"/>
      <c r="PJE151" s="342"/>
      <c r="PJF151" s="342"/>
      <c r="PJG151" s="342"/>
      <c r="PJH151" s="342"/>
      <c r="PJI151" s="342"/>
      <c r="PJJ151" s="342"/>
      <c r="PJK151" s="342"/>
      <c r="PJL151" s="342"/>
      <c r="PJM151" s="342"/>
      <c r="PJN151" s="342"/>
      <c r="PJO151" s="342"/>
      <c r="PJP151" s="342"/>
      <c r="PJQ151" s="342"/>
      <c r="PJR151" s="342"/>
      <c r="PJS151" s="342"/>
      <c r="PJT151" s="342"/>
      <c r="PJU151" s="342"/>
      <c r="PJV151" s="342"/>
      <c r="PJW151" s="342"/>
      <c r="PJX151" s="342"/>
      <c r="PJY151" s="342"/>
      <c r="PJZ151" s="342"/>
      <c r="PKA151" s="342"/>
      <c r="PKB151" s="342"/>
      <c r="PKC151" s="342"/>
      <c r="PKD151" s="342"/>
      <c r="PKE151" s="342"/>
      <c r="PKF151" s="342"/>
      <c r="PKG151" s="342"/>
      <c r="PKH151" s="342"/>
      <c r="PKI151" s="342"/>
      <c r="PKJ151" s="342"/>
      <c r="PKK151" s="342"/>
      <c r="PKL151" s="342"/>
      <c r="PKM151" s="342"/>
      <c r="PKN151" s="342"/>
      <c r="PKO151" s="342"/>
      <c r="PKP151" s="342"/>
      <c r="PKQ151" s="342"/>
      <c r="PKR151" s="342"/>
      <c r="PKS151" s="342"/>
      <c r="PKT151" s="342"/>
      <c r="PKU151" s="342"/>
      <c r="PKV151" s="342"/>
      <c r="PKW151" s="342"/>
      <c r="PKX151" s="342"/>
      <c r="PKY151" s="342"/>
      <c r="PKZ151" s="342"/>
      <c r="PLA151" s="342"/>
      <c r="PLB151" s="342"/>
      <c r="PLC151" s="342"/>
      <c r="PLD151" s="342"/>
      <c r="PLE151" s="342"/>
      <c r="PLF151" s="342"/>
      <c r="PLG151" s="342"/>
      <c r="PLH151" s="342"/>
      <c r="PLI151" s="342"/>
      <c r="PLJ151" s="342"/>
      <c r="PLK151" s="342"/>
      <c r="PLL151" s="342"/>
      <c r="PLM151" s="342"/>
      <c r="PLN151" s="342"/>
      <c r="PLO151" s="342"/>
      <c r="PLP151" s="342"/>
      <c r="PLQ151" s="342"/>
      <c r="PLR151" s="342"/>
      <c r="PLS151" s="342"/>
      <c r="PLT151" s="342"/>
      <c r="PLU151" s="342"/>
      <c r="PLV151" s="342"/>
      <c r="PLW151" s="342"/>
      <c r="PLX151" s="342"/>
      <c r="PLY151" s="342"/>
      <c r="PLZ151" s="342"/>
      <c r="PMA151" s="342"/>
      <c r="PMB151" s="342"/>
      <c r="PMC151" s="342"/>
      <c r="PMD151" s="342"/>
      <c r="PME151" s="342"/>
      <c r="PMF151" s="342"/>
      <c r="PMG151" s="342"/>
      <c r="PMH151" s="342"/>
      <c r="PMI151" s="342"/>
      <c r="PMJ151" s="342"/>
      <c r="PMK151" s="342"/>
      <c r="PML151" s="342"/>
      <c r="PMM151" s="342"/>
      <c r="PMN151" s="342"/>
      <c r="PMO151" s="342"/>
      <c r="PMP151" s="342"/>
      <c r="PMQ151" s="342"/>
      <c r="PMR151" s="342"/>
      <c r="PMS151" s="342"/>
      <c r="PMT151" s="342"/>
      <c r="PMU151" s="342"/>
      <c r="PMV151" s="342"/>
      <c r="PMW151" s="342"/>
      <c r="PMX151" s="342"/>
      <c r="PMY151" s="342"/>
      <c r="PMZ151" s="342"/>
      <c r="PNA151" s="342"/>
      <c r="PNB151" s="342"/>
      <c r="PNC151" s="342"/>
      <c r="PND151" s="342"/>
      <c r="PNE151" s="342"/>
      <c r="PNF151" s="342"/>
      <c r="PNG151" s="342"/>
      <c r="PNH151" s="342"/>
      <c r="PNI151" s="342"/>
      <c r="PNJ151" s="342"/>
      <c r="PNK151" s="342"/>
      <c r="PNL151" s="342"/>
      <c r="PNM151" s="342"/>
      <c r="PNN151" s="342"/>
      <c r="PNO151" s="342"/>
      <c r="PNP151" s="342"/>
      <c r="PNQ151" s="342"/>
      <c r="PNR151" s="342"/>
      <c r="PNS151" s="342"/>
      <c r="PNT151" s="342"/>
      <c r="PNU151" s="342"/>
      <c r="PNV151" s="342"/>
      <c r="PNW151" s="342"/>
      <c r="PNX151" s="342"/>
      <c r="PNY151" s="342"/>
      <c r="PNZ151" s="342"/>
      <c r="POA151" s="342"/>
      <c r="POB151" s="342"/>
      <c r="POC151" s="342"/>
      <c r="POD151" s="342"/>
      <c r="POE151" s="342"/>
      <c r="POF151" s="342"/>
      <c r="POG151" s="342"/>
      <c r="POH151" s="342"/>
      <c r="POI151" s="342"/>
      <c r="POJ151" s="342"/>
      <c r="POK151" s="342"/>
      <c r="POL151" s="342"/>
      <c r="POM151" s="342"/>
      <c r="PON151" s="342"/>
      <c r="POO151" s="342"/>
      <c r="POP151" s="342"/>
      <c r="POQ151" s="342"/>
      <c r="POR151" s="342"/>
      <c r="POS151" s="342"/>
      <c r="POT151" s="342"/>
      <c r="POU151" s="342"/>
      <c r="POV151" s="342"/>
      <c r="POW151" s="342"/>
      <c r="POX151" s="342"/>
      <c r="POY151" s="342"/>
      <c r="POZ151" s="342"/>
      <c r="PPA151" s="342"/>
      <c r="PPB151" s="342"/>
      <c r="PPC151" s="342"/>
      <c r="PPD151" s="342"/>
      <c r="PPE151" s="342"/>
      <c r="PPF151" s="342"/>
      <c r="PPG151" s="342"/>
      <c r="PPH151" s="342"/>
      <c r="PPI151" s="342"/>
      <c r="PPJ151" s="342"/>
      <c r="PPK151" s="342"/>
      <c r="PPL151" s="342"/>
      <c r="PPM151" s="342"/>
      <c r="PPN151" s="342"/>
      <c r="PPO151" s="342"/>
      <c r="PPP151" s="342"/>
      <c r="PPQ151" s="342"/>
      <c r="PPR151" s="342"/>
      <c r="PPS151" s="342"/>
      <c r="PPT151" s="342"/>
      <c r="PPU151" s="342"/>
      <c r="PPV151" s="342"/>
      <c r="PPW151" s="342"/>
      <c r="PPX151" s="342"/>
      <c r="PPY151" s="342"/>
      <c r="PPZ151" s="342"/>
      <c r="PQA151" s="342"/>
      <c r="PQB151" s="342"/>
      <c r="PQC151" s="342"/>
      <c r="PQD151" s="342"/>
      <c r="PQE151" s="342"/>
      <c r="PQF151" s="342"/>
      <c r="PQG151" s="342"/>
      <c r="PQH151" s="342"/>
      <c r="PQI151" s="342"/>
      <c r="PQJ151" s="342"/>
      <c r="PQK151" s="342"/>
      <c r="PQL151" s="342"/>
      <c r="PQM151" s="342"/>
      <c r="PQN151" s="342"/>
      <c r="PQO151" s="342"/>
      <c r="PQP151" s="342"/>
      <c r="PQQ151" s="342"/>
      <c r="PQR151" s="342"/>
      <c r="PQS151" s="342"/>
      <c r="PQT151" s="342"/>
      <c r="PQU151" s="342"/>
      <c r="PQV151" s="342"/>
      <c r="PQW151" s="342"/>
      <c r="PQX151" s="342"/>
      <c r="PQY151" s="342"/>
      <c r="PQZ151" s="342"/>
      <c r="PRA151" s="342"/>
      <c r="PRB151" s="342"/>
      <c r="PRC151" s="342"/>
      <c r="PRD151" s="342"/>
      <c r="PRE151" s="342"/>
      <c r="PRF151" s="342"/>
      <c r="PRG151" s="342"/>
      <c r="PRH151" s="342"/>
      <c r="PRI151" s="342"/>
      <c r="PRJ151" s="342"/>
      <c r="PRK151" s="342"/>
      <c r="PRL151" s="342"/>
      <c r="PRM151" s="342"/>
      <c r="PRN151" s="342"/>
      <c r="PRO151" s="342"/>
      <c r="PRP151" s="342"/>
      <c r="PRQ151" s="342"/>
      <c r="PRR151" s="342"/>
      <c r="PRS151" s="342"/>
      <c r="PRT151" s="342"/>
      <c r="PRU151" s="342"/>
      <c r="PRV151" s="342"/>
      <c r="PRW151" s="342"/>
      <c r="PRX151" s="342"/>
      <c r="PRY151" s="342"/>
      <c r="PRZ151" s="342"/>
      <c r="PSA151" s="342"/>
      <c r="PSB151" s="342"/>
      <c r="PSC151" s="342"/>
      <c r="PSD151" s="342"/>
      <c r="PSE151" s="342"/>
      <c r="PSF151" s="342"/>
      <c r="PSG151" s="342"/>
      <c r="PSH151" s="342"/>
      <c r="PSI151" s="342"/>
      <c r="PSJ151" s="342"/>
      <c r="PSK151" s="342"/>
      <c r="PSL151" s="342"/>
      <c r="PSM151" s="342"/>
      <c r="PSN151" s="342"/>
      <c r="PSO151" s="342"/>
      <c r="PSP151" s="342"/>
      <c r="PSQ151" s="342"/>
      <c r="PSR151" s="342"/>
      <c r="PSS151" s="342"/>
      <c r="PST151" s="342"/>
      <c r="PSU151" s="342"/>
      <c r="PSV151" s="342"/>
      <c r="PSW151" s="342"/>
      <c r="PSX151" s="342"/>
      <c r="PSY151" s="342"/>
      <c r="PSZ151" s="342"/>
      <c r="PTA151" s="342"/>
      <c r="PTB151" s="342"/>
      <c r="PTC151" s="342"/>
      <c r="PTD151" s="342"/>
      <c r="PTE151" s="342"/>
      <c r="PTF151" s="342"/>
      <c r="PTG151" s="342"/>
      <c r="PTH151" s="342"/>
      <c r="PTI151" s="342"/>
      <c r="PTJ151" s="342"/>
      <c r="PTK151" s="342"/>
      <c r="PTL151" s="342"/>
      <c r="PTM151" s="342"/>
      <c r="PTN151" s="342"/>
      <c r="PTO151" s="342"/>
      <c r="PTP151" s="342"/>
      <c r="PTQ151" s="342"/>
      <c r="PTR151" s="342"/>
      <c r="PTS151" s="342"/>
      <c r="PTT151" s="342"/>
      <c r="PTU151" s="342"/>
      <c r="PTV151" s="342"/>
      <c r="PTW151" s="342"/>
      <c r="PTX151" s="342"/>
      <c r="PTY151" s="342"/>
      <c r="PTZ151" s="342"/>
      <c r="PUA151" s="342"/>
      <c r="PUB151" s="342"/>
      <c r="PUC151" s="342"/>
      <c r="PUD151" s="342"/>
      <c r="PUE151" s="342"/>
      <c r="PUF151" s="342"/>
      <c r="PUG151" s="342"/>
      <c r="PUH151" s="342"/>
      <c r="PUI151" s="342"/>
      <c r="PUJ151" s="342"/>
      <c r="PUK151" s="342"/>
      <c r="PUL151" s="342"/>
      <c r="PUM151" s="342"/>
      <c r="PUN151" s="342"/>
      <c r="PUO151" s="342"/>
      <c r="PUP151" s="342"/>
      <c r="PUQ151" s="342"/>
      <c r="PUR151" s="342"/>
      <c r="PUS151" s="342"/>
      <c r="PUT151" s="342"/>
      <c r="PUU151" s="342"/>
      <c r="PUV151" s="342"/>
      <c r="PUW151" s="342"/>
      <c r="PUX151" s="342"/>
      <c r="PUY151" s="342"/>
      <c r="PUZ151" s="342"/>
      <c r="PVA151" s="342"/>
      <c r="PVB151" s="342"/>
      <c r="PVC151" s="342"/>
      <c r="PVD151" s="342"/>
      <c r="PVE151" s="342"/>
      <c r="PVF151" s="342"/>
      <c r="PVG151" s="342"/>
      <c r="PVH151" s="342"/>
      <c r="PVI151" s="342"/>
      <c r="PVJ151" s="342"/>
      <c r="PVK151" s="342"/>
      <c r="PVL151" s="342"/>
      <c r="PVM151" s="342"/>
      <c r="PVN151" s="342"/>
      <c r="PVO151" s="342"/>
      <c r="PVP151" s="342"/>
      <c r="PVQ151" s="342"/>
      <c r="PVR151" s="342"/>
      <c r="PVS151" s="342"/>
      <c r="PVT151" s="342"/>
      <c r="PVU151" s="342"/>
      <c r="PVV151" s="342"/>
      <c r="PVW151" s="342"/>
      <c r="PVX151" s="342"/>
      <c r="PVY151" s="342"/>
      <c r="PVZ151" s="342"/>
      <c r="PWA151" s="342"/>
      <c r="PWB151" s="342"/>
      <c r="PWC151" s="342"/>
      <c r="PWD151" s="342"/>
      <c r="PWE151" s="342"/>
      <c r="PWF151" s="342"/>
      <c r="PWG151" s="342"/>
      <c r="PWH151" s="342"/>
      <c r="PWI151" s="342"/>
      <c r="PWJ151" s="342"/>
      <c r="PWK151" s="342"/>
      <c r="PWL151" s="342"/>
      <c r="PWM151" s="342"/>
      <c r="PWN151" s="342"/>
      <c r="PWO151" s="342"/>
      <c r="PWP151" s="342"/>
      <c r="PWQ151" s="342"/>
      <c r="PWR151" s="342"/>
      <c r="PWS151" s="342"/>
      <c r="PWT151" s="342"/>
      <c r="PWU151" s="342"/>
      <c r="PWV151" s="342"/>
      <c r="PWW151" s="342"/>
      <c r="PWX151" s="342"/>
      <c r="PWY151" s="342"/>
      <c r="PWZ151" s="342"/>
      <c r="PXA151" s="342"/>
      <c r="PXB151" s="342"/>
      <c r="PXC151" s="342"/>
      <c r="PXD151" s="342"/>
      <c r="PXE151" s="342"/>
      <c r="PXF151" s="342"/>
      <c r="PXG151" s="342"/>
      <c r="PXH151" s="342"/>
      <c r="PXI151" s="342"/>
      <c r="PXJ151" s="342"/>
      <c r="PXK151" s="342"/>
      <c r="PXL151" s="342"/>
      <c r="PXM151" s="342"/>
      <c r="PXN151" s="342"/>
      <c r="PXO151" s="342"/>
      <c r="PXP151" s="342"/>
      <c r="PXQ151" s="342"/>
      <c r="PXR151" s="342"/>
      <c r="PXS151" s="342"/>
      <c r="PXT151" s="342"/>
      <c r="PXU151" s="342"/>
      <c r="PXV151" s="342"/>
      <c r="PXW151" s="342"/>
      <c r="PXX151" s="342"/>
      <c r="PXY151" s="342"/>
      <c r="PXZ151" s="342"/>
      <c r="PYA151" s="342"/>
      <c r="PYB151" s="342"/>
      <c r="PYC151" s="342"/>
      <c r="PYD151" s="342"/>
      <c r="PYE151" s="342"/>
      <c r="PYF151" s="342"/>
      <c r="PYG151" s="342"/>
      <c r="PYH151" s="342"/>
      <c r="PYI151" s="342"/>
      <c r="PYJ151" s="342"/>
      <c r="PYK151" s="342"/>
      <c r="PYL151" s="342"/>
      <c r="PYM151" s="342"/>
      <c r="PYN151" s="342"/>
      <c r="PYO151" s="342"/>
      <c r="PYP151" s="342"/>
      <c r="PYQ151" s="342"/>
      <c r="PYR151" s="342"/>
      <c r="PYS151" s="342"/>
      <c r="PYT151" s="342"/>
      <c r="PYU151" s="342"/>
      <c r="PYV151" s="342"/>
      <c r="PYW151" s="342"/>
      <c r="PYX151" s="342"/>
      <c r="PYY151" s="342"/>
      <c r="PYZ151" s="342"/>
      <c r="PZA151" s="342"/>
      <c r="PZB151" s="342"/>
      <c r="PZC151" s="342"/>
      <c r="PZD151" s="342"/>
      <c r="PZE151" s="342"/>
      <c r="PZF151" s="342"/>
      <c r="PZG151" s="342"/>
      <c r="PZH151" s="342"/>
      <c r="PZI151" s="342"/>
      <c r="PZJ151" s="342"/>
      <c r="PZK151" s="342"/>
      <c r="PZL151" s="342"/>
      <c r="PZM151" s="342"/>
      <c r="PZN151" s="342"/>
      <c r="PZO151" s="342"/>
      <c r="PZP151" s="342"/>
      <c r="PZQ151" s="342"/>
      <c r="PZR151" s="342"/>
      <c r="PZS151" s="342"/>
      <c r="PZT151" s="342"/>
      <c r="PZU151" s="342"/>
      <c r="PZV151" s="342"/>
      <c r="PZW151" s="342"/>
      <c r="PZX151" s="342"/>
      <c r="PZY151" s="342"/>
      <c r="PZZ151" s="342"/>
      <c r="QAA151" s="342"/>
      <c r="QAB151" s="342"/>
      <c r="QAC151" s="342"/>
      <c r="QAD151" s="342"/>
      <c r="QAE151" s="342"/>
      <c r="QAF151" s="342"/>
      <c r="QAG151" s="342"/>
      <c r="QAH151" s="342"/>
      <c r="QAI151" s="342"/>
      <c r="QAJ151" s="342"/>
      <c r="QAK151" s="342"/>
      <c r="QAL151" s="342"/>
      <c r="QAM151" s="342"/>
      <c r="QAN151" s="342"/>
      <c r="QAO151" s="342"/>
      <c r="QAP151" s="342"/>
      <c r="QAQ151" s="342"/>
      <c r="QAR151" s="342"/>
      <c r="QAS151" s="342"/>
      <c r="QAT151" s="342"/>
      <c r="QAU151" s="342"/>
      <c r="QAV151" s="342"/>
      <c r="QAW151" s="342"/>
      <c r="QAX151" s="342"/>
      <c r="QAY151" s="342"/>
      <c r="QAZ151" s="342"/>
      <c r="QBA151" s="342"/>
      <c r="QBB151" s="342"/>
      <c r="QBC151" s="342"/>
      <c r="QBD151" s="342"/>
      <c r="QBE151" s="342"/>
      <c r="QBF151" s="342"/>
      <c r="QBG151" s="342"/>
      <c r="QBH151" s="342"/>
      <c r="QBI151" s="342"/>
      <c r="QBJ151" s="342"/>
      <c r="QBK151" s="342"/>
      <c r="QBL151" s="342"/>
      <c r="QBM151" s="342"/>
      <c r="QBN151" s="342"/>
      <c r="QBO151" s="342"/>
      <c r="QBP151" s="342"/>
      <c r="QBQ151" s="342"/>
      <c r="QBR151" s="342"/>
      <c r="QBS151" s="342"/>
      <c r="QBT151" s="342"/>
      <c r="QBU151" s="342"/>
      <c r="QBV151" s="342"/>
      <c r="QBW151" s="342"/>
      <c r="QBX151" s="342"/>
      <c r="QBY151" s="342"/>
      <c r="QBZ151" s="342"/>
      <c r="QCA151" s="342"/>
      <c r="QCB151" s="342"/>
      <c r="QCC151" s="342"/>
      <c r="QCD151" s="342"/>
      <c r="QCE151" s="342"/>
      <c r="QCF151" s="342"/>
      <c r="QCG151" s="342"/>
      <c r="QCH151" s="342"/>
      <c r="QCI151" s="342"/>
      <c r="QCJ151" s="342"/>
      <c r="QCK151" s="342"/>
      <c r="QCL151" s="342"/>
      <c r="QCM151" s="342"/>
      <c r="QCN151" s="342"/>
      <c r="QCO151" s="342"/>
      <c r="QCP151" s="342"/>
      <c r="QCQ151" s="342"/>
      <c r="QCR151" s="342"/>
      <c r="QCS151" s="342"/>
      <c r="QCT151" s="342"/>
      <c r="QCU151" s="342"/>
      <c r="QCV151" s="342"/>
      <c r="QCW151" s="342"/>
      <c r="QCX151" s="342"/>
      <c r="QCY151" s="342"/>
      <c r="QCZ151" s="342"/>
      <c r="QDA151" s="342"/>
      <c r="QDB151" s="342"/>
      <c r="QDC151" s="342"/>
      <c r="QDD151" s="342"/>
      <c r="QDE151" s="342"/>
      <c r="QDF151" s="342"/>
      <c r="QDG151" s="342"/>
      <c r="QDH151" s="342"/>
      <c r="QDI151" s="342"/>
      <c r="QDJ151" s="342"/>
      <c r="QDK151" s="342"/>
      <c r="QDL151" s="342"/>
      <c r="QDM151" s="342"/>
      <c r="QDN151" s="342"/>
      <c r="QDO151" s="342"/>
      <c r="QDP151" s="342"/>
      <c r="QDQ151" s="342"/>
      <c r="QDR151" s="342"/>
      <c r="QDS151" s="342"/>
      <c r="QDT151" s="342"/>
      <c r="QDU151" s="342"/>
      <c r="QDV151" s="342"/>
      <c r="QDW151" s="342"/>
      <c r="QDX151" s="342"/>
      <c r="QDY151" s="342"/>
      <c r="QDZ151" s="342"/>
      <c r="QEA151" s="342"/>
      <c r="QEB151" s="342"/>
      <c r="QEC151" s="342"/>
      <c r="QED151" s="342"/>
      <c r="QEE151" s="342"/>
      <c r="QEF151" s="342"/>
      <c r="QEG151" s="342"/>
      <c r="QEH151" s="342"/>
      <c r="QEI151" s="342"/>
      <c r="QEJ151" s="342"/>
      <c r="QEK151" s="342"/>
      <c r="QEL151" s="342"/>
      <c r="QEM151" s="342"/>
      <c r="QEN151" s="342"/>
      <c r="QEO151" s="342"/>
      <c r="QEP151" s="342"/>
      <c r="QEQ151" s="342"/>
      <c r="QER151" s="342"/>
      <c r="QES151" s="342"/>
      <c r="QET151" s="342"/>
      <c r="QEU151" s="342"/>
      <c r="QEV151" s="342"/>
      <c r="QEW151" s="342"/>
      <c r="QEX151" s="342"/>
      <c r="QEY151" s="342"/>
      <c r="QEZ151" s="342"/>
      <c r="QFA151" s="342"/>
      <c r="QFB151" s="342"/>
      <c r="QFC151" s="342"/>
      <c r="QFD151" s="342"/>
      <c r="QFE151" s="342"/>
      <c r="QFF151" s="342"/>
      <c r="QFG151" s="342"/>
      <c r="QFH151" s="342"/>
      <c r="QFI151" s="342"/>
      <c r="QFJ151" s="342"/>
      <c r="QFK151" s="342"/>
      <c r="QFL151" s="342"/>
      <c r="QFM151" s="342"/>
      <c r="QFN151" s="342"/>
      <c r="QFO151" s="342"/>
      <c r="QFP151" s="342"/>
      <c r="QFQ151" s="342"/>
      <c r="QFR151" s="342"/>
      <c r="QFS151" s="342"/>
      <c r="QFT151" s="342"/>
      <c r="QFU151" s="342"/>
      <c r="QFV151" s="342"/>
      <c r="QFW151" s="342"/>
      <c r="QFX151" s="342"/>
      <c r="QFY151" s="342"/>
      <c r="QFZ151" s="342"/>
      <c r="QGA151" s="342"/>
      <c r="QGB151" s="342"/>
      <c r="QGC151" s="342"/>
      <c r="QGD151" s="342"/>
      <c r="QGE151" s="342"/>
      <c r="QGF151" s="342"/>
      <c r="QGG151" s="342"/>
      <c r="QGH151" s="342"/>
      <c r="QGI151" s="342"/>
      <c r="QGJ151" s="342"/>
      <c r="QGK151" s="342"/>
      <c r="QGL151" s="342"/>
      <c r="QGM151" s="342"/>
      <c r="QGN151" s="342"/>
      <c r="QGO151" s="342"/>
      <c r="QGP151" s="342"/>
      <c r="QGQ151" s="342"/>
      <c r="QGR151" s="342"/>
      <c r="QGS151" s="342"/>
      <c r="QGT151" s="342"/>
      <c r="QGU151" s="342"/>
      <c r="QGV151" s="342"/>
      <c r="QGW151" s="342"/>
      <c r="QGX151" s="342"/>
      <c r="QGY151" s="342"/>
      <c r="QGZ151" s="342"/>
      <c r="QHA151" s="342"/>
      <c r="QHB151" s="342"/>
      <c r="QHC151" s="342"/>
      <c r="QHD151" s="342"/>
      <c r="QHE151" s="342"/>
      <c r="QHF151" s="342"/>
      <c r="QHG151" s="342"/>
      <c r="QHH151" s="342"/>
      <c r="QHI151" s="342"/>
      <c r="QHJ151" s="342"/>
      <c r="QHK151" s="342"/>
      <c r="QHL151" s="342"/>
      <c r="QHM151" s="342"/>
      <c r="QHN151" s="342"/>
      <c r="QHO151" s="342"/>
      <c r="QHP151" s="342"/>
      <c r="QHQ151" s="342"/>
      <c r="QHR151" s="342"/>
      <c r="QHS151" s="342"/>
      <c r="QHT151" s="342"/>
      <c r="QHU151" s="342"/>
      <c r="QHV151" s="342"/>
      <c r="QHW151" s="342"/>
      <c r="QHX151" s="342"/>
      <c r="QHY151" s="342"/>
      <c r="QHZ151" s="342"/>
      <c r="QIA151" s="342"/>
      <c r="QIB151" s="342"/>
      <c r="QIC151" s="342"/>
      <c r="QID151" s="342"/>
      <c r="QIE151" s="342"/>
      <c r="QIF151" s="342"/>
      <c r="QIG151" s="342"/>
      <c r="QIH151" s="342"/>
      <c r="QII151" s="342"/>
      <c r="QIJ151" s="342"/>
      <c r="QIK151" s="342"/>
      <c r="QIL151" s="342"/>
      <c r="QIM151" s="342"/>
      <c r="QIN151" s="342"/>
      <c r="QIO151" s="342"/>
      <c r="QIP151" s="342"/>
      <c r="QIQ151" s="342"/>
      <c r="QIR151" s="342"/>
      <c r="QIS151" s="342"/>
      <c r="QIT151" s="342"/>
      <c r="QIU151" s="342"/>
      <c r="QIV151" s="342"/>
      <c r="QIW151" s="342"/>
      <c r="QIX151" s="342"/>
      <c r="QIY151" s="342"/>
      <c r="QIZ151" s="342"/>
      <c r="QJA151" s="342"/>
      <c r="QJB151" s="342"/>
      <c r="QJC151" s="342"/>
      <c r="QJD151" s="342"/>
      <c r="QJE151" s="342"/>
      <c r="QJF151" s="342"/>
      <c r="QJG151" s="342"/>
      <c r="QJH151" s="342"/>
      <c r="QJI151" s="342"/>
      <c r="QJJ151" s="342"/>
      <c r="QJK151" s="342"/>
      <c r="QJL151" s="342"/>
      <c r="QJM151" s="342"/>
      <c r="QJN151" s="342"/>
      <c r="QJO151" s="342"/>
      <c r="QJP151" s="342"/>
      <c r="QJQ151" s="342"/>
      <c r="QJR151" s="342"/>
      <c r="QJS151" s="342"/>
      <c r="QJT151" s="342"/>
      <c r="QJU151" s="342"/>
      <c r="QJV151" s="342"/>
      <c r="QJW151" s="342"/>
      <c r="QJX151" s="342"/>
      <c r="QJY151" s="342"/>
      <c r="QJZ151" s="342"/>
      <c r="QKA151" s="342"/>
      <c r="QKB151" s="342"/>
      <c r="QKC151" s="342"/>
      <c r="QKD151" s="342"/>
      <c r="QKE151" s="342"/>
      <c r="QKF151" s="342"/>
      <c r="QKG151" s="342"/>
      <c r="QKH151" s="342"/>
      <c r="QKI151" s="342"/>
      <c r="QKJ151" s="342"/>
      <c r="QKK151" s="342"/>
      <c r="QKL151" s="342"/>
      <c r="QKM151" s="342"/>
      <c r="QKN151" s="342"/>
      <c r="QKO151" s="342"/>
      <c r="QKP151" s="342"/>
      <c r="QKQ151" s="342"/>
      <c r="QKR151" s="342"/>
      <c r="QKS151" s="342"/>
      <c r="QKT151" s="342"/>
      <c r="QKU151" s="342"/>
      <c r="QKV151" s="342"/>
      <c r="QKW151" s="342"/>
      <c r="QKX151" s="342"/>
      <c r="QKY151" s="342"/>
      <c r="QKZ151" s="342"/>
      <c r="QLA151" s="342"/>
      <c r="QLB151" s="342"/>
      <c r="QLC151" s="342"/>
      <c r="QLD151" s="342"/>
      <c r="QLE151" s="342"/>
      <c r="QLF151" s="342"/>
      <c r="QLG151" s="342"/>
      <c r="QLH151" s="342"/>
      <c r="QLI151" s="342"/>
      <c r="QLJ151" s="342"/>
      <c r="QLK151" s="342"/>
      <c r="QLL151" s="342"/>
      <c r="QLM151" s="342"/>
      <c r="QLN151" s="342"/>
      <c r="QLO151" s="342"/>
      <c r="QLP151" s="342"/>
      <c r="QLQ151" s="342"/>
      <c r="QLR151" s="342"/>
      <c r="QLS151" s="342"/>
      <c r="QLT151" s="342"/>
      <c r="QLU151" s="342"/>
      <c r="QLV151" s="342"/>
      <c r="QLW151" s="342"/>
      <c r="QLX151" s="342"/>
      <c r="QLY151" s="342"/>
      <c r="QLZ151" s="342"/>
      <c r="QMA151" s="342"/>
      <c r="QMB151" s="342"/>
      <c r="QMC151" s="342"/>
      <c r="QMD151" s="342"/>
      <c r="QME151" s="342"/>
      <c r="QMF151" s="342"/>
      <c r="QMG151" s="342"/>
      <c r="QMH151" s="342"/>
      <c r="QMI151" s="342"/>
      <c r="QMJ151" s="342"/>
      <c r="QMK151" s="342"/>
      <c r="QML151" s="342"/>
      <c r="QMM151" s="342"/>
      <c r="QMN151" s="342"/>
      <c r="QMO151" s="342"/>
      <c r="QMP151" s="342"/>
      <c r="QMQ151" s="342"/>
      <c r="QMR151" s="342"/>
      <c r="QMS151" s="342"/>
      <c r="QMT151" s="342"/>
      <c r="QMU151" s="342"/>
      <c r="QMV151" s="342"/>
      <c r="QMW151" s="342"/>
      <c r="QMX151" s="342"/>
      <c r="QMY151" s="342"/>
      <c r="QMZ151" s="342"/>
      <c r="QNA151" s="342"/>
      <c r="QNB151" s="342"/>
      <c r="QNC151" s="342"/>
      <c r="QND151" s="342"/>
      <c r="QNE151" s="342"/>
      <c r="QNF151" s="342"/>
      <c r="QNG151" s="342"/>
      <c r="QNH151" s="342"/>
      <c r="QNI151" s="342"/>
      <c r="QNJ151" s="342"/>
      <c r="QNK151" s="342"/>
      <c r="QNL151" s="342"/>
      <c r="QNM151" s="342"/>
      <c r="QNN151" s="342"/>
      <c r="QNO151" s="342"/>
      <c r="QNP151" s="342"/>
      <c r="QNQ151" s="342"/>
      <c r="QNR151" s="342"/>
      <c r="QNS151" s="342"/>
      <c r="QNT151" s="342"/>
      <c r="QNU151" s="342"/>
      <c r="QNV151" s="342"/>
      <c r="QNW151" s="342"/>
      <c r="QNX151" s="342"/>
      <c r="QNY151" s="342"/>
      <c r="QNZ151" s="342"/>
      <c r="QOA151" s="342"/>
      <c r="QOB151" s="342"/>
      <c r="QOC151" s="342"/>
      <c r="QOD151" s="342"/>
      <c r="QOE151" s="342"/>
      <c r="QOF151" s="342"/>
      <c r="QOG151" s="342"/>
      <c r="QOH151" s="342"/>
      <c r="QOI151" s="342"/>
      <c r="QOJ151" s="342"/>
      <c r="QOK151" s="342"/>
      <c r="QOL151" s="342"/>
      <c r="QOM151" s="342"/>
      <c r="QON151" s="342"/>
      <c r="QOO151" s="342"/>
      <c r="QOP151" s="342"/>
      <c r="QOQ151" s="342"/>
      <c r="QOR151" s="342"/>
      <c r="QOS151" s="342"/>
      <c r="QOT151" s="342"/>
      <c r="QOU151" s="342"/>
      <c r="QOV151" s="342"/>
      <c r="QOW151" s="342"/>
      <c r="QOX151" s="342"/>
      <c r="QOY151" s="342"/>
      <c r="QOZ151" s="342"/>
      <c r="QPA151" s="342"/>
      <c r="QPB151" s="342"/>
      <c r="QPC151" s="342"/>
      <c r="QPD151" s="342"/>
      <c r="QPE151" s="342"/>
      <c r="QPF151" s="342"/>
      <c r="QPG151" s="342"/>
      <c r="QPH151" s="342"/>
      <c r="QPI151" s="342"/>
      <c r="QPJ151" s="342"/>
      <c r="QPK151" s="342"/>
      <c r="QPL151" s="342"/>
      <c r="QPM151" s="342"/>
      <c r="QPN151" s="342"/>
      <c r="QPO151" s="342"/>
      <c r="QPP151" s="342"/>
      <c r="QPQ151" s="342"/>
      <c r="QPR151" s="342"/>
      <c r="QPS151" s="342"/>
      <c r="QPT151" s="342"/>
      <c r="QPU151" s="342"/>
      <c r="QPV151" s="342"/>
      <c r="QPW151" s="342"/>
      <c r="QPX151" s="342"/>
      <c r="QPY151" s="342"/>
      <c r="QPZ151" s="342"/>
      <c r="QQA151" s="342"/>
      <c r="QQB151" s="342"/>
      <c r="QQC151" s="342"/>
      <c r="QQD151" s="342"/>
      <c r="QQE151" s="342"/>
      <c r="QQF151" s="342"/>
      <c r="QQG151" s="342"/>
      <c r="QQH151" s="342"/>
      <c r="QQI151" s="342"/>
      <c r="QQJ151" s="342"/>
      <c r="QQK151" s="342"/>
      <c r="QQL151" s="342"/>
      <c r="QQM151" s="342"/>
      <c r="QQN151" s="342"/>
      <c r="QQO151" s="342"/>
      <c r="QQP151" s="342"/>
      <c r="QQQ151" s="342"/>
      <c r="QQR151" s="342"/>
      <c r="QQS151" s="342"/>
      <c r="QQT151" s="342"/>
      <c r="QQU151" s="342"/>
      <c r="QQV151" s="342"/>
      <c r="QQW151" s="342"/>
      <c r="QQX151" s="342"/>
      <c r="QQY151" s="342"/>
      <c r="QQZ151" s="342"/>
      <c r="QRA151" s="342"/>
      <c r="QRB151" s="342"/>
      <c r="QRC151" s="342"/>
      <c r="QRD151" s="342"/>
      <c r="QRE151" s="342"/>
      <c r="QRF151" s="342"/>
      <c r="QRG151" s="342"/>
      <c r="QRH151" s="342"/>
      <c r="QRI151" s="342"/>
      <c r="QRJ151" s="342"/>
      <c r="QRK151" s="342"/>
      <c r="QRL151" s="342"/>
      <c r="QRM151" s="342"/>
      <c r="QRN151" s="342"/>
      <c r="QRO151" s="342"/>
      <c r="QRP151" s="342"/>
      <c r="QRQ151" s="342"/>
      <c r="QRR151" s="342"/>
      <c r="QRS151" s="342"/>
      <c r="QRT151" s="342"/>
      <c r="QRU151" s="342"/>
      <c r="QRV151" s="342"/>
      <c r="QRW151" s="342"/>
      <c r="QRX151" s="342"/>
      <c r="QRY151" s="342"/>
      <c r="QRZ151" s="342"/>
      <c r="QSA151" s="342"/>
      <c r="QSB151" s="342"/>
      <c r="QSC151" s="342"/>
      <c r="QSD151" s="342"/>
      <c r="QSE151" s="342"/>
      <c r="QSF151" s="342"/>
      <c r="QSG151" s="342"/>
      <c r="QSH151" s="342"/>
      <c r="QSI151" s="342"/>
      <c r="QSJ151" s="342"/>
      <c r="QSK151" s="342"/>
      <c r="QSL151" s="342"/>
      <c r="QSM151" s="342"/>
      <c r="QSN151" s="342"/>
      <c r="QSO151" s="342"/>
      <c r="QSP151" s="342"/>
      <c r="QSQ151" s="342"/>
      <c r="QSR151" s="342"/>
      <c r="QSS151" s="342"/>
      <c r="QST151" s="342"/>
      <c r="QSU151" s="342"/>
      <c r="QSV151" s="342"/>
      <c r="QSW151" s="342"/>
      <c r="QSX151" s="342"/>
      <c r="QSY151" s="342"/>
      <c r="QSZ151" s="342"/>
      <c r="QTA151" s="342"/>
      <c r="QTB151" s="342"/>
      <c r="QTC151" s="342"/>
      <c r="QTD151" s="342"/>
      <c r="QTE151" s="342"/>
      <c r="QTF151" s="342"/>
      <c r="QTG151" s="342"/>
      <c r="QTH151" s="342"/>
      <c r="QTI151" s="342"/>
      <c r="QTJ151" s="342"/>
      <c r="QTK151" s="342"/>
      <c r="QTL151" s="342"/>
      <c r="QTM151" s="342"/>
      <c r="QTN151" s="342"/>
      <c r="QTO151" s="342"/>
      <c r="QTP151" s="342"/>
      <c r="QTQ151" s="342"/>
      <c r="QTR151" s="342"/>
      <c r="QTS151" s="342"/>
      <c r="QTT151" s="342"/>
      <c r="QTU151" s="342"/>
      <c r="QTV151" s="342"/>
      <c r="QTW151" s="342"/>
      <c r="QTX151" s="342"/>
      <c r="QTY151" s="342"/>
      <c r="QTZ151" s="342"/>
      <c r="QUA151" s="342"/>
      <c r="QUB151" s="342"/>
      <c r="QUC151" s="342"/>
      <c r="QUD151" s="342"/>
      <c r="QUE151" s="342"/>
      <c r="QUF151" s="342"/>
      <c r="QUG151" s="342"/>
      <c r="QUH151" s="342"/>
      <c r="QUI151" s="342"/>
      <c r="QUJ151" s="342"/>
      <c r="QUK151" s="342"/>
      <c r="QUL151" s="342"/>
      <c r="QUM151" s="342"/>
      <c r="QUN151" s="342"/>
      <c r="QUO151" s="342"/>
      <c r="QUP151" s="342"/>
      <c r="QUQ151" s="342"/>
      <c r="QUR151" s="342"/>
      <c r="QUS151" s="342"/>
      <c r="QUT151" s="342"/>
      <c r="QUU151" s="342"/>
      <c r="QUV151" s="342"/>
      <c r="QUW151" s="342"/>
      <c r="QUX151" s="342"/>
      <c r="QUY151" s="342"/>
      <c r="QUZ151" s="342"/>
      <c r="QVA151" s="342"/>
      <c r="QVB151" s="342"/>
      <c r="QVC151" s="342"/>
      <c r="QVD151" s="342"/>
      <c r="QVE151" s="342"/>
      <c r="QVF151" s="342"/>
      <c r="QVG151" s="342"/>
      <c r="QVH151" s="342"/>
      <c r="QVI151" s="342"/>
      <c r="QVJ151" s="342"/>
      <c r="QVK151" s="342"/>
      <c r="QVL151" s="342"/>
      <c r="QVM151" s="342"/>
      <c r="QVN151" s="342"/>
      <c r="QVO151" s="342"/>
      <c r="QVP151" s="342"/>
      <c r="QVQ151" s="342"/>
      <c r="QVR151" s="342"/>
      <c r="QVS151" s="342"/>
      <c r="QVT151" s="342"/>
      <c r="QVU151" s="342"/>
      <c r="QVV151" s="342"/>
      <c r="QVW151" s="342"/>
      <c r="QVX151" s="342"/>
      <c r="QVY151" s="342"/>
      <c r="QVZ151" s="342"/>
      <c r="QWA151" s="342"/>
      <c r="QWB151" s="342"/>
      <c r="QWC151" s="342"/>
      <c r="QWD151" s="342"/>
      <c r="QWE151" s="342"/>
      <c r="QWF151" s="342"/>
      <c r="QWG151" s="342"/>
      <c r="QWH151" s="342"/>
      <c r="QWI151" s="342"/>
      <c r="QWJ151" s="342"/>
      <c r="QWK151" s="342"/>
      <c r="QWL151" s="342"/>
      <c r="QWM151" s="342"/>
      <c r="QWN151" s="342"/>
      <c r="QWO151" s="342"/>
      <c r="QWP151" s="342"/>
      <c r="QWQ151" s="342"/>
      <c r="QWR151" s="342"/>
      <c r="QWS151" s="342"/>
      <c r="QWT151" s="342"/>
      <c r="QWU151" s="342"/>
      <c r="QWV151" s="342"/>
      <c r="QWW151" s="342"/>
      <c r="QWX151" s="342"/>
      <c r="QWY151" s="342"/>
      <c r="QWZ151" s="342"/>
      <c r="QXA151" s="342"/>
      <c r="QXB151" s="342"/>
      <c r="QXC151" s="342"/>
      <c r="QXD151" s="342"/>
      <c r="QXE151" s="342"/>
      <c r="QXF151" s="342"/>
      <c r="QXG151" s="342"/>
      <c r="QXH151" s="342"/>
      <c r="QXI151" s="342"/>
      <c r="QXJ151" s="342"/>
      <c r="QXK151" s="342"/>
      <c r="QXL151" s="342"/>
      <c r="QXM151" s="342"/>
      <c r="QXN151" s="342"/>
      <c r="QXO151" s="342"/>
      <c r="QXP151" s="342"/>
      <c r="QXQ151" s="342"/>
      <c r="QXR151" s="342"/>
      <c r="QXS151" s="342"/>
      <c r="QXT151" s="342"/>
      <c r="QXU151" s="342"/>
      <c r="QXV151" s="342"/>
      <c r="QXW151" s="342"/>
      <c r="QXX151" s="342"/>
      <c r="QXY151" s="342"/>
      <c r="QXZ151" s="342"/>
      <c r="QYA151" s="342"/>
      <c r="QYB151" s="342"/>
      <c r="QYC151" s="342"/>
      <c r="QYD151" s="342"/>
      <c r="QYE151" s="342"/>
      <c r="QYF151" s="342"/>
      <c r="QYG151" s="342"/>
      <c r="QYH151" s="342"/>
      <c r="QYI151" s="342"/>
      <c r="QYJ151" s="342"/>
      <c r="QYK151" s="342"/>
      <c r="QYL151" s="342"/>
      <c r="QYM151" s="342"/>
      <c r="QYN151" s="342"/>
      <c r="QYO151" s="342"/>
      <c r="QYP151" s="342"/>
      <c r="QYQ151" s="342"/>
      <c r="QYR151" s="342"/>
      <c r="QYS151" s="342"/>
      <c r="QYT151" s="342"/>
      <c r="QYU151" s="342"/>
      <c r="QYV151" s="342"/>
      <c r="QYW151" s="342"/>
      <c r="QYX151" s="342"/>
      <c r="QYY151" s="342"/>
      <c r="QYZ151" s="342"/>
      <c r="QZA151" s="342"/>
      <c r="QZB151" s="342"/>
      <c r="QZC151" s="342"/>
      <c r="QZD151" s="342"/>
      <c r="QZE151" s="342"/>
      <c r="QZF151" s="342"/>
      <c r="QZG151" s="342"/>
      <c r="QZH151" s="342"/>
      <c r="QZI151" s="342"/>
      <c r="QZJ151" s="342"/>
      <c r="QZK151" s="342"/>
      <c r="QZL151" s="342"/>
      <c r="QZM151" s="342"/>
      <c r="QZN151" s="342"/>
      <c r="QZO151" s="342"/>
      <c r="QZP151" s="342"/>
      <c r="QZQ151" s="342"/>
      <c r="QZR151" s="342"/>
      <c r="QZS151" s="342"/>
      <c r="QZT151" s="342"/>
      <c r="QZU151" s="342"/>
      <c r="QZV151" s="342"/>
      <c r="QZW151" s="342"/>
      <c r="QZX151" s="342"/>
      <c r="QZY151" s="342"/>
      <c r="QZZ151" s="342"/>
      <c r="RAA151" s="342"/>
      <c r="RAB151" s="342"/>
      <c r="RAC151" s="342"/>
      <c r="RAD151" s="342"/>
      <c r="RAE151" s="342"/>
      <c r="RAF151" s="342"/>
      <c r="RAG151" s="342"/>
      <c r="RAH151" s="342"/>
      <c r="RAI151" s="342"/>
      <c r="RAJ151" s="342"/>
      <c r="RAK151" s="342"/>
      <c r="RAL151" s="342"/>
      <c r="RAM151" s="342"/>
      <c r="RAN151" s="342"/>
      <c r="RAO151" s="342"/>
      <c r="RAP151" s="342"/>
      <c r="RAQ151" s="342"/>
      <c r="RAR151" s="342"/>
      <c r="RAS151" s="342"/>
      <c r="RAT151" s="342"/>
      <c r="RAU151" s="342"/>
      <c r="RAV151" s="342"/>
      <c r="RAW151" s="342"/>
      <c r="RAX151" s="342"/>
      <c r="RAY151" s="342"/>
      <c r="RAZ151" s="342"/>
      <c r="RBA151" s="342"/>
      <c r="RBB151" s="342"/>
      <c r="RBC151" s="342"/>
      <c r="RBD151" s="342"/>
      <c r="RBE151" s="342"/>
      <c r="RBF151" s="342"/>
      <c r="RBG151" s="342"/>
      <c r="RBH151" s="342"/>
      <c r="RBI151" s="342"/>
      <c r="RBJ151" s="342"/>
      <c r="RBK151" s="342"/>
      <c r="RBL151" s="342"/>
      <c r="RBM151" s="342"/>
      <c r="RBN151" s="342"/>
      <c r="RBO151" s="342"/>
      <c r="RBP151" s="342"/>
      <c r="RBQ151" s="342"/>
      <c r="RBR151" s="342"/>
      <c r="RBS151" s="342"/>
      <c r="RBT151" s="342"/>
      <c r="RBU151" s="342"/>
      <c r="RBV151" s="342"/>
      <c r="RBW151" s="342"/>
      <c r="RBX151" s="342"/>
      <c r="RBY151" s="342"/>
      <c r="RBZ151" s="342"/>
      <c r="RCA151" s="342"/>
      <c r="RCB151" s="342"/>
      <c r="RCC151" s="342"/>
      <c r="RCD151" s="342"/>
      <c r="RCE151" s="342"/>
      <c r="RCF151" s="342"/>
      <c r="RCG151" s="342"/>
      <c r="RCH151" s="342"/>
      <c r="RCI151" s="342"/>
      <c r="RCJ151" s="342"/>
      <c r="RCK151" s="342"/>
      <c r="RCL151" s="342"/>
      <c r="RCM151" s="342"/>
      <c r="RCN151" s="342"/>
      <c r="RCO151" s="342"/>
      <c r="RCP151" s="342"/>
      <c r="RCQ151" s="342"/>
      <c r="RCR151" s="342"/>
      <c r="RCS151" s="342"/>
      <c r="RCT151" s="342"/>
      <c r="RCU151" s="342"/>
      <c r="RCV151" s="342"/>
      <c r="RCW151" s="342"/>
      <c r="RCX151" s="342"/>
      <c r="RCY151" s="342"/>
      <c r="RCZ151" s="342"/>
      <c r="RDA151" s="342"/>
      <c r="RDB151" s="342"/>
      <c r="RDC151" s="342"/>
      <c r="RDD151" s="342"/>
      <c r="RDE151" s="342"/>
      <c r="RDF151" s="342"/>
      <c r="RDG151" s="342"/>
      <c r="RDH151" s="342"/>
      <c r="RDI151" s="342"/>
      <c r="RDJ151" s="342"/>
      <c r="RDK151" s="342"/>
      <c r="RDL151" s="342"/>
      <c r="RDM151" s="342"/>
      <c r="RDN151" s="342"/>
      <c r="RDO151" s="342"/>
      <c r="RDP151" s="342"/>
      <c r="RDQ151" s="342"/>
      <c r="RDR151" s="342"/>
      <c r="RDS151" s="342"/>
      <c r="RDT151" s="342"/>
      <c r="RDU151" s="342"/>
      <c r="RDV151" s="342"/>
      <c r="RDW151" s="342"/>
      <c r="RDX151" s="342"/>
      <c r="RDY151" s="342"/>
      <c r="RDZ151" s="342"/>
      <c r="REA151" s="342"/>
      <c r="REB151" s="342"/>
      <c r="REC151" s="342"/>
      <c r="RED151" s="342"/>
      <c r="REE151" s="342"/>
      <c r="REF151" s="342"/>
      <c r="REG151" s="342"/>
      <c r="REH151" s="342"/>
      <c r="REI151" s="342"/>
      <c r="REJ151" s="342"/>
      <c r="REK151" s="342"/>
      <c r="REL151" s="342"/>
      <c r="REM151" s="342"/>
      <c r="REN151" s="342"/>
      <c r="REO151" s="342"/>
      <c r="REP151" s="342"/>
      <c r="REQ151" s="342"/>
      <c r="RER151" s="342"/>
      <c r="RES151" s="342"/>
      <c r="RET151" s="342"/>
      <c r="REU151" s="342"/>
      <c r="REV151" s="342"/>
      <c r="REW151" s="342"/>
      <c r="REX151" s="342"/>
      <c r="REY151" s="342"/>
      <c r="REZ151" s="342"/>
      <c r="RFA151" s="342"/>
      <c r="RFB151" s="342"/>
      <c r="RFC151" s="342"/>
      <c r="RFD151" s="342"/>
      <c r="RFE151" s="342"/>
      <c r="RFF151" s="342"/>
      <c r="RFG151" s="342"/>
      <c r="RFH151" s="342"/>
      <c r="RFI151" s="342"/>
      <c r="RFJ151" s="342"/>
      <c r="RFK151" s="342"/>
      <c r="RFL151" s="342"/>
      <c r="RFM151" s="342"/>
      <c r="RFN151" s="342"/>
      <c r="RFO151" s="342"/>
      <c r="RFP151" s="342"/>
      <c r="RFQ151" s="342"/>
      <c r="RFR151" s="342"/>
      <c r="RFS151" s="342"/>
      <c r="RFT151" s="342"/>
      <c r="RFU151" s="342"/>
      <c r="RFV151" s="342"/>
      <c r="RFW151" s="342"/>
      <c r="RFX151" s="342"/>
      <c r="RFY151" s="342"/>
      <c r="RFZ151" s="342"/>
      <c r="RGA151" s="342"/>
      <c r="RGB151" s="342"/>
      <c r="RGC151" s="342"/>
      <c r="RGD151" s="342"/>
      <c r="RGE151" s="342"/>
      <c r="RGF151" s="342"/>
      <c r="RGG151" s="342"/>
      <c r="RGH151" s="342"/>
      <c r="RGI151" s="342"/>
      <c r="RGJ151" s="342"/>
      <c r="RGK151" s="342"/>
      <c r="RGL151" s="342"/>
      <c r="RGM151" s="342"/>
      <c r="RGN151" s="342"/>
      <c r="RGO151" s="342"/>
      <c r="RGP151" s="342"/>
      <c r="RGQ151" s="342"/>
      <c r="RGR151" s="342"/>
      <c r="RGS151" s="342"/>
      <c r="RGT151" s="342"/>
      <c r="RGU151" s="342"/>
      <c r="RGV151" s="342"/>
      <c r="RGW151" s="342"/>
      <c r="RGX151" s="342"/>
      <c r="RGY151" s="342"/>
      <c r="RGZ151" s="342"/>
      <c r="RHA151" s="342"/>
      <c r="RHB151" s="342"/>
      <c r="RHC151" s="342"/>
      <c r="RHD151" s="342"/>
      <c r="RHE151" s="342"/>
      <c r="RHF151" s="342"/>
      <c r="RHG151" s="342"/>
      <c r="RHH151" s="342"/>
      <c r="RHI151" s="342"/>
      <c r="RHJ151" s="342"/>
      <c r="RHK151" s="342"/>
      <c r="RHL151" s="342"/>
      <c r="RHM151" s="342"/>
      <c r="RHN151" s="342"/>
      <c r="RHO151" s="342"/>
      <c r="RHP151" s="342"/>
      <c r="RHQ151" s="342"/>
      <c r="RHR151" s="342"/>
      <c r="RHS151" s="342"/>
      <c r="RHT151" s="342"/>
      <c r="RHU151" s="342"/>
      <c r="RHV151" s="342"/>
      <c r="RHW151" s="342"/>
      <c r="RHX151" s="342"/>
      <c r="RHY151" s="342"/>
      <c r="RHZ151" s="342"/>
      <c r="RIA151" s="342"/>
      <c r="RIB151" s="342"/>
      <c r="RIC151" s="342"/>
      <c r="RID151" s="342"/>
      <c r="RIE151" s="342"/>
      <c r="RIF151" s="342"/>
      <c r="RIG151" s="342"/>
      <c r="RIH151" s="342"/>
      <c r="RII151" s="342"/>
      <c r="RIJ151" s="342"/>
      <c r="RIK151" s="342"/>
      <c r="RIL151" s="342"/>
      <c r="RIM151" s="342"/>
      <c r="RIN151" s="342"/>
      <c r="RIO151" s="342"/>
      <c r="RIP151" s="342"/>
      <c r="RIQ151" s="342"/>
      <c r="RIR151" s="342"/>
      <c r="RIS151" s="342"/>
      <c r="RIT151" s="342"/>
      <c r="RIU151" s="342"/>
      <c r="RIV151" s="342"/>
      <c r="RIW151" s="342"/>
      <c r="RIX151" s="342"/>
      <c r="RIY151" s="342"/>
      <c r="RIZ151" s="342"/>
      <c r="RJA151" s="342"/>
      <c r="RJB151" s="342"/>
      <c r="RJC151" s="342"/>
      <c r="RJD151" s="342"/>
      <c r="RJE151" s="342"/>
      <c r="RJF151" s="342"/>
      <c r="RJG151" s="342"/>
      <c r="RJH151" s="342"/>
      <c r="RJI151" s="342"/>
      <c r="RJJ151" s="342"/>
      <c r="RJK151" s="342"/>
      <c r="RJL151" s="342"/>
      <c r="RJM151" s="342"/>
      <c r="RJN151" s="342"/>
      <c r="RJO151" s="342"/>
      <c r="RJP151" s="342"/>
      <c r="RJQ151" s="342"/>
      <c r="RJR151" s="342"/>
      <c r="RJS151" s="342"/>
      <c r="RJT151" s="342"/>
      <c r="RJU151" s="342"/>
      <c r="RJV151" s="342"/>
      <c r="RJW151" s="342"/>
      <c r="RJX151" s="342"/>
      <c r="RJY151" s="342"/>
      <c r="RJZ151" s="342"/>
      <c r="RKA151" s="342"/>
      <c r="RKB151" s="342"/>
      <c r="RKC151" s="342"/>
      <c r="RKD151" s="342"/>
      <c r="RKE151" s="342"/>
      <c r="RKF151" s="342"/>
      <c r="RKG151" s="342"/>
      <c r="RKH151" s="342"/>
      <c r="RKI151" s="342"/>
      <c r="RKJ151" s="342"/>
      <c r="RKK151" s="342"/>
      <c r="RKL151" s="342"/>
      <c r="RKM151" s="342"/>
      <c r="RKN151" s="342"/>
      <c r="RKO151" s="342"/>
      <c r="RKP151" s="342"/>
      <c r="RKQ151" s="342"/>
      <c r="RKR151" s="342"/>
      <c r="RKS151" s="342"/>
      <c r="RKT151" s="342"/>
      <c r="RKU151" s="342"/>
      <c r="RKV151" s="342"/>
      <c r="RKW151" s="342"/>
      <c r="RKX151" s="342"/>
      <c r="RKY151" s="342"/>
      <c r="RKZ151" s="342"/>
      <c r="RLA151" s="342"/>
      <c r="RLB151" s="342"/>
      <c r="RLC151" s="342"/>
      <c r="RLD151" s="342"/>
      <c r="RLE151" s="342"/>
      <c r="RLF151" s="342"/>
      <c r="RLG151" s="342"/>
      <c r="RLH151" s="342"/>
      <c r="RLI151" s="342"/>
      <c r="RLJ151" s="342"/>
      <c r="RLK151" s="342"/>
      <c r="RLL151" s="342"/>
      <c r="RLM151" s="342"/>
      <c r="RLN151" s="342"/>
      <c r="RLO151" s="342"/>
      <c r="RLP151" s="342"/>
      <c r="RLQ151" s="342"/>
      <c r="RLR151" s="342"/>
      <c r="RLS151" s="342"/>
      <c r="RLT151" s="342"/>
      <c r="RLU151" s="342"/>
      <c r="RLV151" s="342"/>
      <c r="RLW151" s="342"/>
      <c r="RLX151" s="342"/>
      <c r="RLY151" s="342"/>
      <c r="RLZ151" s="342"/>
      <c r="RMA151" s="342"/>
      <c r="RMB151" s="342"/>
      <c r="RMC151" s="342"/>
      <c r="RMD151" s="342"/>
      <c r="RME151" s="342"/>
      <c r="RMF151" s="342"/>
      <c r="RMG151" s="342"/>
      <c r="RMH151" s="342"/>
      <c r="RMI151" s="342"/>
      <c r="RMJ151" s="342"/>
      <c r="RMK151" s="342"/>
      <c r="RML151" s="342"/>
      <c r="RMM151" s="342"/>
      <c r="RMN151" s="342"/>
      <c r="RMO151" s="342"/>
      <c r="RMP151" s="342"/>
      <c r="RMQ151" s="342"/>
      <c r="RMR151" s="342"/>
      <c r="RMS151" s="342"/>
      <c r="RMT151" s="342"/>
      <c r="RMU151" s="342"/>
      <c r="RMV151" s="342"/>
      <c r="RMW151" s="342"/>
      <c r="RMX151" s="342"/>
      <c r="RMY151" s="342"/>
      <c r="RMZ151" s="342"/>
      <c r="RNA151" s="342"/>
      <c r="RNB151" s="342"/>
      <c r="RNC151" s="342"/>
      <c r="RND151" s="342"/>
      <c r="RNE151" s="342"/>
      <c r="RNF151" s="342"/>
      <c r="RNG151" s="342"/>
      <c r="RNH151" s="342"/>
      <c r="RNI151" s="342"/>
      <c r="RNJ151" s="342"/>
      <c r="RNK151" s="342"/>
      <c r="RNL151" s="342"/>
      <c r="RNM151" s="342"/>
      <c r="RNN151" s="342"/>
      <c r="RNO151" s="342"/>
      <c r="RNP151" s="342"/>
      <c r="RNQ151" s="342"/>
      <c r="RNR151" s="342"/>
      <c r="RNS151" s="342"/>
      <c r="RNT151" s="342"/>
      <c r="RNU151" s="342"/>
      <c r="RNV151" s="342"/>
      <c r="RNW151" s="342"/>
      <c r="RNX151" s="342"/>
      <c r="RNY151" s="342"/>
      <c r="RNZ151" s="342"/>
      <c r="ROA151" s="342"/>
      <c r="ROB151" s="342"/>
      <c r="ROC151" s="342"/>
      <c r="ROD151" s="342"/>
      <c r="ROE151" s="342"/>
      <c r="ROF151" s="342"/>
      <c r="ROG151" s="342"/>
      <c r="ROH151" s="342"/>
      <c r="ROI151" s="342"/>
      <c r="ROJ151" s="342"/>
      <c r="ROK151" s="342"/>
      <c r="ROL151" s="342"/>
      <c r="ROM151" s="342"/>
      <c r="RON151" s="342"/>
      <c r="ROO151" s="342"/>
      <c r="ROP151" s="342"/>
      <c r="ROQ151" s="342"/>
      <c r="ROR151" s="342"/>
      <c r="ROS151" s="342"/>
      <c r="ROT151" s="342"/>
      <c r="ROU151" s="342"/>
      <c r="ROV151" s="342"/>
      <c r="ROW151" s="342"/>
      <c r="ROX151" s="342"/>
      <c r="ROY151" s="342"/>
      <c r="ROZ151" s="342"/>
      <c r="RPA151" s="342"/>
      <c r="RPB151" s="342"/>
      <c r="RPC151" s="342"/>
      <c r="RPD151" s="342"/>
      <c r="RPE151" s="342"/>
      <c r="RPF151" s="342"/>
      <c r="RPG151" s="342"/>
      <c r="RPH151" s="342"/>
      <c r="RPI151" s="342"/>
      <c r="RPJ151" s="342"/>
      <c r="RPK151" s="342"/>
      <c r="RPL151" s="342"/>
      <c r="RPM151" s="342"/>
      <c r="RPN151" s="342"/>
      <c r="RPO151" s="342"/>
      <c r="RPP151" s="342"/>
      <c r="RPQ151" s="342"/>
      <c r="RPR151" s="342"/>
      <c r="RPS151" s="342"/>
      <c r="RPT151" s="342"/>
      <c r="RPU151" s="342"/>
      <c r="RPV151" s="342"/>
      <c r="RPW151" s="342"/>
      <c r="RPX151" s="342"/>
      <c r="RPY151" s="342"/>
      <c r="RPZ151" s="342"/>
      <c r="RQA151" s="342"/>
      <c r="RQB151" s="342"/>
      <c r="RQC151" s="342"/>
      <c r="RQD151" s="342"/>
      <c r="RQE151" s="342"/>
      <c r="RQF151" s="342"/>
      <c r="RQG151" s="342"/>
      <c r="RQH151" s="342"/>
      <c r="RQI151" s="342"/>
      <c r="RQJ151" s="342"/>
      <c r="RQK151" s="342"/>
      <c r="RQL151" s="342"/>
      <c r="RQM151" s="342"/>
      <c r="RQN151" s="342"/>
      <c r="RQO151" s="342"/>
      <c r="RQP151" s="342"/>
      <c r="RQQ151" s="342"/>
      <c r="RQR151" s="342"/>
      <c r="RQS151" s="342"/>
      <c r="RQT151" s="342"/>
      <c r="RQU151" s="342"/>
      <c r="RQV151" s="342"/>
      <c r="RQW151" s="342"/>
      <c r="RQX151" s="342"/>
      <c r="RQY151" s="342"/>
      <c r="RQZ151" s="342"/>
      <c r="RRA151" s="342"/>
      <c r="RRB151" s="342"/>
      <c r="RRC151" s="342"/>
      <c r="RRD151" s="342"/>
      <c r="RRE151" s="342"/>
      <c r="RRF151" s="342"/>
      <c r="RRG151" s="342"/>
      <c r="RRH151" s="342"/>
      <c r="RRI151" s="342"/>
      <c r="RRJ151" s="342"/>
      <c r="RRK151" s="342"/>
      <c r="RRL151" s="342"/>
      <c r="RRM151" s="342"/>
      <c r="RRN151" s="342"/>
      <c r="RRO151" s="342"/>
      <c r="RRP151" s="342"/>
      <c r="RRQ151" s="342"/>
      <c r="RRR151" s="342"/>
      <c r="RRS151" s="342"/>
      <c r="RRT151" s="342"/>
      <c r="RRU151" s="342"/>
      <c r="RRV151" s="342"/>
      <c r="RRW151" s="342"/>
      <c r="RRX151" s="342"/>
      <c r="RRY151" s="342"/>
      <c r="RRZ151" s="342"/>
      <c r="RSA151" s="342"/>
      <c r="RSB151" s="342"/>
      <c r="RSC151" s="342"/>
      <c r="RSD151" s="342"/>
      <c r="RSE151" s="342"/>
      <c r="RSF151" s="342"/>
      <c r="RSG151" s="342"/>
      <c r="RSH151" s="342"/>
      <c r="RSI151" s="342"/>
      <c r="RSJ151" s="342"/>
      <c r="RSK151" s="342"/>
      <c r="RSL151" s="342"/>
      <c r="RSM151" s="342"/>
      <c r="RSN151" s="342"/>
      <c r="RSO151" s="342"/>
      <c r="RSP151" s="342"/>
      <c r="RSQ151" s="342"/>
      <c r="RSR151" s="342"/>
      <c r="RSS151" s="342"/>
      <c r="RST151" s="342"/>
      <c r="RSU151" s="342"/>
      <c r="RSV151" s="342"/>
      <c r="RSW151" s="342"/>
      <c r="RSX151" s="342"/>
      <c r="RSY151" s="342"/>
      <c r="RSZ151" s="342"/>
      <c r="RTA151" s="342"/>
      <c r="RTB151" s="342"/>
      <c r="RTC151" s="342"/>
      <c r="RTD151" s="342"/>
      <c r="RTE151" s="342"/>
      <c r="RTF151" s="342"/>
      <c r="RTG151" s="342"/>
      <c r="RTH151" s="342"/>
      <c r="RTI151" s="342"/>
      <c r="RTJ151" s="342"/>
      <c r="RTK151" s="342"/>
      <c r="RTL151" s="342"/>
      <c r="RTM151" s="342"/>
      <c r="RTN151" s="342"/>
      <c r="RTO151" s="342"/>
      <c r="RTP151" s="342"/>
      <c r="RTQ151" s="342"/>
      <c r="RTR151" s="342"/>
      <c r="RTS151" s="342"/>
      <c r="RTT151" s="342"/>
      <c r="RTU151" s="342"/>
      <c r="RTV151" s="342"/>
      <c r="RTW151" s="342"/>
      <c r="RTX151" s="342"/>
      <c r="RTY151" s="342"/>
      <c r="RTZ151" s="342"/>
      <c r="RUA151" s="342"/>
      <c r="RUB151" s="342"/>
      <c r="RUC151" s="342"/>
      <c r="RUD151" s="342"/>
      <c r="RUE151" s="342"/>
      <c r="RUF151" s="342"/>
      <c r="RUG151" s="342"/>
      <c r="RUH151" s="342"/>
      <c r="RUI151" s="342"/>
      <c r="RUJ151" s="342"/>
      <c r="RUK151" s="342"/>
      <c r="RUL151" s="342"/>
      <c r="RUM151" s="342"/>
      <c r="RUN151" s="342"/>
      <c r="RUO151" s="342"/>
      <c r="RUP151" s="342"/>
      <c r="RUQ151" s="342"/>
      <c r="RUR151" s="342"/>
      <c r="RUS151" s="342"/>
      <c r="RUT151" s="342"/>
      <c r="RUU151" s="342"/>
      <c r="RUV151" s="342"/>
      <c r="RUW151" s="342"/>
      <c r="RUX151" s="342"/>
      <c r="RUY151" s="342"/>
      <c r="RUZ151" s="342"/>
      <c r="RVA151" s="342"/>
      <c r="RVB151" s="342"/>
      <c r="RVC151" s="342"/>
      <c r="RVD151" s="342"/>
      <c r="RVE151" s="342"/>
      <c r="RVF151" s="342"/>
      <c r="RVG151" s="342"/>
      <c r="RVH151" s="342"/>
      <c r="RVI151" s="342"/>
      <c r="RVJ151" s="342"/>
      <c r="RVK151" s="342"/>
      <c r="RVL151" s="342"/>
      <c r="RVM151" s="342"/>
      <c r="RVN151" s="342"/>
      <c r="RVO151" s="342"/>
      <c r="RVP151" s="342"/>
      <c r="RVQ151" s="342"/>
      <c r="RVR151" s="342"/>
      <c r="RVS151" s="342"/>
      <c r="RVT151" s="342"/>
      <c r="RVU151" s="342"/>
      <c r="RVV151" s="342"/>
      <c r="RVW151" s="342"/>
      <c r="RVX151" s="342"/>
      <c r="RVY151" s="342"/>
      <c r="RVZ151" s="342"/>
      <c r="RWA151" s="342"/>
      <c r="RWB151" s="342"/>
      <c r="RWC151" s="342"/>
      <c r="RWD151" s="342"/>
      <c r="RWE151" s="342"/>
      <c r="RWF151" s="342"/>
      <c r="RWG151" s="342"/>
      <c r="RWH151" s="342"/>
      <c r="RWI151" s="342"/>
      <c r="RWJ151" s="342"/>
      <c r="RWK151" s="342"/>
      <c r="RWL151" s="342"/>
      <c r="RWM151" s="342"/>
      <c r="RWN151" s="342"/>
      <c r="RWO151" s="342"/>
      <c r="RWP151" s="342"/>
      <c r="RWQ151" s="342"/>
      <c r="RWR151" s="342"/>
      <c r="RWS151" s="342"/>
      <c r="RWT151" s="342"/>
      <c r="RWU151" s="342"/>
      <c r="RWV151" s="342"/>
      <c r="RWW151" s="342"/>
      <c r="RWX151" s="342"/>
      <c r="RWY151" s="342"/>
      <c r="RWZ151" s="342"/>
      <c r="RXA151" s="342"/>
      <c r="RXB151" s="342"/>
      <c r="RXC151" s="342"/>
      <c r="RXD151" s="342"/>
      <c r="RXE151" s="342"/>
      <c r="RXF151" s="342"/>
      <c r="RXG151" s="342"/>
      <c r="RXH151" s="342"/>
      <c r="RXI151" s="342"/>
      <c r="RXJ151" s="342"/>
      <c r="RXK151" s="342"/>
      <c r="RXL151" s="342"/>
      <c r="RXM151" s="342"/>
      <c r="RXN151" s="342"/>
      <c r="RXO151" s="342"/>
      <c r="RXP151" s="342"/>
      <c r="RXQ151" s="342"/>
      <c r="RXR151" s="342"/>
      <c r="RXS151" s="342"/>
      <c r="RXT151" s="342"/>
      <c r="RXU151" s="342"/>
      <c r="RXV151" s="342"/>
      <c r="RXW151" s="342"/>
      <c r="RXX151" s="342"/>
      <c r="RXY151" s="342"/>
      <c r="RXZ151" s="342"/>
      <c r="RYA151" s="342"/>
      <c r="RYB151" s="342"/>
      <c r="RYC151" s="342"/>
      <c r="RYD151" s="342"/>
      <c r="RYE151" s="342"/>
      <c r="RYF151" s="342"/>
      <c r="RYG151" s="342"/>
      <c r="RYH151" s="342"/>
      <c r="RYI151" s="342"/>
      <c r="RYJ151" s="342"/>
      <c r="RYK151" s="342"/>
      <c r="RYL151" s="342"/>
      <c r="RYM151" s="342"/>
      <c r="RYN151" s="342"/>
      <c r="RYO151" s="342"/>
      <c r="RYP151" s="342"/>
      <c r="RYQ151" s="342"/>
      <c r="RYR151" s="342"/>
      <c r="RYS151" s="342"/>
      <c r="RYT151" s="342"/>
      <c r="RYU151" s="342"/>
      <c r="RYV151" s="342"/>
      <c r="RYW151" s="342"/>
      <c r="RYX151" s="342"/>
      <c r="RYY151" s="342"/>
      <c r="RYZ151" s="342"/>
      <c r="RZA151" s="342"/>
      <c r="RZB151" s="342"/>
      <c r="RZC151" s="342"/>
      <c r="RZD151" s="342"/>
      <c r="RZE151" s="342"/>
      <c r="RZF151" s="342"/>
      <c r="RZG151" s="342"/>
      <c r="RZH151" s="342"/>
      <c r="RZI151" s="342"/>
      <c r="RZJ151" s="342"/>
      <c r="RZK151" s="342"/>
      <c r="RZL151" s="342"/>
      <c r="RZM151" s="342"/>
      <c r="RZN151" s="342"/>
      <c r="RZO151" s="342"/>
      <c r="RZP151" s="342"/>
      <c r="RZQ151" s="342"/>
      <c r="RZR151" s="342"/>
      <c r="RZS151" s="342"/>
      <c r="RZT151" s="342"/>
      <c r="RZU151" s="342"/>
      <c r="RZV151" s="342"/>
      <c r="RZW151" s="342"/>
      <c r="RZX151" s="342"/>
      <c r="RZY151" s="342"/>
      <c r="RZZ151" s="342"/>
      <c r="SAA151" s="342"/>
      <c r="SAB151" s="342"/>
      <c r="SAC151" s="342"/>
      <c r="SAD151" s="342"/>
      <c r="SAE151" s="342"/>
      <c r="SAF151" s="342"/>
      <c r="SAG151" s="342"/>
      <c r="SAH151" s="342"/>
      <c r="SAI151" s="342"/>
      <c r="SAJ151" s="342"/>
      <c r="SAK151" s="342"/>
      <c r="SAL151" s="342"/>
      <c r="SAM151" s="342"/>
      <c r="SAN151" s="342"/>
      <c r="SAO151" s="342"/>
      <c r="SAP151" s="342"/>
      <c r="SAQ151" s="342"/>
      <c r="SAR151" s="342"/>
      <c r="SAS151" s="342"/>
      <c r="SAT151" s="342"/>
      <c r="SAU151" s="342"/>
      <c r="SAV151" s="342"/>
      <c r="SAW151" s="342"/>
      <c r="SAX151" s="342"/>
      <c r="SAY151" s="342"/>
      <c r="SAZ151" s="342"/>
      <c r="SBA151" s="342"/>
      <c r="SBB151" s="342"/>
      <c r="SBC151" s="342"/>
      <c r="SBD151" s="342"/>
      <c r="SBE151" s="342"/>
      <c r="SBF151" s="342"/>
      <c r="SBG151" s="342"/>
      <c r="SBH151" s="342"/>
      <c r="SBI151" s="342"/>
      <c r="SBJ151" s="342"/>
      <c r="SBK151" s="342"/>
      <c r="SBL151" s="342"/>
      <c r="SBM151" s="342"/>
      <c r="SBN151" s="342"/>
      <c r="SBO151" s="342"/>
      <c r="SBP151" s="342"/>
      <c r="SBQ151" s="342"/>
      <c r="SBR151" s="342"/>
      <c r="SBS151" s="342"/>
      <c r="SBT151" s="342"/>
      <c r="SBU151" s="342"/>
      <c r="SBV151" s="342"/>
      <c r="SBW151" s="342"/>
      <c r="SBX151" s="342"/>
      <c r="SBY151" s="342"/>
      <c r="SBZ151" s="342"/>
      <c r="SCA151" s="342"/>
      <c r="SCB151" s="342"/>
      <c r="SCC151" s="342"/>
      <c r="SCD151" s="342"/>
      <c r="SCE151" s="342"/>
      <c r="SCF151" s="342"/>
      <c r="SCG151" s="342"/>
      <c r="SCH151" s="342"/>
      <c r="SCI151" s="342"/>
      <c r="SCJ151" s="342"/>
      <c r="SCK151" s="342"/>
      <c r="SCL151" s="342"/>
      <c r="SCM151" s="342"/>
      <c r="SCN151" s="342"/>
      <c r="SCO151" s="342"/>
      <c r="SCP151" s="342"/>
      <c r="SCQ151" s="342"/>
      <c r="SCR151" s="342"/>
      <c r="SCS151" s="342"/>
      <c r="SCT151" s="342"/>
      <c r="SCU151" s="342"/>
      <c r="SCV151" s="342"/>
      <c r="SCW151" s="342"/>
      <c r="SCX151" s="342"/>
      <c r="SCY151" s="342"/>
      <c r="SCZ151" s="342"/>
      <c r="SDA151" s="342"/>
      <c r="SDB151" s="342"/>
      <c r="SDC151" s="342"/>
      <c r="SDD151" s="342"/>
      <c r="SDE151" s="342"/>
      <c r="SDF151" s="342"/>
      <c r="SDG151" s="342"/>
      <c r="SDH151" s="342"/>
      <c r="SDI151" s="342"/>
      <c r="SDJ151" s="342"/>
      <c r="SDK151" s="342"/>
      <c r="SDL151" s="342"/>
      <c r="SDM151" s="342"/>
      <c r="SDN151" s="342"/>
      <c r="SDO151" s="342"/>
      <c r="SDP151" s="342"/>
      <c r="SDQ151" s="342"/>
      <c r="SDR151" s="342"/>
      <c r="SDS151" s="342"/>
      <c r="SDT151" s="342"/>
      <c r="SDU151" s="342"/>
      <c r="SDV151" s="342"/>
      <c r="SDW151" s="342"/>
      <c r="SDX151" s="342"/>
      <c r="SDY151" s="342"/>
      <c r="SDZ151" s="342"/>
      <c r="SEA151" s="342"/>
      <c r="SEB151" s="342"/>
      <c r="SEC151" s="342"/>
      <c r="SED151" s="342"/>
      <c r="SEE151" s="342"/>
      <c r="SEF151" s="342"/>
      <c r="SEG151" s="342"/>
      <c r="SEH151" s="342"/>
      <c r="SEI151" s="342"/>
      <c r="SEJ151" s="342"/>
      <c r="SEK151" s="342"/>
      <c r="SEL151" s="342"/>
      <c r="SEM151" s="342"/>
      <c r="SEN151" s="342"/>
      <c r="SEO151" s="342"/>
      <c r="SEP151" s="342"/>
      <c r="SEQ151" s="342"/>
      <c r="SER151" s="342"/>
      <c r="SES151" s="342"/>
      <c r="SET151" s="342"/>
      <c r="SEU151" s="342"/>
      <c r="SEV151" s="342"/>
      <c r="SEW151" s="342"/>
      <c r="SEX151" s="342"/>
      <c r="SEY151" s="342"/>
      <c r="SEZ151" s="342"/>
      <c r="SFA151" s="342"/>
      <c r="SFB151" s="342"/>
      <c r="SFC151" s="342"/>
      <c r="SFD151" s="342"/>
      <c r="SFE151" s="342"/>
      <c r="SFF151" s="342"/>
      <c r="SFG151" s="342"/>
      <c r="SFH151" s="342"/>
      <c r="SFI151" s="342"/>
      <c r="SFJ151" s="342"/>
      <c r="SFK151" s="342"/>
      <c r="SFL151" s="342"/>
      <c r="SFM151" s="342"/>
      <c r="SFN151" s="342"/>
      <c r="SFO151" s="342"/>
      <c r="SFP151" s="342"/>
      <c r="SFQ151" s="342"/>
      <c r="SFR151" s="342"/>
      <c r="SFS151" s="342"/>
      <c r="SFT151" s="342"/>
      <c r="SFU151" s="342"/>
      <c r="SFV151" s="342"/>
      <c r="SFW151" s="342"/>
      <c r="SFX151" s="342"/>
      <c r="SFY151" s="342"/>
      <c r="SFZ151" s="342"/>
      <c r="SGA151" s="342"/>
      <c r="SGB151" s="342"/>
      <c r="SGC151" s="342"/>
      <c r="SGD151" s="342"/>
      <c r="SGE151" s="342"/>
      <c r="SGF151" s="342"/>
      <c r="SGG151" s="342"/>
      <c r="SGH151" s="342"/>
      <c r="SGI151" s="342"/>
      <c r="SGJ151" s="342"/>
      <c r="SGK151" s="342"/>
      <c r="SGL151" s="342"/>
      <c r="SGM151" s="342"/>
      <c r="SGN151" s="342"/>
      <c r="SGO151" s="342"/>
      <c r="SGP151" s="342"/>
      <c r="SGQ151" s="342"/>
      <c r="SGR151" s="342"/>
      <c r="SGS151" s="342"/>
      <c r="SGT151" s="342"/>
      <c r="SGU151" s="342"/>
      <c r="SGV151" s="342"/>
      <c r="SGW151" s="342"/>
      <c r="SGX151" s="342"/>
      <c r="SGY151" s="342"/>
      <c r="SGZ151" s="342"/>
      <c r="SHA151" s="342"/>
      <c r="SHB151" s="342"/>
      <c r="SHC151" s="342"/>
      <c r="SHD151" s="342"/>
      <c r="SHE151" s="342"/>
      <c r="SHF151" s="342"/>
      <c r="SHG151" s="342"/>
      <c r="SHH151" s="342"/>
      <c r="SHI151" s="342"/>
      <c r="SHJ151" s="342"/>
      <c r="SHK151" s="342"/>
      <c r="SHL151" s="342"/>
      <c r="SHM151" s="342"/>
      <c r="SHN151" s="342"/>
      <c r="SHO151" s="342"/>
      <c r="SHP151" s="342"/>
      <c r="SHQ151" s="342"/>
      <c r="SHR151" s="342"/>
      <c r="SHS151" s="342"/>
      <c r="SHT151" s="342"/>
      <c r="SHU151" s="342"/>
      <c r="SHV151" s="342"/>
      <c r="SHW151" s="342"/>
      <c r="SHX151" s="342"/>
      <c r="SHY151" s="342"/>
      <c r="SHZ151" s="342"/>
      <c r="SIA151" s="342"/>
      <c r="SIB151" s="342"/>
      <c r="SIC151" s="342"/>
      <c r="SID151" s="342"/>
      <c r="SIE151" s="342"/>
      <c r="SIF151" s="342"/>
      <c r="SIG151" s="342"/>
      <c r="SIH151" s="342"/>
      <c r="SII151" s="342"/>
      <c r="SIJ151" s="342"/>
      <c r="SIK151" s="342"/>
      <c r="SIL151" s="342"/>
      <c r="SIM151" s="342"/>
      <c r="SIN151" s="342"/>
      <c r="SIO151" s="342"/>
      <c r="SIP151" s="342"/>
      <c r="SIQ151" s="342"/>
      <c r="SIR151" s="342"/>
      <c r="SIS151" s="342"/>
      <c r="SIT151" s="342"/>
      <c r="SIU151" s="342"/>
      <c r="SIV151" s="342"/>
      <c r="SIW151" s="342"/>
      <c r="SIX151" s="342"/>
      <c r="SIY151" s="342"/>
      <c r="SIZ151" s="342"/>
      <c r="SJA151" s="342"/>
      <c r="SJB151" s="342"/>
      <c r="SJC151" s="342"/>
      <c r="SJD151" s="342"/>
      <c r="SJE151" s="342"/>
      <c r="SJF151" s="342"/>
      <c r="SJG151" s="342"/>
      <c r="SJH151" s="342"/>
      <c r="SJI151" s="342"/>
      <c r="SJJ151" s="342"/>
      <c r="SJK151" s="342"/>
      <c r="SJL151" s="342"/>
      <c r="SJM151" s="342"/>
      <c r="SJN151" s="342"/>
      <c r="SJO151" s="342"/>
      <c r="SJP151" s="342"/>
      <c r="SJQ151" s="342"/>
      <c r="SJR151" s="342"/>
      <c r="SJS151" s="342"/>
      <c r="SJT151" s="342"/>
      <c r="SJU151" s="342"/>
      <c r="SJV151" s="342"/>
      <c r="SJW151" s="342"/>
      <c r="SJX151" s="342"/>
      <c r="SJY151" s="342"/>
      <c r="SJZ151" s="342"/>
      <c r="SKA151" s="342"/>
      <c r="SKB151" s="342"/>
      <c r="SKC151" s="342"/>
      <c r="SKD151" s="342"/>
      <c r="SKE151" s="342"/>
      <c r="SKF151" s="342"/>
      <c r="SKG151" s="342"/>
      <c r="SKH151" s="342"/>
      <c r="SKI151" s="342"/>
      <c r="SKJ151" s="342"/>
      <c r="SKK151" s="342"/>
      <c r="SKL151" s="342"/>
      <c r="SKM151" s="342"/>
      <c r="SKN151" s="342"/>
      <c r="SKO151" s="342"/>
      <c r="SKP151" s="342"/>
      <c r="SKQ151" s="342"/>
      <c r="SKR151" s="342"/>
      <c r="SKS151" s="342"/>
      <c r="SKT151" s="342"/>
      <c r="SKU151" s="342"/>
      <c r="SKV151" s="342"/>
      <c r="SKW151" s="342"/>
      <c r="SKX151" s="342"/>
      <c r="SKY151" s="342"/>
      <c r="SKZ151" s="342"/>
      <c r="SLA151" s="342"/>
      <c r="SLB151" s="342"/>
      <c r="SLC151" s="342"/>
      <c r="SLD151" s="342"/>
      <c r="SLE151" s="342"/>
      <c r="SLF151" s="342"/>
      <c r="SLG151" s="342"/>
      <c r="SLH151" s="342"/>
      <c r="SLI151" s="342"/>
      <c r="SLJ151" s="342"/>
      <c r="SLK151" s="342"/>
      <c r="SLL151" s="342"/>
      <c r="SLM151" s="342"/>
      <c r="SLN151" s="342"/>
      <c r="SLO151" s="342"/>
      <c r="SLP151" s="342"/>
      <c r="SLQ151" s="342"/>
      <c r="SLR151" s="342"/>
      <c r="SLS151" s="342"/>
      <c r="SLT151" s="342"/>
      <c r="SLU151" s="342"/>
      <c r="SLV151" s="342"/>
      <c r="SLW151" s="342"/>
      <c r="SLX151" s="342"/>
      <c r="SLY151" s="342"/>
      <c r="SLZ151" s="342"/>
      <c r="SMA151" s="342"/>
      <c r="SMB151" s="342"/>
      <c r="SMC151" s="342"/>
      <c r="SMD151" s="342"/>
      <c r="SME151" s="342"/>
      <c r="SMF151" s="342"/>
      <c r="SMG151" s="342"/>
      <c r="SMH151" s="342"/>
      <c r="SMI151" s="342"/>
      <c r="SMJ151" s="342"/>
      <c r="SMK151" s="342"/>
      <c r="SML151" s="342"/>
      <c r="SMM151" s="342"/>
      <c r="SMN151" s="342"/>
      <c r="SMO151" s="342"/>
      <c r="SMP151" s="342"/>
      <c r="SMQ151" s="342"/>
      <c r="SMR151" s="342"/>
      <c r="SMS151" s="342"/>
      <c r="SMT151" s="342"/>
      <c r="SMU151" s="342"/>
      <c r="SMV151" s="342"/>
      <c r="SMW151" s="342"/>
      <c r="SMX151" s="342"/>
      <c r="SMY151" s="342"/>
      <c r="SMZ151" s="342"/>
      <c r="SNA151" s="342"/>
      <c r="SNB151" s="342"/>
      <c r="SNC151" s="342"/>
      <c r="SND151" s="342"/>
      <c r="SNE151" s="342"/>
      <c r="SNF151" s="342"/>
      <c r="SNG151" s="342"/>
      <c r="SNH151" s="342"/>
      <c r="SNI151" s="342"/>
      <c r="SNJ151" s="342"/>
      <c r="SNK151" s="342"/>
      <c r="SNL151" s="342"/>
      <c r="SNM151" s="342"/>
      <c r="SNN151" s="342"/>
      <c r="SNO151" s="342"/>
      <c r="SNP151" s="342"/>
      <c r="SNQ151" s="342"/>
      <c r="SNR151" s="342"/>
      <c r="SNS151" s="342"/>
      <c r="SNT151" s="342"/>
      <c r="SNU151" s="342"/>
      <c r="SNV151" s="342"/>
      <c r="SNW151" s="342"/>
      <c r="SNX151" s="342"/>
      <c r="SNY151" s="342"/>
      <c r="SNZ151" s="342"/>
      <c r="SOA151" s="342"/>
      <c r="SOB151" s="342"/>
      <c r="SOC151" s="342"/>
      <c r="SOD151" s="342"/>
      <c r="SOE151" s="342"/>
      <c r="SOF151" s="342"/>
      <c r="SOG151" s="342"/>
      <c r="SOH151" s="342"/>
      <c r="SOI151" s="342"/>
      <c r="SOJ151" s="342"/>
      <c r="SOK151" s="342"/>
      <c r="SOL151" s="342"/>
      <c r="SOM151" s="342"/>
      <c r="SON151" s="342"/>
      <c r="SOO151" s="342"/>
      <c r="SOP151" s="342"/>
      <c r="SOQ151" s="342"/>
      <c r="SOR151" s="342"/>
      <c r="SOS151" s="342"/>
      <c r="SOT151" s="342"/>
      <c r="SOU151" s="342"/>
      <c r="SOV151" s="342"/>
      <c r="SOW151" s="342"/>
      <c r="SOX151" s="342"/>
      <c r="SOY151" s="342"/>
      <c r="SOZ151" s="342"/>
      <c r="SPA151" s="342"/>
      <c r="SPB151" s="342"/>
      <c r="SPC151" s="342"/>
      <c r="SPD151" s="342"/>
      <c r="SPE151" s="342"/>
      <c r="SPF151" s="342"/>
      <c r="SPG151" s="342"/>
      <c r="SPH151" s="342"/>
      <c r="SPI151" s="342"/>
      <c r="SPJ151" s="342"/>
      <c r="SPK151" s="342"/>
      <c r="SPL151" s="342"/>
      <c r="SPM151" s="342"/>
      <c r="SPN151" s="342"/>
      <c r="SPO151" s="342"/>
      <c r="SPP151" s="342"/>
      <c r="SPQ151" s="342"/>
      <c r="SPR151" s="342"/>
      <c r="SPS151" s="342"/>
      <c r="SPT151" s="342"/>
      <c r="SPU151" s="342"/>
      <c r="SPV151" s="342"/>
      <c r="SPW151" s="342"/>
      <c r="SPX151" s="342"/>
      <c r="SPY151" s="342"/>
      <c r="SPZ151" s="342"/>
      <c r="SQA151" s="342"/>
      <c r="SQB151" s="342"/>
      <c r="SQC151" s="342"/>
      <c r="SQD151" s="342"/>
      <c r="SQE151" s="342"/>
      <c r="SQF151" s="342"/>
      <c r="SQG151" s="342"/>
      <c r="SQH151" s="342"/>
      <c r="SQI151" s="342"/>
      <c r="SQJ151" s="342"/>
      <c r="SQK151" s="342"/>
      <c r="SQL151" s="342"/>
      <c r="SQM151" s="342"/>
      <c r="SQN151" s="342"/>
      <c r="SQO151" s="342"/>
      <c r="SQP151" s="342"/>
      <c r="SQQ151" s="342"/>
      <c r="SQR151" s="342"/>
      <c r="SQS151" s="342"/>
      <c r="SQT151" s="342"/>
      <c r="SQU151" s="342"/>
      <c r="SQV151" s="342"/>
      <c r="SQW151" s="342"/>
      <c r="SQX151" s="342"/>
      <c r="SQY151" s="342"/>
      <c r="SQZ151" s="342"/>
      <c r="SRA151" s="342"/>
      <c r="SRB151" s="342"/>
      <c r="SRC151" s="342"/>
      <c r="SRD151" s="342"/>
      <c r="SRE151" s="342"/>
      <c r="SRF151" s="342"/>
      <c r="SRG151" s="342"/>
      <c r="SRH151" s="342"/>
      <c r="SRI151" s="342"/>
      <c r="SRJ151" s="342"/>
      <c r="SRK151" s="342"/>
      <c r="SRL151" s="342"/>
      <c r="SRM151" s="342"/>
      <c r="SRN151" s="342"/>
      <c r="SRO151" s="342"/>
      <c r="SRP151" s="342"/>
      <c r="SRQ151" s="342"/>
      <c r="SRR151" s="342"/>
      <c r="SRS151" s="342"/>
      <c r="SRT151" s="342"/>
      <c r="SRU151" s="342"/>
      <c r="SRV151" s="342"/>
      <c r="SRW151" s="342"/>
      <c r="SRX151" s="342"/>
      <c r="SRY151" s="342"/>
      <c r="SRZ151" s="342"/>
      <c r="SSA151" s="342"/>
      <c r="SSB151" s="342"/>
      <c r="SSC151" s="342"/>
      <c r="SSD151" s="342"/>
      <c r="SSE151" s="342"/>
      <c r="SSF151" s="342"/>
      <c r="SSG151" s="342"/>
      <c r="SSH151" s="342"/>
      <c r="SSI151" s="342"/>
      <c r="SSJ151" s="342"/>
      <c r="SSK151" s="342"/>
      <c r="SSL151" s="342"/>
      <c r="SSM151" s="342"/>
      <c r="SSN151" s="342"/>
      <c r="SSO151" s="342"/>
      <c r="SSP151" s="342"/>
      <c r="SSQ151" s="342"/>
      <c r="SSR151" s="342"/>
      <c r="SSS151" s="342"/>
      <c r="SST151" s="342"/>
      <c r="SSU151" s="342"/>
      <c r="SSV151" s="342"/>
      <c r="SSW151" s="342"/>
      <c r="SSX151" s="342"/>
      <c r="SSY151" s="342"/>
      <c r="SSZ151" s="342"/>
      <c r="STA151" s="342"/>
      <c r="STB151" s="342"/>
      <c r="STC151" s="342"/>
      <c r="STD151" s="342"/>
      <c r="STE151" s="342"/>
      <c r="STF151" s="342"/>
      <c r="STG151" s="342"/>
      <c r="STH151" s="342"/>
      <c r="STI151" s="342"/>
      <c r="STJ151" s="342"/>
      <c r="STK151" s="342"/>
      <c r="STL151" s="342"/>
      <c r="STM151" s="342"/>
      <c r="STN151" s="342"/>
      <c r="STO151" s="342"/>
      <c r="STP151" s="342"/>
      <c r="STQ151" s="342"/>
      <c r="STR151" s="342"/>
      <c r="STS151" s="342"/>
      <c r="STT151" s="342"/>
      <c r="STU151" s="342"/>
      <c r="STV151" s="342"/>
      <c r="STW151" s="342"/>
      <c r="STX151" s="342"/>
      <c r="STY151" s="342"/>
      <c r="STZ151" s="342"/>
      <c r="SUA151" s="342"/>
      <c r="SUB151" s="342"/>
      <c r="SUC151" s="342"/>
      <c r="SUD151" s="342"/>
      <c r="SUE151" s="342"/>
      <c r="SUF151" s="342"/>
      <c r="SUG151" s="342"/>
      <c r="SUH151" s="342"/>
      <c r="SUI151" s="342"/>
      <c r="SUJ151" s="342"/>
      <c r="SUK151" s="342"/>
      <c r="SUL151" s="342"/>
      <c r="SUM151" s="342"/>
      <c r="SUN151" s="342"/>
      <c r="SUO151" s="342"/>
      <c r="SUP151" s="342"/>
      <c r="SUQ151" s="342"/>
      <c r="SUR151" s="342"/>
      <c r="SUS151" s="342"/>
      <c r="SUT151" s="342"/>
      <c r="SUU151" s="342"/>
      <c r="SUV151" s="342"/>
      <c r="SUW151" s="342"/>
      <c r="SUX151" s="342"/>
      <c r="SUY151" s="342"/>
      <c r="SUZ151" s="342"/>
      <c r="SVA151" s="342"/>
      <c r="SVB151" s="342"/>
      <c r="SVC151" s="342"/>
      <c r="SVD151" s="342"/>
      <c r="SVE151" s="342"/>
      <c r="SVF151" s="342"/>
      <c r="SVG151" s="342"/>
      <c r="SVH151" s="342"/>
      <c r="SVI151" s="342"/>
      <c r="SVJ151" s="342"/>
      <c r="SVK151" s="342"/>
      <c r="SVL151" s="342"/>
      <c r="SVM151" s="342"/>
      <c r="SVN151" s="342"/>
      <c r="SVO151" s="342"/>
      <c r="SVP151" s="342"/>
      <c r="SVQ151" s="342"/>
      <c r="SVR151" s="342"/>
      <c r="SVS151" s="342"/>
      <c r="SVT151" s="342"/>
      <c r="SVU151" s="342"/>
      <c r="SVV151" s="342"/>
      <c r="SVW151" s="342"/>
      <c r="SVX151" s="342"/>
      <c r="SVY151" s="342"/>
      <c r="SVZ151" s="342"/>
      <c r="SWA151" s="342"/>
      <c r="SWB151" s="342"/>
      <c r="SWC151" s="342"/>
      <c r="SWD151" s="342"/>
      <c r="SWE151" s="342"/>
      <c r="SWF151" s="342"/>
      <c r="SWG151" s="342"/>
      <c r="SWH151" s="342"/>
      <c r="SWI151" s="342"/>
      <c r="SWJ151" s="342"/>
      <c r="SWK151" s="342"/>
      <c r="SWL151" s="342"/>
      <c r="SWM151" s="342"/>
      <c r="SWN151" s="342"/>
      <c r="SWO151" s="342"/>
      <c r="SWP151" s="342"/>
      <c r="SWQ151" s="342"/>
      <c r="SWR151" s="342"/>
      <c r="SWS151" s="342"/>
      <c r="SWT151" s="342"/>
      <c r="SWU151" s="342"/>
      <c r="SWV151" s="342"/>
      <c r="SWW151" s="342"/>
      <c r="SWX151" s="342"/>
      <c r="SWY151" s="342"/>
      <c r="SWZ151" s="342"/>
      <c r="SXA151" s="342"/>
      <c r="SXB151" s="342"/>
      <c r="SXC151" s="342"/>
      <c r="SXD151" s="342"/>
      <c r="SXE151" s="342"/>
      <c r="SXF151" s="342"/>
      <c r="SXG151" s="342"/>
      <c r="SXH151" s="342"/>
      <c r="SXI151" s="342"/>
      <c r="SXJ151" s="342"/>
      <c r="SXK151" s="342"/>
      <c r="SXL151" s="342"/>
      <c r="SXM151" s="342"/>
      <c r="SXN151" s="342"/>
      <c r="SXO151" s="342"/>
      <c r="SXP151" s="342"/>
      <c r="SXQ151" s="342"/>
      <c r="SXR151" s="342"/>
      <c r="SXS151" s="342"/>
      <c r="SXT151" s="342"/>
      <c r="SXU151" s="342"/>
      <c r="SXV151" s="342"/>
      <c r="SXW151" s="342"/>
      <c r="SXX151" s="342"/>
      <c r="SXY151" s="342"/>
      <c r="SXZ151" s="342"/>
      <c r="SYA151" s="342"/>
      <c r="SYB151" s="342"/>
      <c r="SYC151" s="342"/>
      <c r="SYD151" s="342"/>
      <c r="SYE151" s="342"/>
      <c r="SYF151" s="342"/>
      <c r="SYG151" s="342"/>
      <c r="SYH151" s="342"/>
      <c r="SYI151" s="342"/>
      <c r="SYJ151" s="342"/>
      <c r="SYK151" s="342"/>
      <c r="SYL151" s="342"/>
      <c r="SYM151" s="342"/>
      <c r="SYN151" s="342"/>
      <c r="SYO151" s="342"/>
      <c r="SYP151" s="342"/>
      <c r="SYQ151" s="342"/>
      <c r="SYR151" s="342"/>
      <c r="SYS151" s="342"/>
      <c r="SYT151" s="342"/>
      <c r="SYU151" s="342"/>
      <c r="SYV151" s="342"/>
      <c r="SYW151" s="342"/>
      <c r="SYX151" s="342"/>
      <c r="SYY151" s="342"/>
      <c r="SYZ151" s="342"/>
      <c r="SZA151" s="342"/>
      <c r="SZB151" s="342"/>
      <c r="SZC151" s="342"/>
      <c r="SZD151" s="342"/>
      <c r="SZE151" s="342"/>
      <c r="SZF151" s="342"/>
      <c r="SZG151" s="342"/>
      <c r="SZH151" s="342"/>
      <c r="SZI151" s="342"/>
      <c r="SZJ151" s="342"/>
      <c r="SZK151" s="342"/>
      <c r="SZL151" s="342"/>
      <c r="SZM151" s="342"/>
      <c r="SZN151" s="342"/>
      <c r="SZO151" s="342"/>
      <c r="SZP151" s="342"/>
      <c r="SZQ151" s="342"/>
      <c r="SZR151" s="342"/>
      <c r="SZS151" s="342"/>
      <c r="SZT151" s="342"/>
      <c r="SZU151" s="342"/>
      <c r="SZV151" s="342"/>
      <c r="SZW151" s="342"/>
      <c r="SZX151" s="342"/>
      <c r="SZY151" s="342"/>
      <c r="SZZ151" s="342"/>
      <c r="TAA151" s="342"/>
      <c r="TAB151" s="342"/>
      <c r="TAC151" s="342"/>
      <c r="TAD151" s="342"/>
      <c r="TAE151" s="342"/>
      <c r="TAF151" s="342"/>
      <c r="TAG151" s="342"/>
      <c r="TAH151" s="342"/>
      <c r="TAI151" s="342"/>
      <c r="TAJ151" s="342"/>
      <c r="TAK151" s="342"/>
      <c r="TAL151" s="342"/>
      <c r="TAM151" s="342"/>
      <c r="TAN151" s="342"/>
      <c r="TAO151" s="342"/>
      <c r="TAP151" s="342"/>
      <c r="TAQ151" s="342"/>
      <c r="TAR151" s="342"/>
      <c r="TAS151" s="342"/>
      <c r="TAT151" s="342"/>
      <c r="TAU151" s="342"/>
      <c r="TAV151" s="342"/>
      <c r="TAW151" s="342"/>
      <c r="TAX151" s="342"/>
      <c r="TAY151" s="342"/>
      <c r="TAZ151" s="342"/>
      <c r="TBA151" s="342"/>
      <c r="TBB151" s="342"/>
      <c r="TBC151" s="342"/>
      <c r="TBD151" s="342"/>
      <c r="TBE151" s="342"/>
      <c r="TBF151" s="342"/>
      <c r="TBG151" s="342"/>
      <c r="TBH151" s="342"/>
      <c r="TBI151" s="342"/>
      <c r="TBJ151" s="342"/>
      <c r="TBK151" s="342"/>
      <c r="TBL151" s="342"/>
      <c r="TBM151" s="342"/>
      <c r="TBN151" s="342"/>
      <c r="TBO151" s="342"/>
      <c r="TBP151" s="342"/>
      <c r="TBQ151" s="342"/>
      <c r="TBR151" s="342"/>
      <c r="TBS151" s="342"/>
      <c r="TBT151" s="342"/>
      <c r="TBU151" s="342"/>
      <c r="TBV151" s="342"/>
      <c r="TBW151" s="342"/>
      <c r="TBX151" s="342"/>
      <c r="TBY151" s="342"/>
      <c r="TBZ151" s="342"/>
      <c r="TCA151" s="342"/>
      <c r="TCB151" s="342"/>
      <c r="TCC151" s="342"/>
      <c r="TCD151" s="342"/>
      <c r="TCE151" s="342"/>
      <c r="TCF151" s="342"/>
      <c r="TCG151" s="342"/>
      <c r="TCH151" s="342"/>
      <c r="TCI151" s="342"/>
      <c r="TCJ151" s="342"/>
      <c r="TCK151" s="342"/>
      <c r="TCL151" s="342"/>
      <c r="TCM151" s="342"/>
      <c r="TCN151" s="342"/>
      <c r="TCO151" s="342"/>
      <c r="TCP151" s="342"/>
      <c r="TCQ151" s="342"/>
      <c r="TCR151" s="342"/>
      <c r="TCS151" s="342"/>
      <c r="TCT151" s="342"/>
      <c r="TCU151" s="342"/>
      <c r="TCV151" s="342"/>
      <c r="TCW151" s="342"/>
      <c r="TCX151" s="342"/>
      <c r="TCY151" s="342"/>
      <c r="TCZ151" s="342"/>
      <c r="TDA151" s="342"/>
      <c r="TDB151" s="342"/>
      <c r="TDC151" s="342"/>
      <c r="TDD151" s="342"/>
      <c r="TDE151" s="342"/>
      <c r="TDF151" s="342"/>
      <c r="TDG151" s="342"/>
      <c r="TDH151" s="342"/>
      <c r="TDI151" s="342"/>
      <c r="TDJ151" s="342"/>
      <c r="TDK151" s="342"/>
      <c r="TDL151" s="342"/>
      <c r="TDM151" s="342"/>
      <c r="TDN151" s="342"/>
      <c r="TDO151" s="342"/>
      <c r="TDP151" s="342"/>
      <c r="TDQ151" s="342"/>
      <c r="TDR151" s="342"/>
      <c r="TDS151" s="342"/>
      <c r="TDT151" s="342"/>
      <c r="TDU151" s="342"/>
      <c r="TDV151" s="342"/>
      <c r="TDW151" s="342"/>
      <c r="TDX151" s="342"/>
      <c r="TDY151" s="342"/>
      <c r="TDZ151" s="342"/>
      <c r="TEA151" s="342"/>
      <c r="TEB151" s="342"/>
      <c r="TEC151" s="342"/>
      <c r="TED151" s="342"/>
      <c r="TEE151" s="342"/>
      <c r="TEF151" s="342"/>
      <c r="TEG151" s="342"/>
      <c r="TEH151" s="342"/>
      <c r="TEI151" s="342"/>
      <c r="TEJ151" s="342"/>
      <c r="TEK151" s="342"/>
      <c r="TEL151" s="342"/>
      <c r="TEM151" s="342"/>
      <c r="TEN151" s="342"/>
      <c r="TEO151" s="342"/>
      <c r="TEP151" s="342"/>
      <c r="TEQ151" s="342"/>
      <c r="TER151" s="342"/>
      <c r="TES151" s="342"/>
      <c r="TET151" s="342"/>
      <c r="TEU151" s="342"/>
      <c r="TEV151" s="342"/>
      <c r="TEW151" s="342"/>
      <c r="TEX151" s="342"/>
      <c r="TEY151" s="342"/>
      <c r="TEZ151" s="342"/>
      <c r="TFA151" s="342"/>
      <c r="TFB151" s="342"/>
      <c r="TFC151" s="342"/>
      <c r="TFD151" s="342"/>
      <c r="TFE151" s="342"/>
      <c r="TFF151" s="342"/>
      <c r="TFG151" s="342"/>
      <c r="TFH151" s="342"/>
      <c r="TFI151" s="342"/>
      <c r="TFJ151" s="342"/>
      <c r="TFK151" s="342"/>
      <c r="TFL151" s="342"/>
      <c r="TFM151" s="342"/>
      <c r="TFN151" s="342"/>
      <c r="TFO151" s="342"/>
      <c r="TFP151" s="342"/>
      <c r="TFQ151" s="342"/>
      <c r="TFR151" s="342"/>
      <c r="TFS151" s="342"/>
      <c r="TFT151" s="342"/>
      <c r="TFU151" s="342"/>
      <c r="TFV151" s="342"/>
      <c r="TFW151" s="342"/>
      <c r="TFX151" s="342"/>
      <c r="TFY151" s="342"/>
      <c r="TFZ151" s="342"/>
      <c r="TGA151" s="342"/>
      <c r="TGB151" s="342"/>
      <c r="TGC151" s="342"/>
      <c r="TGD151" s="342"/>
      <c r="TGE151" s="342"/>
      <c r="TGF151" s="342"/>
      <c r="TGG151" s="342"/>
      <c r="TGH151" s="342"/>
      <c r="TGI151" s="342"/>
      <c r="TGJ151" s="342"/>
      <c r="TGK151" s="342"/>
      <c r="TGL151" s="342"/>
      <c r="TGM151" s="342"/>
      <c r="TGN151" s="342"/>
      <c r="TGO151" s="342"/>
      <c r="TGP151" s="342"/>
      <c r="TGQ151" s="342"/>
      <c r="TGR151" s="342"/>
      <c r="TGS151" s="342"/>
      <c r="TGT151" s="342"/>
      <c r="TGU151" s="342"/>
      <c r="TGV151" s="342"/>
      <c r="TGW151" s="342"/>
      <c r="TGX151" s="342"/>
      <c r="TGY151" s="342"/>
      <c r="TGZ151" s="342"/>
      <c r="THA151" s="342"/>
      <c r="THB151" s="342"/>
      <c r="THC151" s="342"/>
      <c r="THD151" s="342"/>
      <c r="THE151" s="342"/>
      <c r="THF151" s="342"/>
      <c r="THG151" s="342"/>
      <c r="THH151" s="342"/>
      <c r="THI151" s="342"/>
      <c r="THJ151" s="342"/>
      <c r="THK151" s="342"/>
      <c r="THL151" s="342"/>
      <c r="THM151" s="342"/>
      <c r="THN151" s="342"/>
      <c r="THO151" s="342"/>
      <c r="THP151" s="342"/>
      <c r="THQ151" s="342"/>
      <c r="THR151" s="342"/>
      <c r="THS151" s="342"/>
      <c r="THT151" s="342"/>
      <c r="THU151" s="342"/>
      <c r="THV151" s="342"/>
      <c r="THW151" s="342"/>
      <c r="THX151" s="342"/>
      <c r="THY151" s="342"/>
      <c r="THZ151" s="342"/>
      <c r="TIA151" s="342"/>
      <c r="TIB151" s="342"/>
      <c r="TIC151" s="342"/>
      <c r="TID151" s="342"/>
      <c r="TIE151" s="342"/>
      <c r="TIF151" s="342"/>
      <c r="TIG151" s="342"/>
      <c r="TIH151" s="342"/>
      <c r="TII151" s="342"/>
      <c r="TIJ151" s="342"/>
      <c r="TIK151" s="342"/>
      <c r="TIL151" s="342"/>
      <c r="TIM151" s="342"/>
      <c r="TIN151" s="342"/>
      <c r="TIO151" s="342"/>
      <c r="TIP151" s="342"/>
      <c r="TIQ151" s="342"/>
      <c r="TIR151" s="342"/>
      <c r="TIS151" s="342"/>
      <c r="TIT151" s="342"/>
      <c r="TIU151" s="342"/>
      <c r="TIV151" s="342"/>
      <c r="TIW151" s="342"/>
      <c r="TIX151" s="342"/>
      <c r="TIY151" s="342"/>
      <c r="TIZ151" s="342"/>
      <c r="TJA151" s="342"/>
      <c r="TJB151" s="342"/>
      <c r="TJC151" s="342"/>
      <c r="TJD151" s="342"/>
      <c r="TJE151" s="342"/>
      <c r="TJF151" s="342"/>
      <c r="TJG151" s="342"/>
      <c r="TJH151" s="342"/>
      <c r="TJI151" s="342"/>
      <c r="TJJ151" s="342"/>
      <c r="TJK151" s="342"/>
      <c r="TJL151" s="342"/>
      <c r="TJM151" s="342"/>
      <c r="TJN151" s="342"/>
      <c r="TJO151" s="342"/>
      <c r="TJP151" s="342"/>
      <c r="TJQ151" s="342"/>
      <c r="TJR151" s="342"/>
      <c r="TJS151" s="342"/>
      <c r="TJT151" s="342"/>
      <c r="TJU151" s="342"/>
      <c r="TJV151" s="342"/>
      <c r="TJW151" s="342"/>
      <c r="TJX151" s="342"/>
      <c r="TJY151" s="342"/>
      <c r="TJZ151" s="342"/>
      <c r="TKA151" s="342"/>
      <c r="TKB151" s="342"/>
      <c r="TKC151" s="342"/>
      <c r="TKD151" s="342"/>
      <c r="TKE151" s="342"/>
      <c r="TKF151" s="342"/>
      <c r="TKG151" s="342"/>
      <c r="TKH151" s="342"/>
      <c r="TKI151" s="342"/>
      <c r="TKJ151" s="342"/>
      <c r="TKK151" s="342"/>
      <c r="TKL151" s="342"/>
      <c r="TKM151" s="342"/>
      <c r="TKN151" s="342"/>
      <c r="TKO151" s="342"/>
      <c r="TKP151" s="342"/>
      <c r="TKQ151" s="342"/>
      <c r="TKR151" s="342"/>
      <c r="TKS151" s="342"/>
      <c r="TKT151" s="342"/>
      <c r="TKU151" s="342"/>
      <c r="TKV151" s="342"/>
      <c r="TKW151" s="342"/>
      <c r="TKX151" s="342"/>
      <c r="TKY151" s="342"/>
      <c r="TKZ151" s="342"/>
      <c r="TLA151" s="342"/>
      <c r="TLB151" s="342"/>
      <c r="TLC151" s="342"/>
      <c r="TLD151" s="342"/>
      <c r="TLE151" s="342"/>
      <c r="TLF151" s="342"/>
      <c r="TLG151" s="342"/>
      <c r="TLH151" s="342"/>
      <c r="TLI151" s="342"/>
      <c r="TLJ151" s="342"/>
      <c r="TLK151" s="342"/>
      <c r="TLL151" s="342"/>
      <c r="TLM151" s="342"/>
      <c r="TLN151" s="342"/>
      <c r="TLO151" s="342"/>
      <c r="TLP151" s="342"/>
      <c r="TLQ151" s="342"/>
      <c r="TLR151" s="342"/>
      <c r="TLS151" s="342"/>
      <c r="TLT151" s="342"/>
      <c r="TLU151" s="342"/>
      <c r="TLV151" s="342"/>
      <c r="TLW151" s="342"/>
      <c r="TLX151" s="342"/>
      <c r="TLY151" s="342"/>
      <c r="TLZ151" s="342"/>
      <c r="TMA151" s="342"/>
      <c r="TMB151" s="342"/>
      <c r="TMC151" s="342"/>
      <c r="TMD151" s="342"/>
      <c r="TME151" s="342"/>
      <c r="TMF151" s="342"/>
      <c r="TMG151" s="342"/>
      <c r="TMH151" s="342"/>
      <c r="TMI151" s="342"/>
      <c r="TMJ151" s="342"/>
      <c r="TMK151" s="342"/>
      <c r="TML151" s="342"/>
      <c r="TMM151" s="342"/>
      <c r="TMN151" s="342"/>
      <c r="TMO151" s="342"/>
      <c r="TMP151" s="342"/>
      <c r="TMQ151" s="342"/>
      <c r="TMR151" s="342"/>
      <c r="TMS151" s="342"/>
      <c r="TMT151" s="342"/>
      <c r="TMU151" s="342"/>
      <c r="TMV151" s="342"/>
      <c r="TMW151" s="342"/>
      <c r="TMX151" s="342"/>
      <c r="TMY151" s="342"/>
      <c r="TMZ151" s="342"/>
      <c r="TNA151" s="342"/>
      <c r="TNB151" s="342"/>
      <c r="TNC151" s="342"/>
      <c r="TND151" s="342"/>
      <c r="TNE151" s="342"/>
      <c r="TNF151" s="342"/>
      <c r="TNG151" s="342"/>
      <c r="TNH151" s="342"/>
      <c r="TNI151" s="342"/>
      <c r="TNJ151" s="342"/>
      <c r="TNK151" s="342"/>
      <c r="TNL151" s="342"/>
      <c r="TNM151" s="342"/>
      <c r="TNN151" s="342"/>
      <c r="TNO151" s="342"/>
      <c r="TNP151" s="342"/>
      <c r="TNQ151" s="342"/>
      <c r="TNR151" s="342"/>
      <c r="TNS151" s="342"/>
      <c r="TNT151" s="342"/>
      <c r="TNU151" s="342"/>
      <c r="TNV151" s="342"/>
      <c r="TNW151" s="342"/>
      <c r="TNX151" s="342"/>
      <c r="TNY151" s="342"/>
      <c r="TNZ151" s="342"/>
      <c r="TOA151" s="342"/>
      <c r="TOB151" s="342"/>
      <c r="TOC151" s="342"/>
      <c r="TOD151" s="342"/>
      <c r="TOE151" s="342"/>
      <c r="TOF151" s="342"/>
      <c r="TOG151" s="342"/>
      <c r="TOH151" s="342"/>
      <c r="TOI151" s="342"/>
      <c r="TOJ151" s="342"/>
      <c r="TOK151" s="342"/>
      <c r="TOL151" s="342"/>
      <c r="TOM151" s="342"/>
      <c r="TON151" s="342"/>
      <c r="TOO151" s="342"/>
      <c r="TOP151" s="342"/>
      <c r="TOQ151" s="342"/>
      <c r="TOR151" s="342"/>
      <c r="TOS151" s="342"/>
      <c r="TOT151" s="342"/>
      <c r="TOU151" s="342"/>
      <c r="TOV151" s="342"/>
      <c r="TOW151" s="342"/>
      <c r="TOX151" s="342"/>
      <c r="TOY151" s="342"/>
      <c r="TOZ151" s="342"/>
      <c r="TPA151" s="342"/>
      <c r="TPB151" s="342"/>
      <c r="TPC151" s="342"/>
      <c r="TPD151" s="342"/>
      <c r="TPE151" s="342"/>
      <c r="TPF151" s="342"/>
      <c r="TPG151" s="342"/>
      <c r="TPH151" s="342"/>
      <c r="TPI151" s="342"/>
      <c r="TPJ151" s="342"/>
      <c r="TPK151" s="342"/>
      <c r="TPL151" s="342"/>
      <c r="TPM151" s="342"/>
      <c r="TPN151" s="342"/>
      <c r="TPO151" s="342"/>
      <c r="TPP151" s="342"/>
      <c r="TPQ151" s="342"/>
      <c r="TPR151" s="342"/>
      <c r="TPS151" s="342"/>
      <c r="TPT151" s="342"/>
      <c r="TPU151" s="342"/>
      <c r="TPV151" s="342"/>
      <c r="TPW151" s="342"/>
      <c r="TPX151" s="342"/>
      <c r="TPY151" s="342"/>
      <c r="TPZ151" s="342"/>
      <c r="TQA151" s="342"/>
      <c r="TQB151" s="342"/>
      <c r="TQC151" s="342"/>
      <c r="TQD151" s="342"/>
      <c r="TQE151" s="342"/>
      <c r="TQF151" s="342"/>
      <c r="TQG151" s="342"/>
      <c r="TQH151" s="342"/>
      <c r="TQI151" s="342"/>
      <c r="TQJ151" s="342"/>
      <c r="TQK151" s="342"/>
      <c r="TQL151" s="342"/>
      <c r="TQM151" s="342"/>
      <c r="TQN151" s="342"/>
      <c r="TQO151" s="342"/>
      <c r="TQP151" s="342"/>
      <c r="TQQ151" s="342"/>
      <c r="TQR151" s="342"/>
      <c r="TQS151" s="342"/>
      <c r="TQT151" s="342"/>
      <c r="TQU151" s="342"/>
      <c r="TQV151" s="342"/>
      <c r="TQW151" s="342"/>
      <c r="TQX151" s="342"/>
      <c r="TQY151" s="342"/>
      <c r="TQZ151" s="342"/>
      <c r="TRA151" s="342"/>
      <c r="TRB151" s="342"/>
      <c r="TRC151" s="342"/>
      <c r="TRD151" s="342"/>
      <c r="TRE151" s="342"/>
      <c r="TRF151" s="342"/>
      <c r="TRG151" s="342"/>
      <c r="TRH151" s="342"/>
      <c r="TRI151" s="342"/>
      <c r="TRJ151" s="342"/>
      <c r="TRK151" s="342"/>
      <c r="TRL151" s="342"/>
      <c r="TRM151" s="342"/>
      <c r="TRN151" s="342"/>
      <c r="TRO151" s="342"/>
      <c r="TRP151" s="342"/>
      <c r="TRQ151" s="342"/>
      <c r="TRR151" s="342"/>
      <c r="TRS151" s="342"/>
      <c r="TRT151" s="342"/>
      <c r="TRU151" s="342"/>
      <c r="TRV151" s="342"/>
      <c r="TRW151" s="342"/>
      <c r="TRX151" s="342"/>
      <c r="TRY151" s="342"/>
      <c r="TRZ151" s="342"/>
      <c r="TSA151" s="342"/>
      <c r="TSB151" s="342"/>
      <c r="TSC151" s="342"/>
      <c r="TSD151" s="342"/>
      <c r="TSE151" s="342"/>
      <c r="TSF151" s="342"/>
      <c r="TSG151" s="342"/>
      <c r="TSH151" s="342"/>
      <c r="TSI151" s="342"/>
      <c r="TSJ151" s="342"/>
      <c r="TSK151" s="342"/>
      <c r="TSL151" s="342"/>
      <c r="TSM151" s="342"/>
      <c r="TSN151" s="342"/>
      <c r="TSO151" s="342"/>
      <c r="TSP151" s="342"/>
      <c r="TSQ151" s="342"/>
      <c r="TSR151" s="342"/>
      <c r="TSS151" s="342"/>
      <c r="TST151" s="342"/>
      <c r="TSU151" s="342"/>
      <c r="TSV151" s="342"/>
      <c r="TSW151" s="342"/>
      <c r="TSX151" s="342"/>
      <c r="TSY151" s="342"/>
      <c r="TSZ151" s="342"/>
      <c r="TTA151" s="342"/>
      <c r="TTB151" s="342"/>
      <c r="TTC151" s="342"/>
      <c r="TTD151" s="342"/>
      <c r="TTE151" s="342"/>
      <c r="TTF151" s="342"/>
      <c r="TTG151" s="342"/>
      <c r="TTH151" s="342"/>
      <c r="TTI151" s="342"/>
      <c r="TTJ151" s="342"/>
      <c r="TTK151" s="342"/>
      <c r="TTL151" s="342"/>
      <c r="TTM151" s="342"/>
      <c r="TTN151" s="342"/>
      <c r="TTO151" s="342"/>
      <c r="TTP151" s="342"/>
      <c r="TTQ151" s="342"/>
      <c r="TTR151" s="342"/>
      <c r="TTS151" s="342"/>
      <c r="TTT151" s="342"/>
      <c r="TTU151" s="342"/>
      <c r="TTV151" s="342"/>
      <c r="TTW151" s="342"/>
      <c r="TTX151" s="342"/>
      <c r="TTY151" s="342"/>
      <c r="TTZ151" s="342"/>
      <c r="TUA151" s="342"/>
      <c r="TUB151" s="342"/>
      <c r="TUC151" s="342"/>
      <c r="TUD151" s="342"/>
      <c r="TUE151" s="342"/>
      <c r="TUF151" s="342"/>
      <c r="TUG151" s="342"/>
      <c r="TUH151" s="342"/>
      <c r="TUI151" s="342"/>
      <c r="TUJ151" s="342"/>
      <c r="TUK151" s="342"/>
      <c r="TUL151" s="342"/>
      <c r="TUM151" s="342"/>
      <c r="TUN151" s="342"/>
      <c r="TUO151" s="342"/>
      <c r="TUP151" s="342"/>
      <c r="TUQ151" s="342"/>
      <c r="TUR151" s="342"/>
      <c r="TUS151" s="342"/>
      <c r="TUT151" s="342"/>
      <c r="TUU151" s="342"/>
      <c r="TUV151" s="342"/>
      <c r="TUW151" s="342"/>
      <c r="TUX151" s="342"/>
      <c r="TUY151" s="342"/>
      <c r="TUZ151" s="342"/>
      <c r="TVA151" s="342"/>
      <c r="TVB151" s="342"/>
      <c r="TVC151" s="342"/>
      <c r="TVD151" s="342"/>
      <c r="TVE151" s="342"/>
      <c r="TVF151" s="342"/>
      <c r="TVG151" s="342"/>
      <c r="TVH151" s="342"/>
      <c r="TVI151" s="342"/>
      <c r="TVJ151" s="342"/>
      <c r="TVK151" s="342"/>
      <c r="TVL151" s="342"/>
      <c r="TVM151" s="342"/>
      <c r="TVN151" s="342"/>
      <c r="TVO151" s="342"/>
      <c r="TVP151" s="342"/>
      <c r="TVQ151" s="342"/>
      <c r="TVR151" s="342"/>
      <c r="TVS151" s="342"/>
      <c r="TVT151" s="342"/>
      <c r="TVU151" s="342"/>
      <c r="TVV151" s="342"/>
      <c r="TVW151" s="342"/>
      <c r="TVX151" s="342"/>
      <c r="TVY151" s="342"/>
      <c r="TVZ151" s="342"/>
      <c r="TWA151" s="342"/>
      <c r="TWB151" s="342"/>
      <c r="TWC151" s="342"/>
      <c r="TWD151" s="342"/>
      <c r="TWE151" s="342"/>
      <c r="TWF151" s="342"/>
      <c r="TWG151" s="342"/>
      <c r="TWH151" s="342"/>
      <c r="TWI151" s="342"/>
      <c r="TWJ151" s="342"/>
      <c r="TWK151" s="342"/>
      <c r="TWL151" s="342"/>
      <c r="TWM151" s="342"/>
      <c r="TWN151" s="342"/>
      <c r="TWO151" s="342"/>
      <c r="TWP151" s="342"/>
      <c r="TWQ151" s="342"/>
      <c r="TWR151" s="342"/>
      <c r="TWS151" s="342"/>
      <c r="TWT151" s="342"/>
      <c r="TWU151" s="342"/>
      <c r="TWV151" s="342"/>
      <c r="TWW151" s="342"/>
      <c r="TWX151" s="342"/>
      <c r="TWY151" s="342"/>
      <c r="TWZ151" s="342"/>
      <c r="TXA151" s="342"/>
      <c r="TXB151" s="342"/>
      <c r="TXC151" s="342"/>
      <c r="TXD151" s="342"/>
      <c r="TXE151" s="342"/>
      <c r="TXF151" s="342"/>
      <c r="TXG151" s="342"/>
      <c r="TXH151" s="342"/>
      <c r="TXI151" s="342"/>
      <c r="TXJ151" s="342"/>
      <c r="TXK151" s="342"/>
      <c r="TXL151" s="342"/>
      <c r="TXM151" s="342"/>
      <c r="TXN151" s="342"/>
      <c r="TXO151" s="342"/>
      <c r="TXP151" s="342"/>
      <c r="TXQ151" s="342"/>
      <c r="TXR151" s="342"/>
      <c r="TXS151" s="342"/>
      <c r="TXT151" s="342"/>
      <c r="TXU151" s="342"/>
      <c r="TXV151" s="342"/>
      <c r="TXW151" s="342"/>
      <c r="TXX151" s="342"/>
      <c r="TXY151" s="342"/>
      <c r="TXZ151" s="342"/>
      <c r="TYA151" s="342"/>
      <c r="TYB151" s="342"/>
      <c r="TYC151" s="342"/>
      <c r="TYD151" s="342"/>
      <c r="TYE151" s="342"/>
      <c r="TYF151" s="342"/>
      <c r="TYG151" s="342"/>
      <c r="TYH151" s="342"/>
      <c r="TYI151" s="342"/>
      <c r="TYJ151" s="342"/>
      <c r="TYK151" s="342"/>
      <c r="TYL151" s="342"/>
      <c r="TYM151" s="342"/>
      <c r="TYN151" s="342"/>
      <c r="TYO151" s="342"/>
      <c r="TYP151" s="342"/>
      <c r="TYQ151" s="342"/>
      <c r="TYR151" s="342"/>
      <c r="TYS151" s="342"/>
      <c r="TYT151" s="342"/>
      <c r="TYU151" s="342"/>
      <c r="TYV151" s="342"/>
      <c r="TYW151" s="342"/>
      <c r="TYX151" s="342"/>
      <c r="TYY151" s="342"/>
      <c r="TYZ151" s="342"/>
      <c r="TZA151" s="342"/>
      <c r="TZB151" s="342"/>
      <c r="TZC151" s="342"/>
      <c r="TZD151" s="342"/>
      <c r="TZE151" s="342"/>
      <c r="TZF151" s="342"/>
      <c r="TZG151" s="342"/>
      <c r="TZH151" s="342"/>
      <c r="TZI151" s="342"/>
      <c r="TZJ151" s="342"/>
      <c r="TZK151" s="342"/>
      <c r="TZL151" s="342"/>
      <c r="TZM151" s="342"/>
      <c r="TZN151" s="342"/>
      <c r="TZO151" s="342"/>
      <c r="TZP151" s="342"/>
      <c r="TZQ151" s="342"/>
      <c r="TZR151" s="342"/>
      <c r="TZS151" s="342"/>
      <c r="TZT151" s="342"/>
      <c r="TZU151" s="342"/>
      <c r="TZV151" s="342"/>
      <c r="TZW151" s="342"/>
      <c r="TZX151" s="342"/>
      <c r="TZY151" s="342"/>
      <c r="TZZ151" s="342"/>
      <c r="UAA151" s="342"/>
      <c r="UAB151" s="342"/>
      <c r="UAC151" s="342"/>
      <c r="UAD151" s="342"/>
      <c r="UAE151" s="342"/>
      <c r="UAF151" s="342"/>
      <c r="UAG151" s="342"/>
      <c r="UAH151" s="342"/>
      <c r="UAI151" s="342"/>
      <c r="UAJ151" s="342"/>
      <c r="UAK151" s="342"/>
      <c r="UAL151" s="342"/>
      <c r="UAM151" s="342"/>
      <c r="UAN151" s="342"/>
      <c r="UAO151" s="342"/>
      <c r="UAP151" s="342"/>
      <c r="UAQ151" s="342"/>
      <c r="UAR151" s="342"/>
      <c r="UAS151" s="342"/>
      <c r="UAT151" s="342"/>
      <c r="UAU151" s="342"/>
      <c r="UAV151" s="342"/>
      <c r="UAW151" s="342"/>
      <c r="UAX151" s="342"/>
      <c r="UAY151" s="342"/>
      <c r="UAZ151" s="342"/>
      <c r="UBA151" s="342"/>
      <c r="UBB151" s="342"/>
      <c r="UBC151" s="342"/>
      <c r="UBD151" s="342"/>
      <c r="UBE151" s="342"/>
      <c r="UBF151" s="342"/>
      <c r="UBG151" s="342"/>
      <c r="UBH151" s="342"/>
      <c r="UBI151" s="342"/>
      <c r="UBJ151" s="342"/>
      <c r="UBK151" s="342"/>
      <c r="UBL151" s="342"/>
      <c r="UBM151" s="342"/>
      <c r="UBN151" s="342"/>
      <c r="UBO151" s="342"/>
      <c r="UBP151" s="342"/>
      <c r="UBQ151" s="342"/>
      <c r="UBR151" s="342"/>
      <c r="UBS151" s="342"/>
      <c r="UBT151" s="342"/>
      <c r="UBU151" s="342"/>
      <c r="UBV151" s="342"/>
      <c r="UBW151" s="342"/>
      <c r="UBX151" s="342"/>
      <c r="UBY151" s="342"/>
      <c r="UBZ151" s="342"/>
      <c r="UCA151" s="342"/>
      <c r="UCB151" s="342"/>
      <c r="UCC151" s="342"/>
      <c r="UCD151" s="342"/>
      <c r="UCE151" s="342"/>
      <c r="UCF151" s="342"/>
      <c r="UCG151" s="342"/>
      <c r="UCH151" s="342"/>
      <c r="UCI151" s="342"/>
      <c r="UCJ151" s="342"/>
      <c r="UCK151" s="342"/>
      <c r="UCL151" s="342"/>
      <c r="UCM151" s="342"/>
      <c r="UCN151" s="342"/>
      <c r="UCO151" s="342"/>
      <c r="UCP151" s="342"/>
      <c r="UCQ151" s="342"/>
      <c r="UCR151" s="342"/>
      <c r="UCS151" s="342"/>
      <c r="UCT151" s="342"/>
      <c r="UCU151" s="342"/>
      <c r="UCV151" s="342"/>
      <c r="UCW151" s="342"/>
      <c r="UCX151" s="342"/>
      <c r="UCY151" s="342"/>
      <c r="UCZ151" s="342"/>
      <c r="UDA151" s="342"/>
      <c r="UDB151" s="342"/>
      <c r="UDC151" s="342"/>
      <c r="UDD151" s="342"/>
      <c r="UDE151" s="342"/>
      <c r="UDF151" s="342"/>
      <c r="UDG151" s="342"/>
      <c r="UDH151" s="342"/>
      <c r="UDI151" s="342"/>
      <c r="UDJ151" s="342"/>
      <c r="UDK151" s="342"/>
      <c r="UDL151" s="342"/>
      <c r="UDM151" s="342"/>
      <c r="UDN151" s="342"/>
      <c r="UDO151" s="342"/>
      <c r="UDP151" s="342"/>
      <c r="UDQ151" s="342"/>
      <c r="UDR151" s="342"/>
      <c r="UDS151" s="342"/>
      <c r="UDT151" s="342"/>
      <c r="UDU151" s="342"/>
      <c r="UDV151" s="342"/>
      <c r="UDW151" s="342"/>
      <c r="UDX151" s="342"/>
      <c r="UDY151" s="342"/>
      <c r="UDZ151" s="342"/>
      <c r="UEA151" s="342"/>
      <c r="UEB151" s="342"/>
      <c r="UEC151" s="342"/>
      <c r="UED151" s="342"/>
      <c r="UEE151" s="342"/>
      <c r="UEF151" s="342"/>
      <c r="UEG151" s="342"/>
      <c r="UEH151" s="342"/>
      <c r="UEI151" s="342"/>
      <c r="UEJ151" s="342"/>
      <c r="UEK151" s="342"/>
      <c r="UEL151" s="342"/>
      <c r="UEM151" s="342"/>
      <c r="UEN151" s="342"/>
      <c r="UEO151" s="342"/>
      <c r="UEP151" s="342"/>
      <c r="UEQ151" s="342"/>
      <c r="UER151" s="342"/>
      <c r="UES151" s="342"/>
      <c r="UET151" s="342"/>
      <c r="UEU151" s="342"/>
      <c r="UEV151" s="342"/>
      <c r="UEW151" s="342"/>
      <c r="UEX151" s="342"/>
      <c r="UEY151" s="342"/>
      <c r="UEZ151" s="342"/>
      <c r="UFA151" s="342"/>
      <c r="UFB151" s="342"/>
      <c r="UFC151" s="342"/>
      <c r="UFD151" s="342"/>
      <c r="UFE151" s="342"/>
      <c r="UFF151" s="342"/>
      <c r="UFG151" s="342"/>
      <c r="UFH151" s="342"/>
      <c r="UFI151" s="342"/>
      <c r="UFJ151" s="342"/>
      <c r="UFK151" s="342"/>
      <c r="UFL151" s="342"/>
      <c r="UFM151" s="342"/>
      <c r="UFN151" s="342"/>
      <c r="UFO151" s="342"/>
      <c r="UFP151" s="342"/>
      <c r="UFQ151" s="342"/>
      <c r="UFR151" s="342"/>
      <c r="UFS151" s="342"/>
      <c r="UFT151" s="342"/>
      <c r="UFU151" s="342"/>
      <c r="UFV151" s="342"/>
      <c r="UFW151" s="342"/>
      <c r="UFX151" s="342"/>
      <c r="UFY151" s="342"/>
      <c r="UFZ151" s="342"/>
      <c r="UGA151" s="342"/>
      <c r="UGB151" s="342"/>
      <c r="UGC151" s="342"/>
      <c r="UGD151" s="342"/>
      <c r="UGE151" s="342"/>
      <c r="UGF151" s="342"/>
      <c r="UGG151" s="342"/>
      <c r="UGH151" s="342"/>
      <c r="UGI151" s="342"/>
      <c r="UGJ151" s="342"/>
      <c r="UGK151" s="342"/>
      <c r="UGL151" s="342"/>
      <c r="UGM151" s="342"/>
      <c r="UGN151" s="342"/>
      <c r="UGO151" s="342"/>
      <c r="UGP151" s="342"/>
      <c r="UGQ151" s="342"/>
      <c r="UGR151" s="342"/>
      <c r="UGS151" s="342"/>
      <c r="UGT151" s="342"/>
      <c r="UGU151" s="342"/>
      <c r="UGV151" s="342"/>
      <c r="UGW151" s="342"/>
      <c r="UGX151" s="342"/>
      <c r="UGY151" s="342"/>
      <c r="UGZ151" s="342"/>
      <c r="UHA151" s="342"/>
      <c r="UHB151" s="342"/>
      <c r="UHC151" s="342"/>
      <c r="UHD151" s="342"/>
      <c r="UHE151" s="342"/>
      <c r="UHF151" s="342"/>
      <c r="UHG151" s="342"/>
      <c r="UHH151" s="342"/>
      <c r="UHI151" s="342"/>
      <c r="UHJ151" s="342"/>
      <c r="UHK151" s="342"/>
      <c r="UHL151" s="342"/>
      <c r="UHM151" s="342"/>
      <c r="UHN151" s="342"/>
      <c r="UHO151" s="342"/>
      <c r="UHP151" s="342"/>
      <c r="UHQ151" s="342"/>
      <c r="UHR151" s="342"/>
      <c r="UHS151" s="342"/>
      <c r="UHT151" s="342"/>
      <c r="UHU151" s="342"/>
      <c r="UHV151" s="342"/>
      <c r="UHW151" s="342"/>
      <c r="UHX151" s="342"/>
      <c r="UHY151" s="342"/>
      <c r="UHZ151" s="342"/>
      <c r="UIA151" s="342"/>
      <c r="UIB151" s="342"/>
      <c r="UIC151" s="342"/>
      <c r="UID151" s="342"/>
      <c r="UIE151" s="342"/>
      <c r="UIF151" s="342"/>
      <c r="UIG151" s="342"/>
      <c r="UIH151" s="342"/>
      <c r="UII151" s="342"/>
      <c r="UIJ151" s="342"/>
      <c r="UIK151" s="342"/>
      <c r="UIL151" s="342"/>
      <c r="UIM151" s="342"/>
      <c r="UIN151" s="342"/>
      <c r="UIO151" s="342"/>
      <c r="UIP151" s="342"/>
      <c r="UIQ151" s="342"/>
      <c r="UIR151" s="342"/>
      <c r="UIS151" s="342"/>
      <c r="UIT151" s="342"/>
      <c r="UIU151" s="342"/>
      <c r="UIV151" s="342"/>
      <c r="UIW151" s="342"/>
      <c r="UIX151" s="342"/>
      <c r="UIY151" s="342"/>
      <c r="UIZ151" s="342"/>
      <c r="UJA151" s="342"/>
      <c r="UJB151" s="342"/>
      <c r="UJC151" s="342"/>
      <c r="UJD151" s="342"/>
      <c r="UJE151" s="342"/>
      <c r="UJF151" s="342"/>
      <c r="UJG151" s="342"/>
      <c r="UJH151" s="342"/>
      <c r="UJI151" s="342"/>
      <c r="UJJ151" s="342"/>
      <c r="UJK151" s="342"/>
      <c r="UJL151" s="342"/>
      <c r="UJM151" s="342"/>
      <c r="UJN151" s="342"/>
      <c r="UJO151" s="342"/>
      <c r="UJP151" s="342"/>
      <c r="UJQ151" s="342"/>
      <c r="UJR151" s="342"/>
      <c r="UJS151" s="342"/>
      <c r="UJT151" s="342"/>
      <c r="UJU151" s="342"/>
      <c r="UJV151" s="342"/>
      <c r="UJW151" s="342"/>
      <c r="UJX151" s="342"/>
      <c r="UJY151" s="342"/>
      <c r="UJZ151" s="342"/>
      <c r="UKA151" s="342"/>
      <c r="UKB151" s="342"/>
      <c r="UKC151" s="342"/>
      <c r="UKD151" s="342"/>
      <c r="UKE151" s="342"/>
      <c r="UKF151" s="342"/>
      <c r="UKG151" s="342"/>
      <c r="UKH151" s="342"/>
      <c r="UKI151" s="342"/>
      <c r="UKJ151" s="342"/>
      <c r="UKK151" s="342"/>
      <c r="UKL151" s="342"/>
      <c r="UKM151" s="342"/>
      <c r="UKN151" s="342"/>
      <c r="UKO151" s="342"/>
      <c r="UKP151" s="342"/>
      <c r="UKQ151" s="342"/>
      <c r="UKR151" s="342"/>
      <c r="UKS151" s="342"/>
      <c r="UKT151" s="342"/>
      <c r="UKU151" s="342"/>
      <c r="UKV151" s="342"/>
      <c r="UKW151" s="342"/>
      <c r="UKX151" s="342"/>
      <c r="UKY151" s="342"/>
      <c r="UKZ151" s="342"/>
      <c r="ULA151" s="342"/>
      <c r="ULB151" s="342"/>
      <c r="ULC151" s="342"/>
      <c r="ULD151" s="342"/>
      <c r="ULE151" s="342"/>
      <c r="ULF151" s="342"/>
      <c r="ULG151" s="342"/>
      <c r="ULH151" s="342"/>
      <c r="ULI151" s="342"/>
      <c r="ULJ151" s="342"/>
      <c r="ULK151" s="342"/>
      <c r="ULL151" s="342"/>
      <c r="ULM151" s="342"/>
      <c r="ULN151" s="342"/>
      <c r="ULO151" s="342"/>
      <c r="ULP151" s="342"/>
      <c r="ULQ151" s="342"/>
      <c r="ULR151" s="342"/>
      <c r="ULS151" s="342"/>
      <c r="ULT151" s="342"/>
      <c r="ULU151" s="342"/>
      <c r="ULV151" s="342"/>
      <c r="ULW151" s="342"/>
      <c r="ULX151" s="342"/>
      <c r="ULY151" s="342"/>
      <c r="ULZ151" s="342"/>
      <c r="UMA151" s="342"/>
      <c r="UMB151" s="342"/>
      <c r="UMC151" s="342"/>
      <c r="UMD151" s="342"/>
      <c r="UME151" s="342"/>
      <c r="UMF151" s="342"/>
      <c r="UMG151" s="342"/>
      <c r="UMH151" s="342"/>
      <c r="UMI151" s="342"/>
      <c r="UMJ151" s="342"/>
      <c r="UMK151" s="342"/>
      <c r="UML151" s="342"/>
      <c r="UMM151" s="342"/>
      <c r="UMN151" s="342"/>
      <c r="UMO151" s="342"/>
      <c r="UMP151" s="342"/>
      <c r="UMQ151" s="342"/>
      <c r="UMR151" s="342"/>
      <c r="UMS151" s="342"/>
      <c r="UMT151" s="342"/>
      <c r="UMU151" s="342"/>
      <c r="UMV151" s="342"/>
      <c r="UMW151" s="342"/>
      <c r="UMX151" s="342"/>
      <c r="UMY151" s="342"/>
      <c r="UMZ151" s="342"/>
      <c r="UNA151" s="342"/>
      <c r="UNB151" s="342"/>
      <c r="UNC151" s="342"/>
      <c r="UND151" s="342"/>
      <c r="UNE151" s="342"/>
      <c r="UNF151" s="342"/>
      <c r="UNG151" s="342"/>
      <c r="UNH151" s="342"/>
      <c r="UNI151" s="342"/>
      <c r="UNJ151" s="342"/>
      <c r="UNK151" s="342"/>
      <c r="UNL151" s="342"/>
      <c r="UNM151" s="342"/>
      <c r="UNN151" s="342"/>
      <c r="UNO151" s="342"/>
      <c r="UNP151" s="342"/>
      <c r="UNQ151" s="342"/>
      <c r="UNR151" s="342"/>
      <c r="UNS151" s="342"/>
      <c r="UNT151" s="342"/>
      <c r="UNU151" s="342"/>
      <c r="UNV151" s="342"/>
      <c r="UNW151" s="342"/>
      <c r="UNX151" s="342"/>
      <c r="UNY151" s="342"/>
      <c r="UNZ151" s="342"/>
      <c r="UOA151" s="342"/>
      <c r="UOB151" s="342"/>
      <c r="UOC151" s="342"/>
      <c r="UOD151" s="342"/>
      <c r="UOE151" s="342"/>
      <c r="UOF151" s="342"/>
      <c r="UOG151" s="342"/>
      <c r="UOH151" s="342"/>
      <c r="UOI151" s="342"/>
      <c r="UOJ151" s="342"/>
      <c r="UOK151" s="342"/>
      <c r="UOL151" s="342"/>
      <c r="UOM151" s="342"/>
      <c r="UON151" s="342"/>
      <c r="UOO151" s="342"/>
      <c r="UOP151" s="342"/>
      <c r="UOQ151" s="342"/>
      <c r="UOR151" s="342"/>
      <c r="UOS151" s="342"/>
      <c r="UOT151" s="342"/>
      <c r="UOU151" s="342"/>
      <c r="UOV151" s="342"/>
      <c r="UOW151" s="342"/>
      <c r="UOX151" s="342"/>
      <c r="UOY151" s="342"/>
      <c r="UOZ151" s="342"/>
      <c r="UPA151" s="342"/>
      <c r="UPB151" s="342"/>
      <c r="UPC151" s="342"/>
      <c r="UPD151" s="342"/>
      <c r="UPE151" s="342"/>
      <c r="UPF151" s="342"/>
      <c r="UPG151" s="342"/>
      <c r="UPH151" s="342"/>
      <c r="UPI151" s="342"/>
      <c r="UPJ151" s="342"/>
      <c r="UPK151" s="342"/>
      <c r="UPL151" s="342"/>
      <c r="UPM151" s="342"/>
      <c r="UPN151" s="342"/>
      <c r="UPO151" s="342"/>
      <c r="UPP151" s="342"/>
      <c r="UPQ151" s="342"/>
      <c r="UPR151" s="342"/>
      <c r="UPS151" s="342"/>
      <c r="UPT151" s="342"/>
      <c r="UPU151" s="342"/>
      <c r="UPV151" s="342"/>
      <c r="UPW151" s="342"/>
      <c r="UPX151" s="342"/>
      <c r="UPY151" s="342"/>
      <c r="UPZ151" s="342"/>
      <c r="UQA151" s="342"/>
      <c r="UQB151" s="342"/>
      <c r="UQC151" s="342"/>
      <c r="UQD151" s="342"/>
      <c r="UQE151" s="342"/>
      <c r="UQF151" s="342"/>
      <c r="UQG151" s="342"/>
      <c r="UQH151" s="342"/>
      <c r="UQI151" s="342"/>
      <c r="UQJ151" s="342"/>
      <c r="UQK151" s="342"/>
      <c r="UQL151" s="342"/>
      <c r="UQM151" s="342"/>
      <c r="UQN151" s="342"/>
      <c r="UQO151" s="342"/>
      <c r="UQP151" s="342"/>
      <c r="UQQ151" s="342"/>
      <c r="UQR151" s="342"/>
      <c r="UQS151" s="342"/>
      <c r="UQT151" s="342"/>
      <c r="UQU151" s="342"/>
      <c r="UQV151" s="342"/>
      <c r="UQW151" s="342"/>
      <c r="UQX151" s="342"/>
      <c r="UQY151" s="342"/>
      <c r="UQZ151" s="342"/>
      <c r="URA151" s="342"/>
      <c r="URB151" s="342"/>
      <c r="URC151" s="342"/>
      <c r="URD151" s="342"/>
      <c r="URE151" s="342"/>
      <c r="URF151" s="342"/>
      <c r="URG151" s="342"/>
      <c r="URH151" s="342"/>
      <c r="URI151" s="342"/>
      <c r="URJ151" s="342"/>
      <c r="URK151" s="342"/>
      <c r="URL151" s="342"/>
      <c r="URM151" s="342"/>
      <c r="URN151" s="342"/>
      <c r="URO151" s="342"/>
      <c r="URP151" s="342"/>
      <c r="URQ151" s="342"/>
      <c r="URR151" s="342"/>
      <c r="URS151" s="342"/>
      <c r="URT151" s="342"/>
      <c r="URU151" s="342"/>
      <c r="URV151" s="342"/>
      <c r="URW151" s="342"/>
      <c r="URX151" s="342"/>
      <c r="URY151" s="342"/>
      <c r="URZ151" s="342"/>
      <c r="USA151" s="342"/>
      <c r="USB151" s="342"/>
      <c r="USC151" s="342"/>
      <c r="USD151" s="342"/>
      <c r="USE151" s="342"/>
      <c r="USF151" s="342"/>
      <c r="USG151" s="342"/>
      <c r="USH151" s="342"/>
      <c r="USI151" s="342"/>
      <c r="USJ151" s="342"/>
      <c r="USK151" s="342"/>
      <c r="USL151" s="342"/>
      <c r="USM151" s="342"/>
      <c r="USN151" s="342"/>
      <c r="USO151" s="342"/>
      <c r="USP151" s="342"/>
      <c r="USQ151" s="342"/>
      <c r="USR151" s="342"/>
      <c r="USS151" s="342"/>
      <c r="UST151" s="342"/>
      <c r="USU151" s="342"/>
      <c r="USV151" s="342"/>
      <c r="USW151" s="342"/>
      <c r="USX151" s="342"/>
      <c r="USY151" s="342"/>
      <c r="USZ151" s="342"/>
      <c r="UTA151" s="342"/>
      <c r="UTB151" s="342"/>
      <c r="UTC151" s="342"/>
      <c r="UTD151" s="342"/>
      <c r="UTE151" s="342"/>
      <c r="UTF151" s="342"/>
      <c r="UTG151" s="342"/>
      <c r="UTH151" s="342"/>
      <c r="UTI151" s="342"/>
      <c r="UTJ151" s="342"/>
      <c r="UTK151" s="342"/>
      <c r="UTL151" s="342"/>
      <c r="UTM151" s="342"/>
      <c r="UTN151" s="342"/>
      <c r="UTO151" s="342"/>
      <c r="UTP151" s="342"/>
      <c r="UTQ151" s="342"/>
      <c r="UTR151" s="342"/>
      <c r="UTS151" s="342"/>
      <c r="UTT151" s="342"/>
      <c r="UTU151" s="342"/>
      <c r="UTV151" s="342"/>
      <c r="UTW151" s="342"/>
      <c r="UTX151" s="342"/>
      <c r="UTY151" s="342"/>
      <c r="UTZ151" s="342"/>
      <c r="UUA151" s="342"/>
      <c r="UUB151" s="342"/>
      <c r="UUC151" s="342"/>
      <c r="UUD151" s="342"/>
      <c r="UUE151" s="342"/>
      <c r="UUF151" s="342"/>
      <c r="UUG151" s="342"/>
      <c r="UUH151" s="342"/>
      <c r="UUI151" s="342"/>
      <c r="UUJ151" s="342"/>
      <c r="UUK151" s="342"/>
      <c r="UUL151" s="342"/>
      <c r="UUM151" s="342"/>
      <c r="UUN151" s="342"/>
      <c r="UUO151" s="342"/>
      <c r="UUP151" s="342"/>
      <c r="UUQ151" s="342"/>
      <c r="UUR151" s="342"/>
      <c r="UUS151" s="342"/>
      <c r="UUT151" s="342"/>
      <c r="UUU151" s="342"/>
      <c r="UUV151" s="342"/>
      <c r="UUW151" s="342"/>
      <c r="UUX151" s="342"/>
      <c r="UUY151" s="342"/>
      <c r="UUZ151" s="342"/>
      <c r="UVA151" s="342"/>
      <c r="UVB151" s="342"/>
      <c r="UVC151" s="342"/>
      <c r="UVD151" s="342"/>
      <c r="UVE151" s="342"/>
      <c r="UVF151" s="342"/>
      <c r="UVG151" s="342"/>
      <c r="UVH151" s="342"/>
      <c r="UVI151" s="342"/>
      <c r="UVJ151" s="342"/>
      <c r="UVK151" s="342"/>
      <c r="UVL151" s="342"/>
      <c r="UVM151" s="342"/>
      <c r="UVN151" s="342"/>
      <c r="UVO151" s="342"/>
      <c r="UVP151" s="342"/>
      <c r="UVQ151" s="342"/>
      <c r="UVR151" s="342"/>
      <c r="UVS151" s="342"/>
      <c r="UVT151" s="342"/>
      <c r="UVU151" s="342"/>
      <c r="UVV151" s="342"/>
      <c r="UVW151" s="342"/>
      <c r="UVX151" s="342"/>
      <c r="UVY151" s="342"/>
      <c r="UVZ151" s="342"/>
      <c r="UWA151" s="342"/>
      <c r="UWB151" s="342"/>
      <c r="UWC151" s="342"/>
      <c r="UWD151" s="342"/>
      <c r="UWE151" s="342"/>
      <c r="UWF151" s="342"/>
      <c r="UWG151" s="342"/>
      <c r="UWH151" s="342"/>
      <c r="UWI151" s="342"/>
      <c r="UWJ151" s="342"/>
      <c r="UWK151" s="342"/>
      <c r="UWL151" s="342"/>
      <c r="UWM151" s="342"/>
      <c r="UWN151" s="342"/>
      <c r="UWO151" s="342"/>
      <c r="UWP151" s="342"/>
      <c r="UWQ151" s="342"/>
      <c r="UWR151" s="342"/>
      <c r="UWS151" s="342"/>
      <c r="UWT151" s="342"/>
      <c r="UWU151" s="342"/>
      <c r="UWV151" s="342"/>
      <c r="UWW151" s="342"/>
      <c r="UWX151" s="342"/>
      <c r="UWY151" s="342"/>
      <c r="UWZ151" s="342"/>
      <c r="UXA151" s="342"/>
      <c r="UXB151" s="342"/>
      <c r="UXC151" s="342"/>
      <c r="UXD151" s="342"/>
      <c r="UXE151" s="342"/>
      <c r="UXF151" s="342"/>
      <c r="UXG151" s="342"/>
      <c r="UXH151" s="342"/>
      <c r="UXI151" s="342"/>
      <c r="UXJ151" s="342"/>
      <c r="UXK151" s="342"/>
      <c r="UXL151" s="342"/>
      <c r="UXM151" s="342"/>
      <c r="UXN151" s="342"/>
      <c r="UXO151" s="342"/>
      <c r="UXP151" s="342"/>
      <c r="UXQ151" s="342"/>
      <c r="UXR151" s="342"/>
      <c r="UXS151" s="342"/>
      <c r="UXT151" s="342"/>
      <c r="UXU151" s="342"/>
      <c r="UXV151" s="342"/>
      <c r="UXW151" s="342"/>
      <c r="UXX151" s="342"/>
      <c r="UXY151" s="342"/>
      <c r="UXZ151" s="342"/>
      <c r="UYA151" s="342"/>
      <c r="UYB151" s="342"/>
      <c r="UYC151" s="342"/>
      <c r="UYD151" s="342"/>
      <c r="UYE151" s="342"/>
      <c r="UYF151" s="342"/>
      <c r="UYG151" s="342"/>
      <c r="UYH151" s="342"/>
      <c r="UYI151" s="342"/>
      <c r="UYJ151" s="342"/>
      <c r="UYK151" s="342"/>
      <c r="UYL151" s="342"/>
      <c r="UYM151" s="342"/>
      <c r="UYN151" s="342"/>
      <c r="UYO151" s="342"/>
      <c r="UYP151" s="342"/>
      <c r="UYQ151" s="342"/>
      <c r="UYR151" s="342"/>
      <c r="UYS151" s="342"/>
      <c r="UYT151" s="342"/>
      <c r="UYU151" s="342"/>
      <c r="UYV151" s="342"/>
      <c r="UYW151" s="342"/>
      <c r="UYX151" s="342"/>
      <c r="UYY151" s="342"/>
      <c r="UYZ151" s="342"/>
      <c r="UZA151" s="342"/>
      <c r="UZB151" s="342"/>
      <c r="UZC151" s="342"/>
      <c r="UZD151" s="342"/>
      <c r="UZE151" s="342"/>
      <c r="UZF151" s="342"/>
      <c r="UZG151" s="342"/>
      <c r="UZH151" s="342"/>
      <c r="UZI151" s="342"/>
      <c r="UZJ151" s="342"/>
      <c r="UZK151" s="342"/>
      <c r="UZL151" s="342"/>
      <c r="UZM151" s="342"/>
      <c r="UZN151" s="342"/>
      <c r="UZO151" s="342"/>
      <c r="UZP151" s="342"/>
      <c r="UZQ151" s="342"/>
      <c r="UZR151" s="342"/>
      <c r="UZS151" s="342"/>
      <c r="UZT151" s="342"/>
      <c r="UZU151" s="342"/>
      <c r="UZV151" s="342"/>
      <c r="UZW151" s="342"/>
      <c r="UZX151" s="342"/>
      <c r="UZY151" s="342"/>
      <c r="UZZ151" s="342"/>
      <c r="VAA151" s="342"/>
      <c r="VAB151" s="342"/>
      <c r="VAC151" s="342"/>
      <c r="VAD151" s="342"/>
      <c r="VAE151" s="342"/>
      <c r="VAF151" s="342"/>
      <c r="VAG151" s="342"/>
      <c r="VAH151" s="342"/>
      <c r="VAI151" s="342"/>
      <c r="VAJ151" s="342"/>
      <c r="VAK151" s="342"/>
      <c r="VAL151" s="342"/>
      <c r="VAM151" s="342"/>
      <c r="VAN151" s="342"/>
      <c r="VAO151" s="342"/>
      <c r="VAP151" s="342"/>
      <c r="VAQ151" s="342"/>
      <c r="VAR151" s="342"/>
      <c r="VAS151" s="342"/>
      <c r="VAT151" s="342"/>
      <c r="VAU151" s="342"/>
      <c r="VAV151" s="342"/>
      <c r="VAW151" s="342"/>
      <c r="VAX151" s="342"/>
      <c r="VAY151" s="342"/>
      <c r="VAZ151" s="342"/>
      <c r="VBA151" s="342"/>
      <c r="VBB151" s="342"/>
      <c r="VBC151" s="342"/>
      <c r="VBD151" s="342"/>
      <c r="VBE151" s="342"/>
      <c r="VBF151" s="342"/>
      <c r="VBG151" s="342"/>
      <c r="VBH151" s="342"/>
      <c r="VBI151" s="342"/>
      <c r="VBJ151" s="342"/>
      <c r="VBK151" s="342"/>
      <c r="VBL151" s="342"/>
      <c r="VBM151" s="342"/>
      <c r="VBN151" s="342"/>
      <c r="VBO151" s="342"/>
      <c r="VBP151" s="342"/>
      <c r="VBQ151" s="342"/>
      <c r="VBR151" s="342"/>
      <c r="VBS151" s="342"/>
      <c r="VBT151" s="342"/>
      <c r="VBU151" s="342"/>
      <c r="VBV151" s="342"/>
      <c r="VBW151" s="342"/>
      <c r="VBX151" s="342"/>
      <c r="VBY151" s="342"/>
      <c r="VBZ151" s="342"/>
      <c r="VCA151" s="342"/>
      <c r="VCB151" s="342"/>
      <c r="VCC151" s="342"/>
      <c r="VCD151" s="342"/>
      <c r="VCE151" s="342"/>
      <c r="VCF151" s="342"/>
      <c r="VCG151" s="342"/>
      <c r="VCH151" s="342"/>
      <c r="VCI151" s="342"/>
      <c r="VCJ151" s="342"/>
      <c r="VCK151" s="342"/>
      <c r="VCL151" s="342"/>
      <c r="VCM151" s="342"/>
      <c r="VCN151" s="342"/>
      <c r="VCO151" s="342"/>
      <c r="VCP151" s="342"/>
      <c r="VCQ151" s="342"/>
      <c r="VCR151" s="342"/>
      <c r="VCS151" s="342"/>
      <c r="VCT151" s="342"/>
      <c r="VCU151" s="342"/>
      <c r="VCV151" s="342"/>
      <c r="VCW151" s="342"/>
      <c r="VCX151" s="342"/>
      <c r="VCY151" s="342"/>
      <c r="VCZ151" s="342"/>
      <c r="VDA151" s="342"/>
      <c r="VDB151" s="342"/>
      <c r="VDC151" s="342"/>
      <c r="VDD151" s="342"/>
      <c r="VDE151" s="342"/>
      <c r="VDF151" s="342"/>
      <c r="VDG151" s="342"/>
      <c r="VDH151" s="342"/>
      <c r="VDI151" s="342"/>
      <c r="VDJ151" s="342"/>
      <c r="VDK151" s="342"/>
      <c r="VDL151" s="342"/>
      <c r="VDM151" s="342"/>
      <c r="VDN151" s="342"/>
      <c r="VDO151" s="342"/>
      <c r="VDP151" s="342"/>
      <c r="VDQ151" s="342"/>
      <c r="VDR151" s="342"/>
      <c r="VDS151" s="342"/>
      <c r="VDT151" s="342"/>
      <c r="VDU151" s="342"/>
      <c r="VDV151" s="342"/>
      <c r="VDW151" s="342"/>
      <c r="VDX151" s="342"/>
      <c r="VDY151" s="342"/>
      <c r="VDZ151" s="342"/>
      <c r="VEA151" s="342"/>
      <c r="VEB151" s="342"/>
      <c r="VEC151" s="342"/>
      <c r="VED151" s="342"/>
      <c r="VEE151" s="342"/>
      <c r="VEF151" s="342"/>
      <c r="VEG151" s="342"/>
      <c r="VEH151" s="342"/>
      <c r="VEI151" s="342"/>
      <c r="VEJ151" s="342"/>
      <c r="VEK151" s="342"/>
      <c r="VEL151" s="342"/>
      <c r="VEM151" s="342"/>
      <c r="VEN151" s="342"/>
      <c r="VEO151" s="342"/>
      <c r="VEP151" s="342"/>
      <c r="VEQ151" s="342"/>
      <c r="VER151" s="342"/>
      <c r="VES151" s="342"/>
      <c r="VET151" s="342"/>
      <c r="VEU151" s="342"/>
      <c r="VEV151" s="342"/>
      <c r="VEW151" s="342"/>
      <c r="VEX151" s="342"/>
      <c r="VEY151" s="342"/>
      <c r="VEZ151" s="342"/>
      <c r="VFA151" s="342"/>
      <c r="VFB151" s="342"/>
      <c r="VFC151" s="342"/>
      <c r="VFD151" s="342"/>
      <c r="VFE151" s="342"/>
      <c r="VFF151" s="342"/>
      <c r="VFG151" s="342"/>
      <c r="VFH151" s="342"/>
      <c r="VFI151" s="342"/>
      <c r="VFJ151" s="342"/>
      <c r="VFK151" s="342"/>
      <c r="VFL151" s="342"/>
      <c r="VFM151" s="342"/>
      <c r="VFN151" s="342"/>
      <c r="VFO151" s="342"/>
      <c r="VFP151" s="342"/>
      <c r="VFQ151" s="342"/>
      <c r="VFR151" s="342"/>
      <c r="VFS151" s="342"/>
      <c r="VFT151" s="342"/>
      <c r="VFU151" s="342"/>
      <c r="VFV151" s="342"/>
      <c r="VFW151" s="342"/>
      <c r="VFX151" s="342"/>
      <c r="VFY151" s="342"/>
      <c r="VFZ151" s="342"/>
      <c r="VGA151" s="342"/>
      <c r="VGB151" s="342"/>
      <c r="VGC151" s="342"/>
      <c r="VGD151" s="342"/>
      <c r="VGE151" s="342"/>
      <c r="VGF151" s="342"/>
      <c r="VGG151" s="342"/>
      <c r="VGH151" s="342"/>
      <c r="VGI151" s="342"/>
      <c r="VGJ151" s="342"/>
      <c r="VGK151" s="342"/>
      <c r="VGL151" s="342"/>
      <c r="VGM151" s="342"/>
      <c r="VGN151" s="342"/>
      <c r="VGO151" s="342"/>
      <c r="VGP151" s="342"/>
      <c r="VGQ151" s="342"/>
      <c r="VGR151" s="342"/>
      <c r="VGS151" s="342"/>
      <c r="VGT151" s="342"/>
      <c r="VGU151" s="342"/>
      <c r="VGV151" s="342"/>
      <c r="VGW151" s="342"/>
      <c r="VGX151" s="342"/>
      <c r="VGY151" s="342"/>
      <c r="VGZ151" s="342"/>
      <c r="VHA151" s="342"/>
      <c r="VHB151" s="342"/>
      <c r="VHC151" s="342"/>
      <c r="VHD151" s="342"/>
      <c r="VHE151" s="342"/>
      <c r="VHF151" s="342"/>
      <c r="VHG151" s="342"/>
      <c r="VHH151" s="342"/>
      <c r="VHI151" s="342"/>
      <c r="VHJ151" s="342"/>
      <c r="VHK151" s="342"/>
      <c r="VHL151" s="342"/>
      <c r="VHM151" s="342"/>
      <c r="VHN151" s="342"/>
      <c r="VHO151" s="342"/>
      <c r="VHP151" s="342"/>
      <c r="VHQ151" s="342"/>
      <c r="VHR151" s="342"/>
      <c r="VHS151" s="342"/>
      <c r="VHT151" s="342"/>
      <c r="VHU151" s="342"/>
      <c r="VHV151" s="342"/>
      <c r="VHW151" s="342"/>
      <c r="VHX151" s="342"/>
      <c r="VHY151" s="342"/>
      <c r="VHZ151" s="342"/>
      <c r="VIA151" s="342"/>
      <c r="VIB151" s="342"/>
      <c r="VIC151" s="342"/>
      <c r="VID151" s="342"/>
      <c r="VIE151" s="342"/>
      <c r="VIF151" s="342"/>
      <c r="VIG151" s="342"/>
      <c r="VIH151" s="342"/>
      <c r="VII151" s="342"/>
      <c r="VIJ151" s="342"/>
      <c r="VIK151" s="342"/>
      <c r="VIL151" s="342"/>
      <c r="VIM151" s="342"/>
      <c r="VIN151" s="342"/>
      <c r="VIO151" s="342"/>
      <c r="VIP151" s="342"/>
      <c r="VIQ151" s="342"/>
      <c r="VIR151" s="342"/>
      <c r="VIS151" s="342"/>
      <c r="VIT151" s="342"/>
      <c r="VIU151" s="342"/>
      <c r="VIV151" s="342"/>
      <c r="VIW151" s="342"/>
      <c r="VIX151" s="342"/>
      <c r="VIY151" s="342"/>
      <c r="VIZ151" s="342"/>
      <c r="VJA151" s="342"/>
      <c r="VJB151" s="342"/>
      <c r="VJC151" s="342"/>
      <c r="VJD151" s="342"/>
      <c r="VJE151" s="342"/>
      <c r="VJF151" s="342"/>
      <c r="VJG151" s="342"/>
      <c r="VJH151" s="342"/>
      <c r="VJI151" s="342"/>
      <c r="VJJ151" s="342"/>
      <c r="VJK151" s="342"/>
      <c r="VJL151" s="342"/>
      <c r="VJM151" s="342"/>
      <c r="VJN151" s="342"/>
      <c r="VJO151" s="342"/>
      <c r="VJP151" s="342"/>
      <c r="VJQ151" s="342"/>
      <c r="VJR151" s="342"/>
      <c r="VJS151" s="342"/>
      <c r="VJT151" s="342"/>
      <c r="VJU151" s="342"/>
      <c r="VJV151" s="342"/>
      <c r="VJW151" s="342"/>
      <c r="VJX151" s="342"/>
      <c r="VJY151" s="342"/>
      <c r="VJZ151" s="342"/>
      <c r="VKA151" s="342"/>
      <c r="VKB151" s="342"/>
      <c r="VKC151" s="342"/>
      <c r="VKD151" s="342"/>
      <c r="VKE151" s="342"/>
      <c r="VKF151" s="342"/>
      <c r="VKG151" s="342"/>
      <c r="VKH151" s="342"/>
      <c r="VKI151" s="342"/>
      <c r="VKJ151" s="342"/>
      <c r="VKK151" s="342"/>
      <c r="VKL151" s="342"/>
      <c r="VKM151" s="342"/>
      <c r="VKN151" s="342"/>
      <c r="VKO151" s="342"/>
      <c r="VKP151" s="342"/>
      <c r="VKQ151" s="342"/>
      <c r="VKR151" s="342"/>
      <c r="VKS151" s="342"/>
      <c r="VKT151" s="342"/>
      <c r="VKU151" s="342"/>
      <c r="VKV151" s="342"/>
      <c r="VKW151" s="342"/>
      <c r="VKX151" s="342"/>
      <c r="VKY151" s="342"/>
      <c r="VKZ151" s="342"/>
      <c r="VLA151" s="342"/>
      <c r="VLB151" s="342"/>
      <c r="VLC151" s="342"/>
      <c r="VLD151" s="342"/>
      <c r="VLE151" s="342"/>
      <c r="VLF151" s="342"/>
      <c r="VLG151" s="342"/>
      <c r="VLH151" s="342"/>
      <c r="VLI151" s="342"/>
      <c r="VLJ151" s="342"/>
      <c r="VLK151" s="342"/>
      <c r="VLL151" s="342"/>
      <c r="VLM151" s="342"/>
      <c r="VLN151" s="342"/>
      <c r="VLO151" s="342"/>
      <c r="VLP151" s="342"/>
      <c r="VLQ151" s="342"/>
      <c r="VLR151" s="342"/>
      <c r="VLS151" s="342"/>
      <c r="VLT151" s="342"/>
      <c r="VLU151" s="342"/>
      <c r="VLV151" s="342"/>
      <c r="VLW151" s="342"/>
      <c r="VLX151" s="342"/>
      <c r="VLY151" s="342"/>
      <c r="VLZ151" s="342"/>
      <c r="VMA151" s="342"/>
      <c r="VMB151" s="342"/>
      <c r="VMC151" s="342"/>
      <c r="VMD151" s="342"/>
      <c r="VME151" s="342"/>
      <c r="VMF151" s="342"/>
      <c r="VMG151" s="342"/>
      <c r="VMH151" s="342"/>
      <c r="VMI151" s="342"/>
      <c r="VMJ151" s="342"/>
      <c r="VMK151" s="342"/>
      <c r="VML151" s="342"/>
      <c r="VMM151" s="342"/>
      <c r="VMN151" s="342"/>
      <c r="VMO151" s="342"/>
      <c r="VMP151" s="342"/>
      <c r="VMQ151" s="342"/>
      <c r="VMR151" s="342"/>
      <c r="VMS151" s="342"/>
      <c r="VMT151" s="342"/>
      <c r="VMU151" s="342"/>
      <c r="VMV151" s="342"/>
      <c r="VMW151" s="342"/>
      <c r="VMX151" s="342"/>
      <c r="VMY151" s="342"/>
      <c r="VMZ151" s="342"/>
      <c r="VNA151" s="342"/>
      <c r="VNB151" s="342"/>
      <c r="VNC151" s="342"/>
      <c r="VND151" s="342"/>
      <c r="VNE151" s="342"/>
      <c r="VNF151" s="342"/>
      <c r="VNG151" s="342"/>
      <c r="VNH151" s="342"/>
      <c r="VNI151" s="342"/>
      <c r="VNJ151" s="342"/>
      <c r="VNK151" s="342"/>
      <c r="VNL151" s="342"/>
      <c r="VNM151" s="342"/>
      <c r="VNN151" s="342"/>
      <c r="VNO151" s="342"/>
      <c r="VNP151" s="342"/>
      <c r="VNQ151" s="342"/>
      <c r="VNR151" s="342"/>
      <c r="VNS151" s="342"/>
      <c r="VNT151" s="342"/>
      <c r="VNU151" s="342"/>
      <c r="VNV151" s="342"/>
      <c r="VNW151" s="342"/>
      <c r="VNX151" s="342"/>
      <c r="VNY151" s="342"/>
      <c r="VNZ151" s="342"/>
      <c r="VOA151" s="342"/>
      <c r="VOB151" s="342"/>
      <c r="VOC151" s="342"/>
      <c r="VOD151" s="342"/>
      <c r="VOE151" s="342"/>
      <c r="VOF151" s="342"/>
      <c r="VOG151" s="342"/>
      <c r="VOH151" s="342"/>
      <c r="VOI151" s="342"/>
      <c r="VOJ151" s="342"/>
      <c r="VOK151" s="342"/>
      <c r="VOL151" s="342"/>
      <c r="VOM151" s="342"/>
      <c r="VON151" s="342"/>
      <c r="VOO151" s="342"/>
      <c r="VOP151" s="342"/>
      <c r="VOQ151" s="342"/>
      <c r="VOR151" s="342"/>
      <c r="VOS151" s="342"/>
      <c r="VOT151" s="342"/>
      <c r="VOU151" s="342"/>
      <c r="VOV151" s="342"/>
      <c r="VOW151" s="342"/>
      <c r="VOX151" s="342"/>
      <c r="VOY151" s="342"/>
      <c r="VOZ151" s="342"/>
      <c r="VPA151" s="342"/>
      <c r="VPB151" s="342"/>
      <c r="VPC151" s="342"/>
      <c r="VPD151" s="342"/>
      <c r="VPE151" s="342"/>
      <c r="VPF151" s="342"/>
      <c r="VPG151" s="342"/>
      <c r="VPH151" s="342"/>
      <c r="VPI151" s="342"/>
      <c r="VPJ151" s="342"/>
      <c r="VPK151" s="342"/>
      <c r="VPL151" s="342"/>
      <c r="VPM151" s="342"/>
      <c r="VPN151" s="342"/>
      <c r="VPO151" s="342"/>
      <c r="VPP151" s="342"/>
      <c r="VPQ151" s="342"/>
      <c r="VPR151" s="342"/>
      <c r="VPS151" s="342"/>
      <c r="VPT151" s="342"/>
      <c r="VPU151" s="342"/>
      <c r="VPV151" s="342"/>
      <c r="VPW151" s="342"/>
      <c r="VPX151" s="342"/>
      <c r="VPY151" s="342"/>
      <c r="VPZ151" s="342"/>
      <c r="VQA151" s="342"/>
      <c r="VQB151" s="342"/>
      <c r="VQC151" s="342"/>
      <c r="VQD151" s="342"/>
      <c r="VQE151" s="342"/>
      <c r="VQF151" s="342"/>
      <c r="VQG151" s="342"/>
      <c r="VQH151" s="342"/>
      <c r="VQI151" s="342"/>
      <c r="VQJ151" s="342"/>
      <c r="VQK151" s="342"/>
      <c r="VQL151" s="342"/>
      <c r="VQM151" s="342"/>
      <c r="VQN151" s="342"/>
      <c r="VQO151" s="342"/>
      <c r="VQP151" s="342"/>
      <c r="VQQ151" s="342"/>
      <c r="VQR151" s="342"/>
      <c r="VQS151" s="342"/>
      <c r="VQT151" s="342"/>
      <c r="VQU151" s="342"/>
      <c r="VQV151" s="342"/>
      <c r="VQW151" s="342"/>
      <c r="VQX151" s="342"/>
      <c r="VQY151" s="342"/>
      <c r="VQZ151" s="342"/>
      <c r="VRA151" s="342"/>
      <c r="VRB151" s="342"/>
      <c r="VRC151" s="342"/>
      <c r="VRD151" s="342"/>
      <c r="VRE151" s="342"/>
      <c r="VRF151" s="342"/>
      <c r="VRG151" s="342"/>
      <c r="VRH151" s="342"/>
      <c r="VRI151" s="342"/>
      <c r="VRJ151" s="342"/>
      <c r="VRK151" s="342"/>
      <c r="VRL151" s="342"/>
      <c r="VRM151" s="342"/>
      <c r="VRN151" s="342"/>
      <c r="VRO151" s="342"/>
      <c r="VRP151" s="342"/>
      <c r="VRQ151" s="342"/>
      <c r="VRR151" s="342"/>
      <c r="VRS151" s="342"/>
      <c r="VRT151" s="342"/>
      <c r="VRU151" s="342"/>
      <c r="VRV151" s="342"/>
      <c r="VRW151" s="342"/>
      <c r="VRX151" s="342"/>
      <c r="VRY151" s="342"/>
      <c r="VRZ151" s="342"/>
      <c r="VSA151" s="342"/>
      <c r="VSB151" s="342"/>
      <c r="VSC151" s="342"/>
      <c r="VSD151" s="342"/>
      <c r="VSE151" s="342"/>
      <c r="VSF151" s="342"/>
      <c r="VSG151" s="342"/>
      <c r="VSH151" s="342"/>
      <c r="VSI151" s="342"/>
      <c r="VSJ151" s="342"/>
      <c r="VSK151" s="342"/>
      <c r="VSL151" s="342"/>
      <c r="VSM151" s="342"/>
      <c r="VSN151" s="342"/>
      <c r="VSO151" s="342"/>
      <c r="VSP151" s="342"/>
      <c r="VSQ151" s="342"/>
      <c r="VSR151" s="342"/>
      <c r="VSS151" s="342"/>
      <c r="VST151" s="342"/>
      <c r="VSU151" s="342"/>
      <c r="VSV151" s="342"/>
      <c r="VSW151" s="342"/>
      <c r="VSX151" s="342"/>
      <c r="VSY151" s="342"/>
      <c r="VSZ151" s="342"/>
      <c r="VTA151" s="342"/>
      <c r="VTB151" s="342"/>
      <c r="VTC151" s="342"/>
      <c r="VTD151" s="342"/>
      <c r="VTE151" s="342"/>
      <c r="VTF151" s="342"/>
      <c r="VTG151" s="342"/>
      <c r="VTH151" s="342"/>
      <c r="VTI151" s="342"/>
      <c r="VTJ151" s="342"/>
      <c r="VTK151" s="342"/>
      <c r="VTL151" s="342"/>
      <c r="VTM151" s="342"/>
      <c r="VTN151" s="342"/>
      <c r="VTO151" s="342"/>
      <c r="VTP151" s="342"/>
      <c r="VTQ151" s="342"/>
      <c r="VTR151" s="342"/>
      <c r="VTS151" s="342"/>
      <c r="VTT151" s="342"/>
      <c r="VTU151" s="342"/>
      <c r="VTV151" s="342"/>
      <c r="VTW151" s="342"/>
      <c r="VTX151" s="342"/>
      <c r="VTY151" s="342"/>
      <c r="VTZ151" s="342"/>
      <c r="VUA151" s="342"/>
      <c r="VUB151" s="342"/>
      <c r="VUC151" s="342"/>
      <c r="VUD151" s="342"/>
      <c r="VUE151" s="342"/>
      <c r="VUF151" s="342"/>
      <c r="VUG151" s="342"/>
      <c r="VUH151" s="342"/>
      <c r="VUI151" s="342"/>
      <c r="VUJ151" s="342"/>
      <c r="VUK151" s="342"/>
      <c r="VUL151" s="342"/>
      <c r="VUM151" s="342"/>
      <c r="VUN151" s="342"/>
      <c r="VUO151" s="342"/>
      <c r="VUP151" s="342"/>
      <c r="VUQ151" s="342"/>
      <c r="VUR151" s="342"/>
      <c r="VUS151" s="342"/>
      <c r="VUT151" s="342"/>
      <c r="VUU151" s="342"/>
      <c r="VUV151" s="342"/>
      <c r="VUW151" s="342"/>
      <c r="VUX151" s="342"/>
      <c r="VUY151" s="342"/>
      <c r="VUZ151" s="342"/>
      <c r="VVA151" s="342"/>
      <c r="VVB151" s="342"/>
      <c r="VVC151" s="342"/>
      <c r="VVD151" s="342"/>
      <c r="VVE151" s="342"/>
      <c r="VVF151" s="342"/>
      <c r="VVG151" s="342"/>
      <c r="VVH151" s="342"/>
      <c r="VVI151" s="342"/>
      <c r="VVJ151" s="342"/>
      <c r="VVK151" s="342"/>
      <c r="VVL151" s="342"/>
      <c r="VVM151" s="342"/>
      <c r="VVN151" s="342"/>
      <c r="VVO151" s="342"/>
      <c r="VVP151" s="342"/>
      <c r="VVQ151" s="342"/>
      <c r="VVR151" s="342"/>
      <c r="VVS151" s="342"/>
      <c r="VVT151" s="342"/>
      <c r="VVU151" s="342"/>
      <c r="VVV151" s="342"/>
      <c r="VVW151" s="342"/>
      <c r="VVX151" s="342"/>
      <c r="VVY151" s="342"/>
      <c r="VVZ151" s="342"/>
      <c r="VWA151" s="342"/>
      <c r="VWB151" s="342"/>
      <c r="VWC151" s="342"/>
      <c r="VWD151" s="342"/>
      <c r="VWE151" s="342"/>
      <c r="VWF151" s="342"/>
      <c r="VWG151" s="342"/>
      <c r="VWH151" s="342"/>
      <c r="VWI151" s="342"/>
      <c r="VWJ151" s="342"/>
      <c r="VWK151" s="342"/>
      <c r="VWL151" s="342"/>
      <c r="VWM151" s="342"/>
      <c r="VWN151" s="342"/>
      <c r="VWO151" s="342"/>
      <c r="VWP151" s="342"/>
      <c r="VWQ151" s="342"/>
      <c r="VWR151" s="342"/>
      <c r="VWS151" s="342"/>
      <c r="VWT151" s="342"/>
      <c r="VWU151" s="342"/>
      <c r="VWV151" s="342"/>
      <c r="VWW151" s="342"/>
      <c r="VWX151" s="342"/>
      <c r="VWY151" s="342"/>
      <c r="VWZ151" s="342"/>
      <c r="VXA151" s="342"/>
      <c r="VXB151" s="342"/>
      <c r="VXC151" s="342"/>
      <c r="VXD151" s="342"/>
      <c r="VXE151" s="342"/>
      <c r="VXF151" s="342"/>
      <c r="VXG151" s="342"/>
      <c r="VXH151" s="342"/>
      <c r="VXI151" s="342"/>
      <c r="VXJ151" s="342"/>
      <c r="VXK151" s="342"/>
      <c r="VXL151" s="342"/>
      <c r="VXM151" s="342"/>
      <c r="VXN151" s="342"/>
      <c r="VXO151" s="342"/>
      <c r="VXP151" s="342"/>
      <c r="VXQ151" s="342"/>
      <c r="VXR151" s="342"/>
      <c r="VXS151" s="342"/>
      <c r="VXT151" s="342"/>
      <c r="VXU151" s="342"/>
      <c r="VXV151" s="342"/>
      <c r="VXW151" s="342"/>
      <c r="VXX151" s="342"/>
      <c r="VXY151" s="342"/>
      <c r="VXZ151" s="342"/>
      <c r="VYA151" s="342"/>
      <c r="VYB151" s="342"/>
      <c r="VYC151" s="342"/>
      <c r="VYD151" s="342"/>
      <c r="VYE151" s="342"/>
      <c r="VYF151" s="342"/>
      <c r="VYG151" s="342"/>
      <c r="VYH151" s="342"/>
      <c r="VYI151" s="342"/>
      <c r="VYJ151" s="342"/>
      <c r="VYK151" s="342"/>
      <c r="VYL151" s="342"/>
      <c r="VYM151" s="342"/>
      <c r="VYN151" s="342"/>
      <c r="VYO151" s="342"/>
      <c r="VYP151" s="342"/>
      <c r="VYQ151" s="342"/>
      <c r="VYR151" s="342"/>
      <c r="VYS151" s="342"/>
      <c r="VYT151" s="342"/>
      <c r="VYU151" s="342"/>
      <c r="VYV151" s="342"/>
      <c r="VYW151" s="342"/>
      <c r="VYX151" s="342"/>
      <c r="VYY151" s="342"/>
      <c r="VYZ151" s="342"/>
      <c r="VZA151" s="342"/>
      <c r="VZB151" s="342"/>
      <c r="VZC151" s="342"/>
      <c r="VZD151" s="342"/>
      <c r="VZE151" s="342"/>
      <c r="VZF151" s="342"/>
      <c r="VZG151" s="342"/>
      <c r="VZH151" s="342"/>
      <c r="VZI151" s="342"/>
      <c r="VZJ151" s="342"/>
      <c r="VZK151" s="342"/>
      <c r="VZL151" s="342"/>
      <c r="VZM151" s="342"/>
      <c r="VZN151" s="342"/>
      <c r="VZO151" s="342"/>
      <c r="VZP151" s="342"/>
      <c r="VZQ151" s="342"/>
      <c r="VZR151" s="342"/>
      <c r="VZS151" s="342"/>
      <c r="VZT151" s="342"/>
      <c r="VZU151" s="342"/>
      <c r="VZV151" s="342"/>
      <c r="VZW151" s="342"/>
      <c r="VZX151" s="342"/>
      <c r="VZY151" s="342"/>
      <c r="VZZ151" s="342"/>
      <c r="WAA151" s="342"/>
      <c r="WAB151" s="342"/>
      <c r="WAC151" s="342"/>
      <c r="WAD151" s="342"/>
      <c r="WAE151" s="342"/>
      <c r="WAF151" s="342"/>
      <c r="WAG151" s="342"/>
      <c r="WAH151" s="342"/>
      <c r="WAI151" s="342"/>
      <c r="WAJ151" s="342"/>
      <c r="WAK151" s="342"/>
      <c r="WAL151" s="342"/>
      <c r="WAM151" s="342"/>
      <c r="WAN151" s="342"/>
      <c r="WAO151" s="342"/>
      <c r="WAP151" s="342"/>
      <c r="WAQ151" s="342"/>
      <c r="WAR151" s="342"/>
      <c r="WAS151" s="342"/>
      <c r="WAT151" s="342"/>
      <c r="WAU151" s="342"/>
      <c r="WAV151" s="342"/>
      <c r="WAW151" s="342"/>
      <c r="WAX151" s="342"/>
      <c r="WAY151" s="342"/>
      <c r="WAZ151" s="342"/>
      <c r="WBA151" s="342"/>
      <c r="WBB151" s="342"/>
      <c r="WBC151" s="342"/>
      <c r="WBD151" s="342"/>
      <c r="WBE151" s="342"/>
      <c r="WBF151" s="342"/>
      <c r="WBG151" s="342"/>
      <c r="WBH151" s="342"/>
      <c r="WBI151" s="342"/>
      <c r="WBJ151" s="342"/>
      <c r="WBK151" s="342"/>
      <c r="WBL151" s="342"/>
      <c r="WBM151" s="342"/>
      <c r="WBN151" s="342"/>
      <c r="WBO151" s="342"/>
      <c r="WBP151" s="342"/>
      <c r="WBQ151" s="342"/>
      <c r="WBR151" s="342"/>
      <c r="WBS151" s="342"/>
      <c r="WBT151" s="342"/>
      <c r="WBU151" s="342"/>
      <c r="WBV151" s="342"/>
      <c r="WBW151" s="342"/>
      <c r="WBX151" s="342"/>
      <c r="WBY151" s="342"/>
      <c r="WBZ151" s="342"/>
      <c r="WCA151" s="342"/>
      <c r="WCB151" s="342"/>
      <c r="WCC151" s="342"/>
      <c r="WCD151" s="342"/>
      <c r="WCE151" s="342"/>
      <c r="WCF151" s="342"/>
      <c r="WCG151" s="342"/>
      <c r="WCH151" s="342"/>
      <c r="WCI151" s="342"/>
      <c r="WCJ151" s="342"/>
      <c r="WCK151" s="342"/>
      <c r="WCL151" s="342"/>
      <c r="WCM151" s="342"/>
      <c r="WCN151" s="342"/>
      <c r="WCO151" s="342"/>
      <c r="WCP151" s="342"/>
      <c r="WCQ151" s="342"/>
      <c r="WCR151" s="342"/>
      <c r="WCS151" s="342"/>
      <c r="WCT151" s="342"/>
      <c r="WCU151" s="342"/>
      <c r="WCV151" s="342"/>
      <c r="WCW151" s="342"/>
      <c r="WCX151" s="342"/>
      <c r="WCY151" s="342"/>
      <c r="WCZ151" s="342"/>
      <c r="WDA151" s="342"/>
      <c r="WDB151" s="342"/>
      <c r="WDC151" s="342"/>
      <c r="WDD151" s="342"/>
      <c r="WDE151" s="342"/>
      <c r="WDF151" s="342"/>
      <c r="WDG151" s="342"/>
      <c r="WDH151" s="342"/>
      <c r="WDI151" s="342"/>
      <c r="WDJ151" s="342"/>
      <c r="WDK151" s="342"/>
      <c r="WDL151" s="342"/>
      <c r="WDM151" s="342"/>
      <c r="WDN151" s="342"/>
      <c r="WDO151" s="342"/>
      <c r="WDP151" s="342"/>
      <c r="WDQ151" s="342"/>
      <c r="WDR151" s="342"/>
      <c r="WDS151" s="342"/>
      <c r="WDT151" s="342"/>
      <c r="WDU151" s="342"/>
      <c r="WDV151" s="342"/>
      <c r="WDW151" s="342"/>
      <c r="WDX151" s="342"/>
      <c r="WDY151" s="342"/>
      <c r="WDZ151" s="342"/>
      <c r="WEA151" s="342"/>
      <c r="WEB151" s="342"/>
      <c r="WEC151" s="342"/>
      <c r="WED151" s="342"/>
      <c r="WEE151" s="342"/>
      <c r="WEF151" s="342"/>
      <c r="WEG151" s="342"/>
      <c r="WEH151" s="342"/>
      <c r="WEI151" s="342"/>
      <c r="WEJ151" s="342"/>
      <c r="WEK151" s="342"/>
      <c r="WEL151" s="342"/>
      <c r="WEM151" s="342"/>
      <c r="WEN151" s="342"/>
      <c r="WEO151" s="342"/>
      <c r="WEP151" s="342"/>
      <c r="WEQ151" s="342"/>
      <c r="WER151" s="342"/>
      <c r="WES151" s="342"/>
      <c r="WET151" s="342"/>
      <c r="WEU151" s="342"/>
      <c r="WEV151" s="342"/>
      <c r="WEW151" s="342"/>
      <c r="WEX151" s="342"/>
      <c r="WEY151" s="342"/>
      <c r="WEZ151" s="342"/>
      <c r="WFA151" s="342"/>
      <c r="WFB151" s="342"/>
      <c r="WFC151" s="342"/>
      <c r="WFD151" s="342"/>
      <c r="WFE151" s="342"/>
      <c r="WFF151" s="342"/>
      <c r="WFG151" s="342"/>
      <c r="WFH151" s="342"/>
      <c r="WFI151" s="342"/>
      <c r="WFJ151" s="342"/>
      <c r="WFK151" s="342"/>
      <c r="WFL151" s="342"/>
      <c r="WFM151" s="342"/>
      <c r="WFN151" s="342"/>
      <c r="WFO151" s="342"/>
      <c r="WFP151" s="342"/>
      <c r="WFQ151" s="342"/>
      <c r="WFR151" s="342"/>
      <c r="WFS151" s="342"/>
      <c r="WFT151" s="342"/>
      <c r="WFU151" s="342"/>
      <c r="WFV151" s="342"/>
      <c r="WFW151" s="342"/>
      <c r="WFX151" s="342"/>
      <c r="WFY151" s="342"/>
      <c r="WFZ151" s="342"/>
      <c r="WGA151" s="342"/>
      <c r="WGB151" s="342"/>
      <c r="WGC151" s="342"/>
      <c r="WGD151" s="342"/>
      <c r="WGE151" s="342"/>
      <c r="WGF151" s="342"/>
      <c r="WGG151" s="342"/>
      <c r="WGH151" s="342"/>
      <c r="WGI151" s="342"/>
      <c r="WGJ151" s="342"/>
      <c r="WGK151" s="342"/>
      <c r="WGL151" s="342"/>
      <c r="WGM151" s="342"/>
      <c r="WGN151" s="342"/>
      <c r="WGO151" s="342"/>
      <c r="WGP151" s="342"/>
      <c r="WGQ151" s="342"/>
      <c r="WGR151" s="342"/>
      <c r="WGS151" s="342"/>
      <c r="WGT151" s="342"/>
      <c r="WGU151" s="342"/>
      <c r="WGV151" s="342"/>
      <c r="WGW151" s="342"/>
      <c r="WGX151" s="342"/>
      <c r="WGY151" s="342"/>
      <c r="WGZ151" s="342"/>
      <c r="WHA151" s="342"/>
      <c r="WHB151" s="342"/>
      <c r="WHC151" s="342"/>
      <c r="WHD151" s="342"/>
      <c r="WHE151" s="342"/>
      <c r="WHF151" s="342"/>
      <c r="WHG151" s="342"/>
      <c r="WHH151" s="342"/>
      <c r="WHI151" s="342"/>
      <c r="WHJ151" s="342"/>
      <c r="WHK151" s="342"/>
      <c r="WHL151" s="342"/>
      <c r="WHM151" s="342"/>
      <c r="WHN151" s="342"/>
      <c r="WHO151" s="342"/>
      <c r="WHP151" s="342"/>
      <c r="WHQ151" s="342"/>
      <c r="WHR151" s="342"/>
      <c r="WHS151" s="342"/>
      <c r="WHT151" s="342"/>
      <c r="WHU151" s="342"/>
      <c r="WHV151" s="342"/>
      <c r="WHW151" s="342"/>
      <c r="WHX151" s="342"/>
      <c r="WHY151" s="342"/>
      <c r="WHZ151" s="342"/>
      <c r="WIA151" s="342"/>
      <c r="WIB151" s="342"/>
      <c r="WIC151" s="342"/>
      <c r="WID151" s="342"/>
      <c r="WIE151" s="342"/>
      <c r="WIF151" s="342"/>
      <c r="WIG151" s="342"/>
      <c r="WIH151" s="342"/>
      <c r="WII151" s="342"/>
      <c r="WIJ151" s="342"/>
      <c r="WIK151" s="342"/>
      <c r="WIL151" s="342"/>
      <c r="WIM151" s="342"/>
      <c r="WIN151" s="342"/>
      <c r="WIO151" s="342"/>
      <c r="WIP151" s="342"/>
      <c r="WIQ151" s="342"/>
      <c r="WIR151" s="342"/>
      <c r="WIS151" s="342"/>
      <c r="WIT151" s="342"/>
      <c r="WIU151" s="342"/>
      <c r="WIV151" s="342"/>
      <c r="WIW151" s="342"/>
      <c r="WIX151" s="342"/>
      <c r="WIY151" s="342"/>
      <c r="WIZ151" s="342"/>
      <c r="WJA151" s="342"/>
      <c r="WJB151" s="342"/>
      <c r="WJC151" s="342"/>
      <c r="WJD151" s="342"/>
      <c r="WJE151" s="342"/>
      <c r="WJF151" s="342"/>
      <c r="WJG151" s="342"/>
      <c r="WJH151" s="342"/>
      <c r="WJI151" s="342"/>
      <c r="WJJ151" s="342"/>
      <c r="WJK151" s="342"/>
      <c r="WJL151" s="342"/>
      <c r="WJM151" s="342"/>
      <c r="WJN151" s="342"/>
      <c r="WJO151" s="342"/>
      <c r="WJP151" s="342"/>
      <c r="WJQ151" s="342"/>
      <c r="WJR151" s="342"/>
      <c r="WJS151" s="342"/>
      <c r="WJT151" s="342"/>
      <c r="WJU151" s="342"/>
      <c r="WJV151" s="342"/>
      <c r="WJW151" s="342"/>
      <c r="WJX151" s="342"/>
      <c r="WJY151" s="342"/>
      <c r="WJZ151" s="342"/>
      <c r="WKA151" s="342"/>
      <c r="WKB151" s="342"/>
      <c r="WKC151" s="342"/>
      <c r="WKD151" s="342"/>
      <c r="WKE151" s="342"/>
      <c r="WKF151" s="342"/>
      <c r="WKG151" s="342"/>
      <c r="WKH151" s="342"/>
      <c r="WKI151" s="342"/>
      <c r="WKJ151" s="342"/>
      <c r="WKK151" s="342"/>
      <c r="WKL151" s="342"/>
      <c r="WKM151" s="342"/>
      <c r="WKN151" s="342"/>
      <c r="WKO151" s="342"/>
      <c r="WKP151" s="342"/>
      <c r="WKQ151" s="342"/>
      <c r="WKR151" s="342"/>
      <c r="WKS151" s="342"/>
      <c r="WKT151" s="342"/>
      <c r="WKU151" s="342"/>
      <c r="WKV151" s="342"/>
      <c r="WKW151" s="342"/>
      <c r="WKX151" s="342"/>
      <c r="WKY151" s="342"/>
      <c r="WKZ151" s="342"/>
      <c r="WLA151" s="342"/>
      <c r="WLB151" s="342"/>
      <c r="WLC151" s="342"/>
      <c r="WLD151" s="342"/>
      <c r="WLE151" s="342"/>
      <c r="WLF151" s="342"/>
      <c r="WLG151" s="342"/>
      <c r="WLH151" s="342"/>
      <c r="WLI151" s="342"/>
      <c r="WLJ151" s="342"/>
      <c r="WLK151" s="342"/>
      <c r="WLL151" s="342"/>
      <c r="WLM151" s="342"/>
      <c r="WLN151" s="342"/>
      <c r="WLO151" s="342"/>
      <c r="WLP151" s="342"/>
      <c r="WLQ151" s="342"/>
      <c r="WLR151" s="342"/>
      <c r="WLS151" s="342"/>
      <c r="WLT151" s="342"/>
      <c r="WLU151" s="342"/>
      <c r="WLV151" s="342"/>
      <c r="WLW151" s="342"/>
      <c r="WLX151" s="342"/>
      <c r="WLY151" s="342"/>
      <c r="WLZ151" s="342"/>
      <c r="WMA151" s="342"/>
      <c r="WMB151" s="342"/>
      <c r="WMC151" s="342"/>
      <c r="WMD151" s="342"/>
      <c r="WME151" s="342"/>
      <c r="WMF151" s="342"/>
      <c r="WMG151" s="342"/>
      <c r="WMH151" s="342"/>
      <c r="WMI151" s="342"/>
      <c r="WMJ151" s="342"/>
      <c r="WMK151" s="342"/>
      <c r="WML151" s="342"/>
      <c r="WMM151" s="342"/>
      <c r="WMN151" s="342"/>
      <c r="WMO151" s="342"/>
      <c r="WMP151" s="342"/>
      <c r="WMQ151" s="342"/>
      <c r="WMR151" s="342"/>
      <c r="WMS151" s="342"/>
      <c r="WMT151" s="342"/>
      <c r="WMU151" s="342"/>
      <c r="WMV151" s="342"/>
      <c r="WMW151" s="342"/>
      <c r="WMX151" s="342"/>
      <c r="WMY151" s="342"/>
      <c r="WMZ151" s="342"/>
      <c r="WNA151" s="342"/>
      <c r="WNB151" s="342"/>
      <c r="WNC151" s="342"/>
      <c r="WND151" s="342"/>
      <c r="WNE151" s="342"/>
      <c r="WNF151" s="342"/>
      <c r="WNG151" s="342"/>
      <c r="WNH151" s="342"/>
      <c r="WNI151" s="342"/>
      <c r="WNJ151" s="342"/>
      <c r="WNK151" s="342"/>
      <c r="WNL151" s="342"/>
      <c r="WNM151" s="342"/>
      <c r="WNN151" s="342"/>
      <c r="WNO151" s="342"/>
      <c r="WNP151" s="342"/>
      <c r="WNQ151" s="342"/>
      <c r="WNR151" s="342"/>
      <c r="WNS151" s="342"/>
      <c r="WNT151" s="342"/>
      <c r="WNU151" s="342"/>
      <c r="WNV151" s="342"/>
      <c r="WNW151" s="342"/>
      <c r="WNX151" s="342"/>
      <c r="WNY151" s="342"/>
      <c r="WNZ151" s="342"/>
      <c r="WOA151" s="342"/>
      <c r="WOB151" s="342"/>
      <c r="WOC151" s="342"/>
      <c r="WOD151" s="342"/>
      <c r="WOE151" s="342"/>
      <c r="WOF151" s="342"/>
      <c r="WOG151" s="342"/>
      <c r="WOH151" s="342"/>
      <c r="WOI151" s="342"/>
      <c r="WOJ151" s="342"/>
      <c r="WOK151" s="342"/>
      <c r="WOL151" s="342"/>
      <c r="WOM151" s="342"/>
      <c r="WON151" s="342"/>
      <c r="WOO151" s="342"/>
      <c r="WOP151" s="342"/>
      <c r="WOQ151" s="342"/>
      <c r="WOR151" s="342"/>
      <c r="WOS151" s="342"/>
      <c r="WOT151" s="342"/>
      <c r="WOU151" s="342"/>
      <c r="WOV151" s="342"/>
      <c r="WOW151" s="342"/>
      <c r="WOX151" s="342"/>
      <c r="WOY151" s="342"/>
      <c r="WOZ151" s="342"/>
      <c r="WPA151" s="342"/>
      <c r="WPB151" s="342"/>
      <c r="WPC151" s="342"/>
      <c r="WPD151" s="342"/>
      <c r="WPE151" s="342"/>
      <c r="WPF151" s="342"/>
      <c r="WPG151" s="342"/>
      <c r="WPH151" s="342"/>
      <c r="WPI151" s="342"/>
      <c r="WPJ151" s="342"/>
      <c r="WPK151" s="342"/>
      <c r="WPL151" s="342"/>
      <c r="WPM151" s="342"/>
      <c r="WPN151" s="342"/>
      <c r="WPO151" s="342"/>
      <c r="WPP151" s="342"/>
      <c r="WPQ151" s="342"/>
      <c r="WPR151" s="342"/>
      <c r="WPS151" s="342"/>
      <c r="WPT151" s="342"/>
      <c r="WPU151" s="342"/>
      <c r="WPV151" s="342"/>
      <c r="WPW151" s="342"/>
      <c r="WPX151" s="342"/>
      <c r="WPY151" s="342"/>
      <c r="WPZ151" s="342"/>
      <c r="WQA151" s="342"/>
      <c r="WQB151" s="342"/>
      <c r="WQC151" s="342"/>
      <c r="WQD151" s="342"/>
      <c r="WQE151" s="342"/>
      <c r="WQF151" s="342"/>
      <c r="WQG151" s="342"/>
      <c r="WQH151" s="342"/>
      <c r="WQI151" s="342"/>
      <c r="WQJ151" s="342"/>
      <c r="WQK151" s="342"/>
      <c r="WQL151" s="342"/>
      <c r="WQM151" s="342"/>
      <c r="WQN151" s="342"/>
      <c r="WQO151" s="342"/>
      <c r="WQP151" s="342"/>
      <c r="WQQ151" s="342"/>
      <c r="WQR151" s="342"/>
      <c r="WQS151" s="342"/>
      <c r="WQT151" s="342"/>
      <c r="WQU151" s="342"/>
      <c r="WQV151" s="342"/>
      <c r="WQW151" s="342"/>
      <c r="WQX151" s="342"/>
      <c r="WQY151" s="342"/>
      <c r="WQZ151" s="342"/>
      <c r="WRA151" s="342"/>
      <c r="WRB151" s="342"/>
      <c r="WRC151" s="342"/>
      <c r="WRD151" s="342"/>
      <c r="WRE151" s="342"/>
      <c r="WRF151" s="342"/>
      <c r="WRG151" s="342"/>
      <c r="WRH151" s="342"/>
      <c r="WRI151" s="342"/>
      <c r="WRJ151" s="342"/>
      <c r="WRK151" s="342"/>
      <c r="WRL151" s="342"/>
      <c r="WRM151" s="342"/>
      <c r="WRN151" s="342"/>
      <c r="WRO151" s="342"/>
      <c r="WRP151" s="342"/>
      <c r="WRQ151" s="342"/>
      <c r="WRR151" s="342"/>
      <c r="WRS151" s="342"/>
      <c r="WRT151" s="342"/>
      <c r="WRU151" s="342"/>
      <c r="WRV151" s="342"/>
      <c r="WRW151" s="342"/>
      <c r="WRX151" s="342"/>
      <c r="WRY151" s="342"/>
      <c r="WRZ151" s="342"/>
      <c r="WSA151" s="342"/>
      <c r="WSB151" s="342"/>
      <c r="WSC151" s="342"/>
      <c r="WSD151" s="342"/>
      <c r="WSE151" s="342"/>
      <c r="WSF151" s="342"/>
      <c r="WSG151" s="342"/>
      <c r="WSH151" s="342"/>
      <c r="WSI151" s="342"/>
      <c r="WSJ151" s="342"/>
      <c r="WSK151" s="342"/>
      <c r="WSL151" s="342"/>
      <c r="WSM151" s="342"/>
      <c r="WSN151" s="342"/>
      <c r="WSO151" s="342"/>
      <c r="WSP151" s="342"/>
      <c r="WSQ151" s="342"/>
      <c r="WSR151" s="342"/>
      <c r="WSS151" s="342"/>
      <c r="WST151" s="342"/>
      <c r="WSU151" s="342"/>
      <c r="WSV151" s="342"/>
      <c r="WSW151" s="342"/>
      <c r="WSX151" s="342"/>
      <c r="WSY151" s="342"/>
      <c r="WSZ151" s="342"/>
      <c r="WTA151" s="342"/>
      <c r="WTB151" s="342"/>
      <c r="WTC151" s="342"/>
      <c r="WTD151" s="342"/>
      <c r="WTE151" s="342"/>
      <c r="WTF151" s="342"/>
      <c r="WTG151" s="342"/>
      <c r="WTH151" s="342"/>
      <c r="WTI151" s="342"/>
      <c r="WTJ151" s="342"/>
      <c r="WTK151" s="342"/>
      <c r="WTL151" s="342"/>
      <c r="WTM151" s="342"/>
      <c r="WTN151" s="342"/>
      <c r="WTO151" s="342"/>
      <c r="WTP151" s="342"/>
      <c r="WTQ151" s="342"/>
      <c r="WTR151" s="342"/>
      <c r="WTS151" s="342"/>
      <c r="WTT151" s="342"/>
      <c r="WTU151" s="342"/>
      <c r="WTV151" s="342"/>
      <c r="WTW151" s="342"/>
      <c r="WTX151" s="342"/>
      <c r="WTY151" s="342"/>
      <c r="WTZ151" s="342"/>
      <c r="WUA151" s="342"/>
      <c r="WUB151" s="342"/>
      <c r="WUC151" s="342"/>
      <c r="WUD151" s="342"/>
      <c r="WUE151" s="342"/>
      <c r="WUF151" s="342"/>
      <c r="WUG151" s="342"/>
      <c r="WUH151" s="342"/>
      <c r="WUI151" s="342"/>
      <c r="WUJ151" s="342"/>
      <c r="WUK151" s="342"/>
      <c r="WUL151" s="342"/>
      <c r="WUM151" s="342"/>
      <c r="WUN151" s="342"/>
      <c r="WUO151" s="342"/>
      <c r="WUP151" s="342"/>
      <c r="WUQ151" s="342"/>
      <c r="WUR151" s="342"/>
      <c r="WUS151" s="342"/>
      <c r="WUT151" s="342"/>
      <c r="WUU151" s="342"/>
      <c r="WUV151" s="342"/>
      <c r="WUW151" s="342"/>
      <c r="WUX151" s="342"/>
      <c r="WUY151" s="342"/>
      <c r="WUZ151" s="342"/>
      <c r="WVA151" s="342"/>
      <c r="WVB151" s="342"/>
      <c r="WVC151" s="342"/>
      <c r="WVD151" s="342"/>
      <c r="WVE151" s="342"/>
      <c r="WVF151" s="342"/>
      <c r="WVG151" s="342"/>
      <c r="WVH151" s="342"/>
      <c r="WVI151" s="342"/>
      <c r="WVJ151" s="342"/>
      <c r="WVK151" s="342"/>
      <c r="WVL151" s="342"/>
      <c r="WVM151" s="342"/>
      <c r="WVN151" s="342"/>
      <c r="WVO151" s="342"/>
      <c r="WVP151" s="342"/>
      <c r="WVQ151" s="342"/>
      <c r="WVR151" s="342"/>
      <c r="WVS151" s="342"/>
      <c r="WVT151" s="342"/>
      <c r="WVU151" s="342"/>
      <c r="WVV151" s="342"/>
      <c r="WVW151" s="342"/>
      <c r="WVX151" s="342"/>
      <c r="WVY151" s="342"/>
      <c r="WVZ151" s="342"/>
      <c r="WWA151" s="342"/>
      <c r="WWB151" s="342"/>
      <c r="WWC151" s="342"/>
      <c r="WWD151" s="342"/>
      <c r="WWE151" s="342"/>
      <c r="WWF151" s="342"/>
      <c r="WWG151" s="342"/>
      <c r="WWH151" s="342"/>
      <c r="WWI151" s="342"/>
      <c r="WWJ151" s="342"/>
      <c r="WWK151" s="342"/>
      <c r="WWL151" s="342"/>
      <c r="WWM151" s="342"/>
      <c r="WWN151" s="342"/>
      <c r="WWO151" s="342"/>
      <c r="WWP151" s="342"/>
      <c r="WWQ151" s="342"/>
      <c r="WWR151" s="342"/>
      <c r="WWS151" s="342"/>
      <c r="WWT151" s="342"/>
      <c r="WWU151" s="342"/>
      <c r="WWV151" s="342"/>
      <c r="WWW151" s="342"/>
      <c r="WWX151" s="342"/>
      <c r="WWY151" s="342"/>
      <c r="WWZ151" s="342"/>
      <c r="WXA151" s="342"/>
      <c r="WXB151" s="342"/>
      <c r="WXC151" s="342"/>
      <c r="WXD151" s="342"/>
      <c r="WXE151" s="342"/>
      <c r="WXF151" s="342"/>
      <c r="WXG151" s="342"/>
      <c r="WXH151" s="342"/>
      <c r="WXI151" s="342"/>
      <c r="WXJ151" s="342"/>
      <c r="WXK151" s="342"/>
      <c r="WXL151" s="342"/>
      <c r="WXM151" s="342"/>
      <c r="WXN151" s="342"/>
      <c r="WXO151" s="342"/>
      <c r="WXP151" s="342"/>
      <c r="WXQ151" s="342"/>
      <c r="WXR151" s="342"/>
      <c r="WXS151" s="342"/>
      <c r="WXT151" s="342"/>
      <c r="WXU151" s="342"/>
      <c r="WXV151" s="342"/>
      <c r="WXW151" s="342"/>
      <c r="WXX151" s="342"/>
      <c r="WXY151" s="342"/>
      <c r="WXZ151" s="342"/>
      <c r="WYA151" s="342"/>
      <c r="WYB151" s="342"/>
      <c r="WYC151" s="342"/>
      <c r="WYD151" s="342"/>
      <c r="WYE151" s="342"/>
      <c r="WYF151" s="342"/>
      <c r="WYG151" s="342"/>
      <c r="WYH151" s="342"/>
      <c r="WYI151" s="342"/>
      <c r="WYJ151" s="342"/>
      <c r="WYK151" s="342"/>
      <c r="WYL151" s="342"/>
      <c r="WYM151" s="342"/>
      <c r="WYN151" s="342"/>
      <c r="WYO151" s="342"/>
      <c r="WYP151" s="342"/>
      <c r="WYQ151" s="342"/>
      <c r="WYR151" s="342"/>
      <c r="WYS151" s="342"/>
      <c r="WYT151" s="342"/>
      <c r="WYU151" s="342"/>
      <c r="WYV151" s="342"/>
      <c r="WYW151" s="342"/>
      <c r="WYX151" s="342"/>
      <c r="WYY151" s="342"/>
      <c r="WYZ151" s="342"/>
      <c r="WZA151" s="342"/>
      <c r="WZB151" s="342"/>
      <c r="WZC151" s="342"/>
      <c r="WZD151" s="342"/>
      <c r="WZE151" s="342"/>
      <c r="WZF151" s="342"/>
      <c r="WZG151" s="342"/>
      <c r="WZH151" s="342"/>
      <c r="WZI151" s="342"/>
      <c r="WZJ151" s="342"/>
      <c r="WZK151" s="342"/>
      <c r="WZL151" s="342"/>
      <c r="WZM151" s="342"/>
      <c r="WZN151" s="342"/>
      <c r="WZO151" s="342"/>
      <c r="WZP151" s="342"/>
      <c r="WZQ151" s="342"/>
      <c r="WZR151" s="342"/>
      <c r="WZS151" s="342"/>
      <c r="WZT151" s="342"/>
      <c r="WZU151" s="342"/>
      <c r="WZV151" s="342"/>
      <c r="WZW151" s="342"/>
      <c r="WZX151" s="342"/>
      <c r="WZY151" s="342"/>
      <c r="WZZ151" s="342"/>
      <c r="XAA151" s="342"/>
      <c r="XAB151" s="342"/>
      <c r="XAC151" s="342"/>
      <c r="XAD151" s="342"/>
      <c r="XAE151" s="342"/>
      <c r="XAF151" s="342"/>
      <c r="XAG151" s="342"/>
      <c r="XAH151" s="342"/>
      <c r="XAI151" s="342"/>
      <c r="XAJ151" s="342"/>
      <c r="XAK151" s="342"/>
      <c r="XAL151" s="342"/>
      <c r="XAM151" s="342"/>
      <c r="XAN151" s="342"/>
      <c r="XAO151" s="342"/>
      <c r="XAP151" s="342"/>
      <c r="XAQ151" s="342"/>
      <c r="XAR151" s="342"/>
      <c r="XAS151" s="342"/>
      <c r="XAT151" s="342"/>
      <c r="XAU151" s="342"/>
      <c r="XAV151" s="342"/>
      <c r="XAW151" s="342"/>
      <c r="XAX151" s="342"/>
      <c r="XAY151" s="342"/>
      <c r="XAZ151" s="342"/>
      <c r="XBA151" s="342"/>
      <c r="XBB151" s="342"/>
      <c r="XBC151" s="342"/>
      <c r="XBD151" s="342"/>
      <c r="XBE151" s="342"/>
      <c r="XBF151" s="342"/>
      <c r="XBG151" s="342"/>
      <c r="XBH151" s="342"/>
      <c r="XBI151" s="342"/>
      <c r="XBJ151" s="342"/>
      <c r="XBK151" s="342"/>
      <c r="XBL151" s="342"/>
      <c r="XBM151" s="342"/>
      <c r="XBN151" s="342"/>
      <c r="XBO151" s="342"/>
      <c r="XBP151" s="342"/>
      <c r="XBQ151" s="342"/>
      <c r="XBR151" s="342"/>
      <c r="XBS151" s="342"/>
      <c r="XBT151" s="342"/>
      <c r="XBU151" s="342"/>
      <c r="XBV151" s="342"/>
      <c r="XBW151" s="342"/>
      <c r="XBX151" s="342"/>
      <c r="XBY151" s="342"/>
      <c r="XBZ151" s="342"/>
      <c r="XCA151" s="342"/>
      <c r="XCB151" s="342"/>
      <c r="XCC151" s="342"/>
      <c r="XCD151" s="342"/>
      <c r="XCE151" s="342"/>
      <c r="XCF151" s="342"/>
      <c r="XCG151" s="342"/>
      <c r="XCH151" s="342"/>
      <c r="XCI151" s="342"/>
      <c r="XCJ151" s="342"/>
      <c r="XCK151" s="342"/>
      <c r="XCL151" s="342"/>
      <c r="XCM151" s="342"/>
      <c r="XCN151" s="342"/>
      <c r="XCO151" s="342"/>
      <c r="XCP151" s="342"/>
      <c r="XCQ151" s="342"/>
      <c r="XCR151" s="342"/>
      <c r="XCS151" s="342"/>
      <c r="XCT151" s="342"/>
      <c r="XCU151" s="342"/>
      <c r="XCV151" s="342"/>
      <c r="XCW151" s="342"/>
      <c r="XCX151" s="342"/>
      <c r="XCY151" s="342"/>
      <c r="XCZ151" s="342"/>
      <c r="XDA151" s="342"/>
      <c r="XDB151" s="342"/>
      <c r="XDC151" s="342"/>
      <c r="XDD151" s="342"/>
      <c r="XDE151" s="342"/>
      <c r="XDF151" s="342"/>
      <c r="XDG151" s="342"/>
      <c r="XDH151" s="342"/>
      <c r="XDI151" s="342"/>
      <c r="XDJ151" s="342"/>
      <c r="XDK151" s="342"/>
      <c r="XDL151" s="342"/>
      <c r="XDM151" s="342"/>
      <c r="XDN151" s="342"/>
      <c r="XDO151" s="342"/>
      <c r="XDP151" s="342"/>
      <c r="XDQ151" s="342"/>
      <c r="XDR151" s="342"/>
      <c r="XDS151" s="342"/>
      <c r="XDT151" s="342"/>
      <c r="XDU151" s="342"/>
      <c r="XDV151" s="342"/>
      <c r="XDW151" s="342"/>
      <c r="XDX151" s="342"/>
      <c r="XDY151" s="342"/>
      <c r="XDZ151" s="342"/>
      <c r="XEA151" s="342"/>
      <c r="XEB151" s="342"/>
      <c r="XEC151" s="342"/>
      <c r="XED151" s="342"/>
      <c r="XEE151" s="342"/>
      <c r="XEF151" s="342"/>
      <c r="XEG151" s="342"/>
      <c r="XEH151" s="342"/>
      <c r="XEI151" s="342"/>
      <c r="XEJ151" s="342"/>
      <c r="XEK151" s="342"/>
      <c r="XEL151" s="342"/>
      <c r="XEM151" s="342"/>
      <c r="XEN151" s="342"/>
      <c r="XEO151" s="342"/>
      <c r="XEP151" s="342"/>
      <c r="XEQ151" s="342"/>
      <c r="XER151" s="342"/>
      <c r="XES151" s="342"/>
      <c r="XET151" s="342"/>
      <c r="XEU151" s="342"/>
      <c r="XEV151" s="342"/>
      <c r="XEW151" s="342"/>
      <c r="XEX151" s="342"/>
      <c r="XEY151" s="342"/>
      <c r="XEZ151" s="342"/>
      <c r="XFA151" s="342"/>
      <c r="XFB151" s="342"/>
      <c r="XFC151" s="342"/>
    </row>
    <row r="152" spans="1:16383" s="91" customFormat="1" ht="14.85" customHeight="1">
      <c r="A152" s="338"/>
      <c r="B152" s="338"/>
      <c r="C152" s="338"/>
      <c r="D152" s="338"/>
      <c r="E152" s="338"/>
      <c r="F152" s="338"/>
      <c r="G152" s="338"/>
      <c r="H152" s="338"/>
      <c r="I152" s="95"/>
      <c r="J152" s="744"/>
      <c r="K152" s="744"/>
      <c r="L152" s="95"/>
      <c r="M152" s="128">
        <f t="shared" si="12"/>
        <v>0</v>
      </c>
      <c r="N152" s="95"/>
      <c r="O152" s="92"/>
      <c r="P152" s="16"/>
      <c r="Q152" s="252">
        <f t="shared" si="13"/>
        <v>0</v>
      </c>
      <c r="R152" s="248"/>
      <c r="S152" s="252"/>
      <c r="T152" s="401"/>
      <c r="U152" s="336"/>
      <c r="V152" s="337"/>
    </row>
    <row r="153" spans="1:16383" s="91" customFormat="1" ht="14.85" customHeight="1">
      <c r="A153" s="338"/>
      <c r="B153" s="338"/>
      <c r="C153" s="338"/>
      <c r="D153" s="338"/>
      <c r="E153" s="338"/>
      <c r="F153" s="338"/>
      <c r="G153" s="338"/>
      <c r="H153" s="338"/>
      <c r="I153" s="95"/>
      <c r="J153" s="744"/>
      <c r="K153" s="744"/>
      <c r="L153" s="95"/>
      <c r="M153" s="128">
        <f t="shared" si="12"/>
        <v>0</v>
      </c>
      <c r="N153" s="95"/>
      <c r="O153" s="92"/>
      <c r="Q153" s="252">
        <f t="shared" si="13"/>
        <v>0</v>
      </c>
      <c r="R153" s="248"/>
      <c r="S153" s="252"/>
      <c r="T153" s="401"/>
      <c r="U153" s="336"/>
      <c r="V153" s="337"/>
    </row>
    <row r="154" spans="1:16383" s="91" customFormat="1" ht="14.85" customHeight="1">
      <c r="A154" s="338"/>
      <c r="B154" s="338"/>
      <c r="C154" s="338"/>
      <c r="D154" s="338"/>
      <c r="E154" s="338"/>
      <c r="F154" s="338"/>
      <c r="G154" s="338"/>
      <c r="H154" s="338"/>
      <c r="I154" s="95"/>
      <c r="J154" s="744"/>
      <c r="K154" s="744"/>
      <c r="L154" s="95"/>
      <c r="M154" s="128">
        <f t="shared" si="12"/>
        <v>0</v>
      </c>
      <c r="N154" s="95"/>
      <c r="O154" s="92"/>
      <c r="Q154" s="252">
        <f t="shared" si="13"/>
        <v>0</v>
      </c>
      <c r="R154" s="248"/>
      <c r="S154" s="252"/>
      <c r="T154" s="401"/>
      <c r="U154" s="336"/>
      <c r="V154" s="337"/>
    </row>
    <row r="155" spans="1:16383" s="91" customFormat="1" ht="18" customHeight="1">
      <c r="A155" s="681" t="s">
        <v>52</v>
      </c>
      <c r="B155" s="682"/>
      <c r="C155" s="682"/>
      <c r="D155" s="682"/>
      <c r="E155" s="682"/>
      <c r="F155" s="682"/>
      <c r="G155" s="682"/>
      <c r="H155" s="683"/>
      <c r="I155" s="244">
        <f>SUM(I139:I154)</f>
        <v>0</v>
      </c>
      <c r="J155" s="766">
        <f>SUM(J139:J154)</f>
        <v>0</v>
      </c>
      <c r="K155" s="767"/>
      <c r="L155" s="244">
        <f>SUM(L139:L154)</f>
        <v>0</v>
      </c>
      <c r="M155" s="244">
        <f>SUM(M139:M154)</f>
        <v>0</v>
      </c>
      <c r="N155" s="244">
        <f>SUM(N139:N154)</f>
        <v>0</v>
      </c>
      <c r="O155" s="243"/>
      <c r="Q155" s="372" t="s">
        <v>336</v>
      </c>
      <c r="R155" s="374" t="s">
        <v>337</v>
      </c>
      <c r="S155" s="374" t="s">
        <v>338</v>
      </c>
      <c r="T155" s="401"/>
      <c r="U155" s="353" t="s">
        <v>334</v>
      </c>
      <c r="V155" s="354"/>
    </row>
    <row r="156" spans="1:16383" s="91" customFormat="1" ht="23.25" customHeight="1">
      <c r="A156" s="86"/>
      <c r="B156" s="86"/>
      <c r="C156" s="86"/>
      <c r="D156" s="86"/>
      <c r="E156" s="86"/>
      <c r="F156" s="86"/>
      <c r="G156" s="86"/>
      <c r="H156" s="86"/>
      <c r="I156" s="86"/>
      <c r="J156" s="86"/>
      <c r="K156" s="86"/>
      <c r="L156" s="86"/>
      <c r="M156" s="76"/>
      <c r="N156" s="76"/>
      <c r="O156" s="242"/>
      <c r="Q156" s="373"/>
      <c r="R156" s="375"/>
      <c r="S156" s="375"/>
      <c r="T156" s="401"/>
      <c r="U156" s="355"/>
      <c r="V156" s="356"/>
    </row>
    <row r="157" spans="1:16383" s="91" customFormat="1" ht="19.5" customHeight="1">
      <c r="A157" s="681" t="s">
        <v>41</v>
      </c>
      <c r="B157" s="682"/>
      <c r="C157" s="682"/>
      <c r="D157" s="682"/>
      <c r="E157" s="682"/>
      <c r="F157" s="682"/>
      <c r="G157" s="682"/>
      <c r="H157" s="683"/>
      <c r="I157" s="244">
        <f>I78+I92+I113+I134+I155</f>
        <v>0</v>
      </c>
      <c r="J157" s="766">
        <f t="shared" ref="J157" si="14">J78+J92+J113+J134+J155</f>
        <v>0</v>
      </c>
      <c r="K157" s="767"/>
      <c r="L157" s="244">
        <f>L78+L92+L113+L134+L155</f>
        <v>0</v>
      </c>
      <c r="M157" s="244">
        <f>M78+M92+M113+M134+M155</f>
        <v>0</v>
      </c>
      <c r="N157" s="244">
        <f>N78+N92+N113+N134+N155</f>
        <v>0</v>
      </c>
      <c r="O157" s="242"/>
      <c r="Q157" s="261">
        <f>SUM(Q42:Q156)</f>
        <v>0</v>
      </c>
      <c r="R157" s="261">
        <f>SUM(R42:R156)</f>
        <v>0</v>
      </c>
      <c r="S157" s="261">
        <f>SUM(S42:S156)</f>
        <v>0</v>
      </c>
      <c r="T157" s="401"/>
      <c r="U157" s="363"/>
      <c r="V157" s="364"/>
    </row>
    <row r="158" spans="1:16383" s="91" customFormat="1" ht="20.100000000000001" customHeight="1">
      <c r="A158" s="656"/>
      <c r="B158" s="657"/>
      <c r="C158" s="657"/>
      <c r="D158" s="657"/>
      <c r="E158" s="657"/>
      <c r="F158" s="657"/>
      <c r="G158" s="657"/>
      <c r="H158" s="658"/>
      <c r="I158" s="134">
        <f>IFERROR(I157/N157,0)</f>
        <v>0</v>
      </c>
      <c r="J158" s="654">
        <f>IFERROR(J157/N157,0)</f>
        <v>0</v>
      </c>
      <c r="K158" s="655"/>
      <c r="L158" s="134">
        <f>IFERROR(L157/N157,0)</f>
        <v>0</v>
      </c>
      <c r="M158" s="134">
        <f>IFERROR(M157/N157,0)</f>
        <v>0</v>
      </c>
      <c r="N158" s="238">
        <f>IFERROR(N157/N157,0)</f>
        <v>0</v>
      </c>
      <c r="O158" s="242"/>
      <c r="Q158" s="368" t="s">
        <v>343</v>
      </c>
      <c r="R158" s="368"/>
      <c r="S158" s="143">
        <f>IFERROR(S157/R157,0)</f>
        <v>0</v>
      </c>
      <c r="T158" s="402"/>
      <c r="U158" s="363"/>
      <c r="V158" s="364"/>
    </row>
    <row r="159" spans="1:16383" s="91" customFormat="1" ht="20.100000000000001" customHeight="1">
      <c r="I159" s="674"/>
      <c r="J159" s="674"/>
      <c r="K159" s="674"/>
      <c r="L159" s="674"/>
      <c r="M159" s="674"/>
      <c r="O159" s="242"/>
      <c r="Q159" s="376" t="s">
        <v>443</v>
      </c>
      <c r="R159" s="377"/>
      <c r="S159" s="377"/>
      <c r="T159" s="377"/>
      <c r="U159" s="377"/>
      <c r="V159" s="378"/>
    </row>
    <row r="160" spans="1:16383" s="91" customFormat="1" ht="20.399999999999999" customHeight="1">
      <c r="I160" s="732"/>
      <c r="J160" s="732"/>
      <c r="K160" s="732"/>
      <c r="L160" s="732"/>
      <c r="M160" s="732"/>
      <c r="O160" s="242"/>
      <c r="Q160" s="379"/>
      <c r="R160" s="380"/>
      <c r="S160" s="380"/>
      <c r="T160" s="380"/>
      <c r="U160" s="380"/>
      <c r="V160" s="381"/>
    </row>
    <row r="161" spans="1:22" ht="26.1" customHeight="1">
      <c r="A161" s="91"/>
      <c r="B161" s="91"/>
      <c r="C161" s="91"/>
      <c r="D161" s="91"/>
      <c r="E161" s="91"/>
      <c r="F161" s="91"/>
      <c r="G161" s="91"/>
      <c r="H161" s="91"/>
      <c r="I161" s="646" t="s">
        <v>61</v>
      </c>
      <c r="J161" s="647"/>
      <c r="K161" s="648"/>
      <c r="L161" s="245">
        <f>M157</f>
        <v>0</v>
      </c>
      <c r="M161" s="731" t="str">
        <f>IF(M157&gt;Source!A183,"Aide demandée au programme trop élevée; Maximum : "&amp;Source!A183&amp;" $","")</f>
        <v/>
      </c>
      <c r="N161" s="732"/>
      <c r="O161" s="242"/>
      <c r="P161" s="91"/>
      <c r="Q161" s="379"/>
      <c r="R161" s="380"/>
      <c r="S161" s="380"/>
      <c r="T161" s="380"/>
      <c r="U161" s="380"/>
      <c r="V161" s="381"/>
    </row>
    <row r="162" spans="1:22" ht="28.5" customHeight="1">
      <c r="A162" s="91"/>
      <c r="B162" s="91"/>
      <c r="C162" s="91"/>
      <c r="D162" s="91"/>
      <c r="E162" s="91"/>
      <c r="F162" s="91"/>
      <c r="G162" s="91"/>
      <c r="H162" s="91"/>
      <c r="I162" s="646" t="str">
        <f>Source!A209</f>
        <v>Frais d'administration de 15,0%</v>
      </c>
      <c r="J162" s="647"/>
      <c r="K162" s="648"/>
      <c r="L162" s="245">
        <f>ROUNDDOWN(L161*Source!A208,0)</f>
        <v>0</v>
      </c>
      <c r="M162" s="91"/>
      <c r="N162" s="91"/>
      <c r="Q162" s="379"/>
      <c r="R162" s="380"/>
      <c r="S162" s="380"/>
      <c r="T162" s="380"/>
      <c r="U162" s="380"/>
      <c r="V162" s="381"/>
    </row>
    <row r="163" spans="1:22" ht="34.5" customHeight="1">
      <c r="A163" s="91"/>
      <c r="B163" s="91"/>
      <c r="C163" s="91"/>
      <c r="D163" s="91"/>
      <c r="E163" s="91"/>
      <c r="F163" s="91"/>
      <c r="G163" s="91"/>
      <c r="H163" s="91"/>
      <c r="I163" s="646" t="s">
        <v>403</v>
      </c>
      <c r="J163" s="647"/>
      <c r="K163" s="648"/>
      <c r="L163" s="245">
        <f>SUM(L161:L162)</f>
        <v>0</v>
      </c>
      <c r="M163" s="91"/>
      <c r="N163" s="91"/>
      <c r="Q163" s="382"/>
      <c r="R163" s="383"/>
      <c r="S163" s="383"/>
      <c r="T163" s="383"/>
      <c r="U163" s="383"/>
      <c r="V163" s="384"/>
    </row>
    <row r="164" spans="1:22" ht="30.9" customHeight="1">
      <c r="A164" s="91"/>
      <c r="B164" s="91"/>
      <c r="C164" s="91"/>
      <c r="D164" s="732"/>
      <c r="E164" s="732"/>
      <c r="F164" s="732"/>
      <c r="G164" s="91"/>
      <c r="H164" s="91"/>
      <c r="I164" s="646" t="s">
        <v>402</v>
      </c>
      <c r="J164" s="647"/>
      <c r="K164" s="648"/>
      <c r="L164" s="245">
        <f>L157</f>
        <v>0</v>
      </c>
      <c r="M164" s="731">
        <f>IF((M31+M32+M33+M34)&gt;L157,"Autre contribution gouvernementale non ventilée dans sa totalité",IF((M31+M32+M33+M34)&lt;L157,"Autre contribution gouvernementale supérieure au montant à la section 1 (cellule M31 à M34)",0))</f>
        <v>0</v>
      </c>
      <c r="N164" s="732"/>
      <c r="Q164" s="321" t="s">
        <v>346</v>
      </c>
      <c r="R164" s="322"/>
      <c r="S164" s="327" t="s">
        <v>344</v>
      </c>
      <c r="T164" s="321" t="s">
        <v>345</v>
      </c>
      <c r="U164" s="322"/>
      <c r="V164" s="330">
        <f>'Plan de financement-Projet'!M8</f>
        <v>0</v>
      </c>
    </row>
    <row r="165" spans="1:22" ht="34.5" customHeight="1">
      <c r="A165" s="91"/>
      <c r="B165" s="91"/>
      <c r="C165" s="91"/>
      <c r="D165" s="732"/>
      <c r="E165" s="732"/>
      <c r="F165" s="732"/>
      <c r="G165" s="91"/>
      <c r="H165" s="91"/>
      <c r="I165" s="646" t="s">
        <v>282</v>
      </c>
      <c r="J165" s="647"/>
      <c r="K165" s="648"/>
      <c r="L165" s="245">
        <f>I157+J157</f>
        <v>0</v>
      </c>
      <c r="M165" s="731">
        <f>IF(M28&gt;(I157+J157),"Contribution du demandeur ou des partenaires non ventilée dans sa totalité",IF(M28&lt;(I157+J157),"Contribution du demandeur ou des partenaires supérieure au montant à la section 1 (cellule M28)",0))</f>
        <v>0</v>
      </c>
      <c r="N165" s="732"/>
      <c r="O165" s="732"/>
      <c r="Q165" s="323"/>
      <c r="R165" s="324"/>
      <c r="S165" s="328"/>
      <c r="T165" s="325"/>
      <c r="U165" s="326"/>
      <c r="V165" s="330"/>
    </row>
    <row r="166" spans="1:22" ht="24" customHeight="1">
      <c r="A166" s="91"/>
      <c r="B166" s="91"/>
      <c r="C166" s="91"/>
      <c r="D166" s="91"/>
      <c r="E166" s="91"/>
      <c r="F166" s="91"/>
      <c r="G166" s="91"/>
      <c r="H166" s="91"/>
      <c r="I166" s="646" t="s">
        <v>409</v>
      </c>
      <c r="J166" s="647"/>
      <c r="K166" s="648"/>
      <c r="L166" s="246">
        <f>SUM(L163:L165)</f>
        <v>0</v>
      </c>
      <c r="M166" s="731"/>
      <c r="N166" s="732"/>
      <c r="O166" s="732"/>
      <c r="Q166" s="323"/>
      <c r="R166" s="324"/>
      <c r="S166" s="328"/>
      <c r="T166" s="321" t="s">
        <v>347</v>
      </c>
      <c r="U166" s="322"/>
      <c r="V166" s="330">
        <f>L163</f>
        <v>0</v>
      </c>
    </row>
    <row r="167" spans="1:22">
      <c r="A167" s="91"/>
      <c r="B167" s="91"/>
      <c r="C167" s="91"/>
      <c r="D167" s="91"/>
      <c r="E167" s="91"/>
      <c r="F167" s="91"/>
      <c r="G167" s="91"/>
      <c r="H167" s="91"/>
      <c r="I167" s="91"/>
      <c r="J167" s="91"/>
      <c r="K167" s="91"/>
      <c r="L167" s="91"/>
      <c r="M167" s="91"/>
      <c r="N167" s="91"/>
      <c r="Q167" s="325"/>
      <c r="R167" s="326"/>
      <c r="S167" s="329"/>
      <c r="T167" s="325"/>
      <c r="U167" s="326"/>
      <c r="V167" s="330"/>
    </row>
    <row r="168" spans="1:22" ht="15.6">
      <c r="A168" s="346" t="s">
        <v>458</v>
      </c>
      <c r="B168" s="346"/>
      <c r="C168" s="346"/>
      <c r="D168" s="346"/>
      <c r="E168" s="346"/>
      <c r="F168" s="346"/>
      <c r="G168" s="346"/>
      <c r="H168" s="346"/>
      <c r="I168" s="346"/>
      <c r="J168" s="346"/>
      <c r="K168" s="346"/>
      <c r="L168" s="346"/>
      <c r="M168" s="346"/>
      <c r="N168" s="91"/>
      <c r="Q168" s="782" t="s">
        <v>348</v>
      </c>
      <c r="R168" s="783"/>
      <c r="S168" s="784"/>
      <c r="T168" s="321"/>
      <c r="U168" s="322"/>
      <c r="V168" s="785"/>
    </row>
    <row r="169" spans="1:22" ht="17.100000000000001" customHeight="1">
      <c r="A169" s="340" t="s">
        <v>459</v>
      </c>
      <c r="B169" s="340"/>
      <c r="C169" s="340"/>
      <c r="D169" s="340"/>
      <c r="E169" s="340"/>
      <c r="F169" s="340"/>
      <c r="G169" s="340"/>
      <c r="H169" s="340"/>
      <c r="I169" s="340"/>
      <c r="J169" s="340"/>
      <c r="K169" s="340"/>
      <c r="L169" s="340"/>
      <c r="M169" s="340"/>
      <c r="N169" s="91"/>
      <c r="Q169" s="351"/>
      <c r="R169" s="351"/>
      <c r="S169" s="351"/>
      <c r="T169" s="325"/>
      <c r="U169" s="326"/>
      <c r="V169" s="786"/>
    </row>
    <row r="170" spans="1:22" ht="14.25" customHeight="1">
      <c r="A170" s="339" t="s">
        <v>461</v>
      </c>
      <c r="B170" s="339"/>
      <c r="C170" s="339"/>
      <c r="D170" s="306"/>
      <c r="E170" s="306"/>
      <c r="F170" s="306"/>
      <c r="G170" s="306"/>
      <c r="H170" s="306"/>
      <c r="I170" s="306"/>
      <c r="J170" s="306"/>
      <c r="K170" s="306"/>
      <c r="L170" s="306"/>
      <c r="M170" s="306"/>
      <c r="Q170" s="351"/>
      <c r="R170" s="351"/>
      <c r="S170" s="351"/>
      <c r="T170" s="321" t="s">
        <v>349</v>
      </c>
      <c r="U170" s="322"/>
      <c r="V170" s="318">
        <f>'Plan de financement-Projet'!M12</f>
        <v>0</v>
      </c>
    </row>
    <row r="171" spans="1:22" ht="54" customHeight="1">
      <c r="A171" s="339"/>
      <c r="B171" s="339"/>
      <c r="C171" s="339"/>
      <c r="D171" s="306"/>
      <c r="E171" s="306"/>
      <c r="F171" s="306"/>
      <c r="G171" s="306"/>
      <c r="H171" s="306"/>
      <c r="I171" s="306"/>
      <c r="J171" s="306"/>
      <c r="K171" s="306"/>
      <c r="L171" s="306"/>
      <c r="M171" s="306"/>
      <c r="Q171" s="351"/>
      <c r="R171" s="351"/>
      <c r="S171" s="351"/>
      <c r="T171" s="325"/>
      <c r="U171" s="326"/>
      <c r="V171" s="320"/>
    </row>
    <row r="172" spans="1:22" ht="14.4">
      <c r="A172" s="340" t="s">
        <v>460</v>
      </c>
      <c r="B172" s="340"/>
      <c r="C172" s="340"/>
      <c r="D172" s="340"/>
      <c r="E172" s="340"/>
      <c r="F172" s="340"/>
      <c r="G172" s="340"/>
      <c r="H172" s="340"/>
      <c r="I172" s="340"/>
      <c r="J172" s="340"/>
      <c r="K172" s="340"/>
      <c r="L172" s="340"/>
      <c r="M172" s="340"/>
      <c r="Q172" s="351"/>
      <c r="R172" s="351"/>
      <c r="S172" s="351"/>
      <c r="T172" s="780"/>
      <c r="U172" s="780"/>
      <c r="V172" s="301"/>
    </row>
    <row r="173" spans="1:22">
      <c r="A173" s="339" t="s">
        <v>466</v>
      </c>
      <c r="B173" s="339"/>
      <c r="C173" s="339"/>
      <c r="D173" s="340" t="s">
        <v>462</v>
      </c>
      <c r="E173" s="340"/>
      <c r="F173" s="306"/>
      <c r="G173" s="306"/>
      <c r="H173" s="306"/>
      <c r="I173" s="306"/>
      <c r="J173" s="306"/>
      <c r="K173" s="306"/>
      <c r="L173" s="306"/>
      <c r="M173" s="306"/>
      <c r="Q173" s="351"/>
      <c r="R173" s="351"/>
      <c r="S173" s="351"/>
      <c r="T173" s="780"/>
      <c r="U173" s="780"/>
      <c r="V173" s="301"/>
    </row>
    <row r="174" spans="1:22">
      <c r="A174" s="339"/>
      <c r="B174" s="339"/>
      <c r="C174" s="339"/>
      <c r="D174" s="340"/>
      <c r="E174" s="340"/>
      <c r="F174" s="306"/>
      <c r="G174" s="306"/>
      <c r="H174" s="306"/>
      <c r="I174" s="306"/>
      <c r="J174" s="306"/>
      <c r="K174" s="306"/>
      <c r="L174" s="306"/>
      <c r="M174" s="306"/>
      <c r="Q174" s="351"/>
      <c r="R174" s="351"/>
      <c r="S174" s="351"/>
      <c r="T174" s="781" t="s">
        <v>350</v>
      </c>
      <c r="U174" s="781"/>
      <c r="V174" s="318">
        <f>V164-V170</f>
        <v>0</v>
      </c>
    </row>
    <row r="175" spans="1:22">
      <c r="A175" s="339"/>
      <c r="B175" s="339"/>
      <c r="C175" s="339"/>
      <c r="D175" s="340"/>
      <c r="E175" s="340"/>
      <c r="F175" s="306"/>
      <c r="G175" s="306"/>
      <c r="H175" s="306"/>
      <c r="I175" s="306"/>
      <c r="J175" s="306"/>
      <c r="K175" s="306"/>
      <c r="L175" s="306"/>
      <c r="M175" s="306"/>
      <c r="Q175" s="351"/>
      <c r="R175" s="351"/>
      <c r="S175" s="351"/>
      <c r="T175" s="781"/>
      <c r="U175" s="781"/>
      <c r="V175" s="320"/>
    </row>
    <row r="176" spans="1:22" ht="14.4">
      <c r="A176" s="339"/>
      <c r="B176" s="339"/>
      <c r="C176" s="339"/>
      <c r="D176" s="340"/>
      <c r="E176" s="340"/>
      <c r="F176" s="316" t="s">
        <v>463</v>
      </c>
      <c r="G176" s="316"/>
      <c r="H176" s="316"/>
      <c r="I176" s="316"/>
      <c r="J176" s="316" t="s">
        <v>464</v>
      </c>
      <c r="K176" s="316"/>
      <c r="L176" s="316"/>
      <c r="M176" s="316"/>
      <c r="Q176" s="343" t="s">
        <v>491</v>
      </c>
      <c r="R176" s="344">
        <v>0</v>
      </c>
      <c r="S176" s="344"/>
      <c r="T176" s="345" t="str">
        <f>IF(I3="1 an",IF(V166&lt;V164,"Versement Réclamation final sera moindre","Versement Réclamation 1"),"Versement Réclamation 1")</f>
        <v>Versement Réclamation 1</v>
      </c>
      <c r="U176" s="345"/>
      <c r="V176" s="304">
        <f>IF(I3="1 an",IF(V166&gt;=V164,0.2*V164,V166-V170),IF(I3="2 ans",0.3*V164,IF(I3="3 ans",0.3*V164,IF(I3="4 ans",0.2*V164,0))))</f>
        <v>0</v>
      </c>
    </row>
    <row r="177" spans="1:22">
      <c r="A177" s="339"/>
      <c r="B177" s="339"/>
      <c r="C177" s="339"/>
      <c r="D177" s="305" t="s">
        <v>465</v>
      </c>
      <c r="E177" s="305"/>
      <c r="F177" s="306"/>
      <c r="G177" s="306"/>
      <c r="H177" s="306"/>
      <c r="I177" s="306"/>
      <c r="J177" s="306"/>
      <c r="K177" s="306"/>
      <c r="L177" s="306"/>
      <c r="M177" s="306"/>
      <c r="Q177" s="343"/>
      <c r="R177" s="344"/>
      <c r="S177" s="344"/>
      <c r="T177" s="345"/>
      <c r="U177" s="345"/>
      <c r="V177" s="304"/>
    </row>
    <row r="178" spans="1:22" ht="24">
      <c r="A178" s="339"/>
      <c r="B178" s="339"/>
      <c r="C178" s="339"/>
      <c r="D178" s="305"/>
      <c r="E178" s="305"/>
      <c r="F178" s="306"/>
      <c r="G178" s="306"/>
      <c r="H178" s="306"/>
      <c r="I178" s="306"/>
      <c r="J178" s="306"/>
      <c r="K178" s="306"/>
      <c r="L178" s="306"/>
      <c r="M178" s="306"/>
      <c r="Q178" s="144" t="s">
        <v>352</v>
      </c>
      <c r="R178" s="301">
        <v>0</v>
      </c>
      <c r="S178" s="301"/>
      <c r="T178" s="778" t="s">
        <v>353</v>
      </c>
      <c r="U178" s="778"/>
      <c r="V178" s="271">
        <f>IF(I3="1 an",0,IF(V176&lt;=0,0,IF(V176&gt;=0,V174-V176,V174-(-V176))))</f>
        <v>0</v>
      </c>
    </row>
    <row r="179" spans="1:22" ht="14.4">
      <c r="A179" s="339"/>
      <c r="B179" s="339"/>
      <c r="C179" s="339"/>
      <c r="D179" s="305"/>
      <c r="E179" s="305"/>
      <c r="F179" s="316" t="s">
        <v>463</v>
      </c>
      <c r="G179" s="316"/>
      <c r="H179" s="316"/>
      <c r="I179" s="316"/>
      <c r="J179" s="316" t="s">
        <v>464</v>
      </c>
      <c r="K179" s="316"/>
      <c r="L179" s="316"/>
      <c r="M179" s="316"/>
      <c r="Q179" s="317" t="s">
        <v>354</v>
      </c>
      <c r="R179" s="301">
        <v>0</v>
      </c>
      <c r="S179" s="301"/>
      <c r="T179" s="317" t="s">
        <v>355</v>
      </c>
      <c r="U179" s="779"/>
      <c r="V179" s="344">
        <v>0</v>
      </c>
    </row>
    <row r="180" spans="1:22" ht="14.4">
      <c r="A180" s="1"/>
      <c r="B180" s="1"/>
      <c r="C180" s="1"/>
      <c r="D180" s="1"/>
      <c r="E180" s="1"/>
      <c r="F180" s="302" t="s">
        <v>467</v>
      </c>
      <c r="G180" s="302"/>
      <c r="H180" s="302"/>
      <c r="I180" s="302"/>
      <c r="J180" s="302"/>
      <c r="K180" s="302"/>
      <c r="L180" s="302"/>
      <c r="M180" s="302"/>
      <c r="Q180" s="317"/>
      <c r="R180" s="301"/>
      <c r="S180" s="301"/>
      <c r="T180" s="779"/>
      <c r="U180" s="779"/>
      <c r="V180" s="344"/>
    </row>
    <row r="181" spans="1:22" ht="14.4">
      <c r="A181" s="1"/>
      <c r="B181" s="1"/>
      <c r="C181" s="1"/>
      <c r="D181" s="1"/>
      <c r="E181" s="1"/>
      <c r="F181" s="1"/>
      <c r="G181" s="1"/>
      <c r="H181" s="1"/>
      <c r="I181" s="1"/>
      <c r="J181" s="1"/>
      <c r="K181" s="1"/>
      <c r="L181" s="1"/>
      <c r="M181" s="1"/>
      <c r="Q181" s="303"/>
      <c r="R181" s="303"/>
      <c r="S181" s="145"/>
    </row>
  </sheetData>
  <sheetProtection algorithmName="SHA-512" hashValue="8tG6128EQ3kgYYgz9HjoCzqP+inS/jACVEa42xDeOqa2aaHK8iZ9v3LiWVPH/DgL87EdjELcGTpESRuzPNtwhQ==" saltValue="VPik7bMgq2rNOhivmhLTbQ==" spinCount="100000" sheet="1" objects="1" scenarios="1"/>
  <protectedRanges>
    <protectedRange sqref="B3:E3 F4 F6:F7 B5:E8" name="Plage7_2_1"/>
  </protectedRanges>
  <dataConsolidate/>
  <mergeCells count="1833">
    <mergeCell ref="F180:M180"/>
    <mergeCell ref="Q17:T17"/>
    <mergeCell ref="I166:K166"/>
    <mergeCell ref="A157:H157"/>
    <mergeCell ref="J157:K157"/>
    <mergeCell ref="A158:H158"/>
    <mergeCell ref="J158:K158"/>
    <mergeCell ref="I161:K161"/>
    <mergeCell ref="M161:N161"/>
    <mergeCell ref="I163:K163"/>
    <mergeCell ref="D164:F165"/>
    <mergeCell ref="I164:K164"/>
    <mergeCell ref="M164:N164"/>
    <mergeCell ref="I165:K165"/>
    <mergeCell ref="A113:H113"/>
    <mergeCell ref="A61:B61"/>
    <mergeCell ref="A62:B62"/>
    <mergeCell ref="A63:B63"/>
    <mergeCell ref="A64:B64"/>
    <mergeCell ref="A65:B65"/>
    <mergeCell ref="A66:B66"/>
    <mergeCell ref="A67:B67"/>
    <mergeCell ref="A68:B68"/>
    <mergeCell ref="D61:H61"/>
    <mergeCell ref="D62:H62"/>
    <mergeCell ref="D63:H63"/>
    <mergeCell ref="D64:H64"/>
    <mergeCell ref="D65:H65"/>
    <mergeCell ref="D66:H66"/>
    <mergeCell ref="D67:H67"/>
    <mergeCell ref="S27:T27"/>
    <mergeCell ref="A169:M169"/>
    <mergeCell ref="A170:C171"/>
    <mergeCell ref="D170:M171"/>
    <mergeCell ref="M116:M117"/>
    <mergeCell ref="N116:N117"/>
    <mergeCell ref="J105:K105"/>
    <mergeCell ref="A105:C105"/>
    <mergeCell ref="A145:H145"/>
    <mergeCell ref="I159:M160"/>
    <mergeCell ref="I162:K162"/>
    <mergeCell ref="A128:G128"/>
    <mergeCell ref="J128:K128"/>
    <mergeCell ref="A129:G129"/>
    <mergeCell ref="A122:G122"/>
    <mergeCell ref="J122:K122"/>
    <mergeCell ref="A123:G123"/>
    <mergeCell ref="J123:K123"/>
    <mergeCell ref="J120:K120"/>
    <mergeCell ref="A121:G121"/>
    <mergeCell ref="J121:K121"/>
    <mergeCell ref="A153:H153"/>
    <mergeCell ref="J153:K153"/>
    <mergeCell ref="A154:H154"/>
    <mergeCell ref="J129:K129"/>
    <mergeCell ref="A137:H138"/>
    <mergeCell ref="I137:K137"/>
    <mergeCell ref="L137:L138"/>
    <mergeCell ref="M137:M138"/>
    <mergeCell ref="A120:G120"/>
    <mergeCell ref="J154:K154"/>
    <mergeCell ref="A155:H155"/>
    <mergeCell ref="J155:K155"/>
    <mergeCell ref="J145:K145"/>
    <mergeCell ref="A172:M172"/>
    <mergeCell ref="A173:C179"/>
    <mergeCell ref="D173:E176"/>
    <mergeCell ref="F173:I175"/>
    <mergeCell ref="J173:M175"/>
    <mergeCell ref="F176:I176"/>
    <mergeCell ref="J176:M176"/>
    <mergeCell ref="D177:E179"/>
    <mergeCell ref="F177:I178"/>
    <mergeCell ref="J177:M178"/>
    <mergeCell ref="F179:I179"/>
    <mergeCell ref="J179:M179"/>
    <mergeCell ref="D68:H68"/>
    <mergeCell ref="A168:M168"/>
    <mergeCell ref="J110:K110"/>
    <mergeCell ref="J111:K111"/>
    <mergeCell ref="J109:K109"/>
    <mergeCell ref="A130:G130"/>
    <mergeCell ref="A131:G131"/>
    <mergeCell ref="A132:G132"/>
    <mergeCell ref="A109:C109"/>
    <mergeCell ref="D109:H109"/>
    <mergeCell ref="A110:C110"/>
    <mergeCell ref="D110:H110"/>
    <mergeCell ref="A111:C111"/>
    <mergeCell ref="D111:H111"/>
    <mergeCell ref="A112:C112"/>
    <mergeCell ref="D112:H112"/>
    <mergeCell ref="A152:H152"/>
    <mergeCell ref="J152:K152"/>
    <mergeCell ref="A119:G119"/>
    <mergeCell ref="J119:K119"/>
    <mergeCell ref="V22:V23"/>
    <mergeCell ref="V32:V33"/>
    <mergeCell ref="S21:T21"/>
    <mergeCell ref="Q25:R25"/>
    <mergeCell ref="S25:T25"/>
    <mergeCell ref="A118:G118"/>
    <mergeCell ref="J118:K118"/>
    <mergeCell ref="D101:H101"/>
    <mergeCell ref="J101:K101"/>
    <mergeCell ref="A98:C98"/>
    <mergeCell ref="D98:H98"/>
    <mergeCell ref="J98:K98"/>
    <mergeCell ref="A99:C99"/>
    <mergeCell ref="D99:H99"/>
    <mergeCell ref="J99:K99"/>
    <mergeCell ref="A96:C96"/>
    <mergeCell ref="D96:H96"/>
    <mergeCell ref="J96:K96"/>
    <mergeCell ref="A97:C97"/>
    <mergeCell ref="D97:H97"/>
    <mergeCell ref="J117:K117"/>
    <mergeCell ref="J112:K112"/>
    <mergeCell ref="J113:K113"/>
    <mergeCell ref="A115:N115"/>
    <mergeCell ref="A116:G117"/>
    <mergeCell ref="H116:H117"/>
    <mergeCell ref="I116:K116"/>
    <mergeCell ref="L116:L117"/>
    <mergeCell ref="R34:U34"/>
    <mergeCell ref="Q26:R26"/>
    <mergeCell ref="Q27:R27"/>
    <mergeCell ref="S26:T26"/>
    <mergeCell ref="A133:G133"/>
    <mergeCell ref="A136:N136"/>
    <mergeCell ref="J124:K124"/>
    <mergeCell ref="A125:G125"/>
    <mergeCell ref="J125:K125"/>
    <mergeCell ref="A126:G126"/>
    <mergeCell ref="A127:G127"/>
    <mergeCell ref="J127:K127"/>
    <mergeCell ref="N137:N138"/>
    <mergeCell ref="A75:B75"/>
    <mergeCell ref="D75:H75"/>
    <mergeCell ref="J75:K75"/>
    <mergeCell ref="A76:B76"/>
    <mergeCell ref="D76:H76"/>
    <mergeCell ref="J76:K76"/>
    <mergeCell ref="A77:B77"/>
    <mergeCell ref="D77:H77"/>
    <mergeCell ref="J77:K77"/>
    <mergeCell ref="A92:H92"/>
    <mergeCell ref="A78:H78"/>
    <mergeCell ref="J78:K78"/>
    <mergeCell ref="A80:N80"/>
    <mergeCell ref="A81:H82"/>
    <mergeCell ref="I81:K81"/>
    <mergeCell ref="L81:L82"/>
    <mergeCell ref="M81:M82"/>
    <mergeCell ref="N81:N82"/>
    <mergeCell ref="J82:K82"/>
    <mergeCell ref="D105:H105"/>
    <mergeCell ref="A106:C106"/>
    <mergeCell ref="D106:H106"/>
    <mergeCell ref="J106:K106"/>
    <mergeCell ref="Q181:R181"/>
    <mergeCell ref="Q35:V36"/>
    <mergeCell ref="Q37:Q39"/>
    <mergeCell ref="R37:R39"/>
    <mergeCell ref="S37:S39"/>
    <mergeCell ref="T37:T39"/>
    <mergeCell ref="U37:V39"/>
    <mergeCell ref="R178:S178"/>
    <mergeCell ref="T178:U178"/>
    <mergeCell ref="Q179:Q180"/>
    <mergeCell ref="R179:S180"/>
    <mergeCell ref="T179:U180"/>
    <mergeCell ref="V179:V180"/>
    <mergeCell ref="T172:U173"/>
    <mergeCell ref="V172:V173"/>
    <mergeCell ref="T174:U175"/>
    <mergeCell ref="V174:V175"/>
    <mergeCell ref="Q176:Q177"/>
    <mergeCell ref="R176:S177"/>
    <mergeCell ref="T176:U177"/>
    <mergeCell ref="V176:V177"/>
    <mergeCell ref="T166:U167"/>
    <mergeCell ref="V166:V167"/>
    <mergeCell ref="Q168:S168"/>
    <mergeCell ref="T168:U169"/>
    <mergeCell ref="V168:V169"/>
    <mergeCell ref="Q169:S175"/>
    <mergeCell ref="T170:U171"/>
    <mergeCell ref="V170:V171"/>
    <mergeCell ref="U157:V157"/>
    <mergeCell ref="T164:U165"/>
    <mergeCell ref="V164:V165"/>
    <mergeCell ref="Q158:R158"/>
    <mergeCell ref="U158:V158"/>
    <mergeCell ref="Q159:V163"/>
    <mergeCell ref="Q164:R167"/>
    <mergeCell ref="S164:S167"/>
    <mergeCell ref="U133:V133"/>
    <mergeCell ref="Q134:Q135"/>
    <mergeCell ref="R134:R135"/>
    <mergeCell ref="S134:S135"/>
    <mergeCell ref="U134:V135"/>
    <mergeCell ref="Q136:V138"/>
    <mergeCell ref="U127:V127"/>
    <mergeCell ref="U128:V128"/>
    <mergeCell ref="U129:V129"/>
    <mergeCell ref="U130:V130"/>
    <mergeCell ref="U131:V131"/>
    <mergeCell ref="U132:V132"/>
    <mergeCell ref="T118:T135"/>
    <mergeCell ref="U118:V118"/>
    <mergeCell ref="U119:V119"/>
    <mergeCell ref="U120:V120"/>
    <mergeCell ref="U121:V121"/>
    <mergeCell ref="U122:V122"/>
    <mergeCell ref="U123:V123"/>
    <mergeCell ref="U124:V124"/>
    <mergeCell ref="U125:V125"/>
    <mergeCell ref="U126:V126"/>
    <mergeCell ref="U151:V151"/>
    <mergeCell ref="U152:V152"/>
    <mergeCell ref="U153:V153"/>
    <mergeCell ref="U154:V154"/>
    <mergeCell ref="Q155:Q156"/>
    <mergeCell ref="U112:V112"/>
    <mergeCell ref="Q113:Q114"/>
    <mergeCell ref="R113:R114"/>
    <mergeCell ref="S113:S114"/>
    <mergeCell ref="U113:V114"/>
    <mergeCell ref="Q115:V117"/>
    <mergeCell ref="U106:V106"/>
    <mergeCell ref="U107:V107"/>
    <mergeCell ref="U108:V108"/>
    <mergeCell ref="U109:V109"/>
    <mergeCell ref="U110:V110"/>
    <mergeCell ref="U111:V111"/>
    <mergeCell ref="T97:T114"/>
    <mergeCell ref="U97:V97"/>
    <mergeCell ref="U98:V98"/>
    <mergeCell ref="U99:V99"/>
    <mergeCell ref="U100:V100"/>
    <mergeCell ref="U101:V101"/>
    <mergeCell ref="U102:V102"/>
    <mergeCell ref="U103:V103"/>
    <mergeCell ref="U104:V104"/>
    <mergeCell ref="U105:V105"/>
    <mergeCell ref="U91:V91"/>
    <mergeCell ref="Q92:Q93"/>
    <mergeCell ref="R92:R93"/>
    <mergeCell ref="S92:S93"/>
    <mergeCell ref="U92:V93"/>
    <mergeCell ref="Q94:V96"/>
    <mergeCell ref="Q80:V82"/>
    <mergeCell ref="T83:T93"/>
    <mergeCell ref="U83:V83"/>
    <mergeCell ref="U84:V84"/>
    <mergeCell ref="U85:V85"/>
    <mergeCell ref="U86:V86"/>
    <mergeCell ref="U87:V87"/>
    <mergeCell ref="U88:V88"/>
    <mergeCell ref="U89:V89"/>
    <mergeCell ref="U90:V90"/>
    <mergeCell ref="U73:V73"/>
    <mergeCell ref="U74:V74"/>
    <mergeCell ref="U75:V75"/>
    <mergeCell ref="U76:V76"/>
    <mergeCell ref="U77:V77"/>
    <mergeCell ref="Q78:Q79"/>
    <mergeCell ref="R78:R79"/>
    <mergeCell ref="S78:S79"/>
    <mergeCell ref="U78:V79"/>
    <mergeCell ref="U56:V56"/>
    <mergeCell ref="U57:V57"/>
    <mergeCell ref="U58:V58"/>
    <mergeCell ref="Q59:V59"/>
    <mergeCell ref="U60:V60"/>
    <mergeCell ref="U69:V69"/>
    <mergeCell ref="U70:V70"/>
    <mergeCell ref="U71:V71"/>
    <mergeCell ref="U72:V72"/>
    <mergeCell ref="U50:V50"/>
    <mergeCell ref="U51:V51"/>
    <mergeCell ref="U52:V52"/>
    <mergeCell ref="U53:V53"/>
    <mergeCell ref="U54:V54"/>
    <mergeCell ref="U55:V55"/>
    <mergeCell ref="U44:V44"/>
    <mergeCell ref="U45:V45"/>
    <mergeCell ref="U46:V46"/>
    <mergeCell ref="U47:V47"/>
    <mergeCell ref="U48:V48"/>
    <mergeCell ref="U49:V49"/>
    <mergeCell ref="U61:V61"/>
    <mergeCell ref="U62:V62"/>
    <mergeCell ref="U63:V63"/>
    <mergeCell ref="U64:V64"/>
    <mergeCell ref="U65:V65"/>
    <mergeCell ref="U66:V66"/>
    <mergeCell ref="U67:V67"/>
    <mergeCell ref="U68:V68"/>
    <mergeCell ref="T42:T58"/>
    <mergeCell ref="Q40:V41"/>
    <mergeCell ref="U42:V42"/>
    <mergeCell ref="U43:V43"/>
    <mergeCell ref="R30:S30"/>
    <mergeCell ref="R31:S31"/>
    <mergeCell ref="R32:S32"/>
    <mergeCell ref="R33:S33"/>
    <mergeCell ref="Q21:R21"/>
    <mergeCell ref="D12:E12"/>
    <mergeCell ref="G12:H12"/>
    <mergeCell ref="L13:N13"/>
    <mergeCell ref="A147:H147"/>
    <mergeCell ref="J147:K147"/>
    <mergeCell ref="A139:H139"/>
    <mergeCell ref="J139:K139"/>
    <mergeCell ref="A140:H140"/>
    <mergeCell ref="J140:K140"/>
    <mergeCell ref="A143:H143"/>
    <mergeCell ref="J143:K143"/>
    <mergeCell ref="A141:H141"/>
    <mergeCell ref="J141:K141"/>
    <mergeCell ref="A142:H142"/>
    <mergeCell ref="J142:K142"/>
    <mergeCell ref="J138:K138"/>
    <mergeCell ref="J133:K133"/>
    <mergeCell ref="A134:H134"/>
    <mergeCell ref="J134:K134"/>
    <mergeCell ref="J131:K131"/>
    <mergeCell ref="J132:K132"/>
    <mergeCell ref="J126:K126"/>
    <mergeCell ref="J130:K130"/>
    <mergeCell ref="A124:G124"/>
    <mergeCell ref="XDZ151:XEL151"/>
    <mergeCell ref="XEM151:XEY151"/>
    <mergeCell ref="XEZ151:XFC151"/>
    <mergeCell ref="XAZ151:XBL151"/>
    <mergeCell ref="XBM151:XBY151"/>
    <mergeCell ref="XBZ151:XCL151"/>
    <mergeCell ref="XCM151:XCY151"/>
    <mergeCell ref="XCZ151:XDL151"/>
    <mergeCell ref="XDM151:XDY151"/>
    <mergeCell ref="WXZ151:WYL151"/>
    <mergeCell ref="WYM151:WYY151"/>
    <mergeCell ref="WYZ151:WZL151"/>
    <mergeCell ref="WZM151:WZY151"/>
    <mergeCell ref="WZZ151:XAL151"/>
    <mergeCell ref="XAM151:XAY151"/>
    <mergeCell ref="WUZ151:WVL151"/>
    <mergeCell ref="WVM151:WVY151"/>
    <mergeCell ref="WVZ151:WWL151"/>
    <mergeCell ref="WWM151:WWY151"/>
    <mergeCell ref="WWZ151:WXL151"/>
    <mergeCell ref="WXM151:WXY151"/>
    <mergeCell ref="WRZ151:WSL151"/>
    <mergeCell ref="WSM151:WSY151"/>
    <mergeCell ref="WSZ151:WTL151"/>
    <mergeCell ref="WTM151:WTY151"/>
    <mergeCell ref="WTZ151:WUL151"/>
    <mergeCell ref="WUM151:WUY151"/>
    <mergeCell ref="WOZ151:WPL151"/>
    <mergeCell ref="WPM151:WPY151"/>
    <mergeCell ref="WPZ151:WQL151"/>
    <mergeCell ref="WQM151:WQY151"/>
    <mergeCell ref="WQZ151:WRL151"/>
    <mergeCell ref="WRM151:WRY151"/>
    <mergeCell ref="WLZ151:WML151"/>
    <mergeCell ref="WMM151:WMY151"/>
    <mergeCell ref="WMZ151:WNL151"/>
    <mergeCell ref="WNM151:WNY151"/>
    <mergeCell ref="WNZ151:WOL151"/>
    <mergeCell ref="WOM151:WOY151"/>
    <mergeCell ref="WIZ151:WJL151"/>
    <mergeCell ref="WJM151:WJY151"/>
    <mergeCell ref="WJZ151:WKL151"/>
    <mergeCell ref="WKM151:WKY151"/>
    <mergeCell ref="WKZ151:WLL151"/>
    <mergeCell ref="WLM151:WLY151"/>
    <mergeCell ref="WFZ151:WGL151"/>
    <mergeCell ref="WGM151:WGY151"/>
    <mergeCell ref="WGZ151:WHL151"/>
    <mergeCell ref="WHM151:WHY151"/>
    <mergeCell ref="WHZ151:WIL151"/>
    <mergeCell ref="WIM151:WIY151"/>
    <mergeCell ref="WCZ151:WDL151"/>
    <mergeCell ref="WDM151:WDY151"/>
    <mergeCell ref="WDZ151:WEL151"/>
    <mergeCell ref="WEM151:WEY151"/>
    <mergeCell ref="WEZ151:WFL151"/>
    <mergeCell ref="WFM151:WFY151"/>
    <mergeCell ref="VZZ151:WAL151"/>
    <mergeCell ref="WAM151:WAY151"/>
    <mergeCell ref="WAZ151:WBL151"/>
    <mergeCell ref="WBM151:WBY151"/>
    <mergeCell ref="WBZ151:WCL151"/>
    <mergeCell ref="WCM151:WCY151"/>
    <mergeCell ref="VWZ151:VXL151"/>
    <mergeCell ref="VXM151:VXY151"/>
    <mergeCell ref="VXZ151:VYL151"/>
    <mergeCell ref="VYM151:VYY151"/>
    <mergeCell ref="VYZ151:VZL151"/>
    <mergeCell ref="VZM151:VZY151"/>
    <mergeCell ref="VTZ151:VUL151"/>
    <mergeCell ref="VUM151:VUY151"/>
    <mergeCell ref="VUZ151:VVL151"/>
    <mergeCell ref="VVM151:VVY151"/>
    <mergeCell ref="VVZ151:VWL151"/>
    <mergeCell ref="VWM151:VWY151"/>
    <mergeCell ref="VQZ151:VRL151"/>
    <mergeCell ref="VRM151:VRY151"/>
    <mergeCell ref="VRZ151:VSL151"/>
    <mergeCell ref="VSM151:VSY151"/>
    <mergeCell ref="VSZ151:VTL151"/>
    <mergeCell ref="VTM151:VTY151"/>
    <mergeCell ref="VNZ151:VOL151"/>
    <mergeCell ref="VOM151:VOY151"/>
    <mergeCell ref="VOZ151:VPL151"/>
    <mergeCell ref="VPM151:VPY151"/>
    <mergeCell ref="VPZ151:VQL151"/>
    <mergeCell ref="VQM151:VQY151"/>
    <mergeCell ref="VKZ151:VLL151"/>
    <mergeCell ref="VLM151:VLY151"/>
    <mergeCell ref="VLZ151:VML151"/>
    <mergeCell ref="VMM151:VMY151"/>
    <mergeCell ref="VMZ151:VNL151"/>
    <mergeCell ref="VNM151:VNY151"/>
    <mergeCell ref="VHZ151:VIL151"/>
    <mergeCell ref="VIM151:VIY151"/>
    <mergeCell ref="VIZ151:VJL151"/>
    <mergeCell ref="VJM151:VJY151"/>
    <mergeCell ref="VJZ151:VKL151"/>
    <mergeCell ref="VKM151:VKY151"/>
    <mergeCell ref="VEZ151:VFL151"/>
    <mergeCell ref="VFM151:VFY151"/>
    <mergeCell ref="VFZ151:VGL151"/>
    <mergeCell ref="VGM151:VGY151"/>
    <mergeCell ref="VGZ151:VHL151"/>
    <mergeCell ref="VHM151:VHY151"/>
    <mergeCell ref="VBZ151:VCL151"/>
    <mergeCell ref="VCM151:VCY151"/>
    <mergeCell ref="VCZ151:VDL151"/>
    <mergeCell ref="VDM151:VDY151"/>
    <mergeCell ref="VDZ151:VEL151"/>
    <mergeCell ref="VEM151:VEY151"/>
    <mergeCell ref="UYZ151:UZL151"/>
    <mergeCell ref="UZM151:UZY151"/>
    <mergeCell ref="UZZ151:VAL151"/>
    <mergeCell ref="VAM151:VAY151"/>
    <mergeCell ref="VAZ151:VBL151"/>
    <mergeCell ref="VBM151:VBY151"/>
    <mergeCell ref="UVZ151:UWL151"/>
    <mergeCell ref="UWM151:UWY151"/>
    <mergeCell ref="UWZ151:UXL151"/>
    <mergeCell ref="UXM151:UXY151"/>
    <mergeCell ref="UXZ151:UYL151"/>
    <mergeCell ref="UYM151:UYY151"/>
    <mergeCell ref="USZ151:UTL151"/>
    <mergeCell ref="UTM151:UTY151"/>
    <mergeCell ref="UTZ151:UUL151"/>
    <mergeCell ref="UUM151:UUY151"/>
    <mergeCell ref="UUZ151:UVL151"/>
    <mergeCell ref="UVM151:UVY151"/>
    <mergeCell ref="UPZ151:UQL151"/>
    <mergeCell ref="UQM151:UQY151"/>
    <mergeCell ref="UQZ151:URL151"/>
    <mergeCell ref="URM151:URY151"/>
    <mergeCell ref="URZ151:USL151"/>
    <mergeCell ref="USM151:USY151"/>
    <mergeCell ref="UMZ151:UNL151"/>
    <mergeCell ref="UNM151:UNY151"/>
    <mergeCell ref="UNZ151:UOL151"/>
    <mergeCell ref="UOM151:UOY151"/>
    <mergeCell ref="UOZ151:UPL151"/>
    <mergeCell ref="UPM151:UPY151"/>
    <mergeCell ref="UJZ151:UKL151"/>
    <mergeCell ref="UKM151:UKY151"/>
    <mergeCell ref="UKZ151:ULL151"/>
    <mergeCell ref="ULM151:ULY151"/>
    <mergeCell ref="ULZ151:UML151"/>
    <mergeCell ref="UMM151:UMY151"/>
    <mergeCell ref="UGZ151:UHL151"/>
    <mergeCell ref="UHM151:UHY151"/>
    <mergeCell ref="UHZ151:UIL151"/>
    <mergeCell ref="UIM151:UIY151"/>
    <mergeCell ref="UIZ151:UJL151"/>
    <mergeCell ref="UJM151:UJY151"/>
    <mergeCell ref="UDZ151:UEL151"/>
    <mergeCell ref="UEM151:UEY151"/>
    <mergeCell ref="UEZ151:UFL151"/>
    <mergeCell ref="UFM151:UFY151"/>
    <mergeCell ref="UFZ151:UGL151"/>
    <mergeCell ref="UGM151:UGY151"/>
    <mergeCell ref="UAZ151:UBL151"/>
    <mergeCell ref="UBM151:UBY151"/>
    <mergeCell ref="UBZ151:UCL151"/>
    <mergeCell ref="UCM151:UCY151"/>
    <mergeCell ref="UCZ151:UDL151"/>
    <mergeCell ref="UDM151:UDY151"/>
    <mergeCell ref="TXZ151:TYL151"/>
    <mergeCell ref="TYM151:TYY151"/>
    <mergeCell ref="TYZ151:TZL151"/>
    <mergeCell ref="TZM151:TZY151"/>
    <mergeCell ref="TZZ151:UAL151"/>
    <mergeCell ref="UAM151:UAY151"/>
    <mergeCell ref="TUZ151:TVL151"/>
    <mergeCell ref="TVM151:TVY151"/>
    <mergeCell ref="TVZ151:TWL151"/>
    <mergeCell ref="TWM151:TWY151"/>
    <mergeCell ref="TWZ151:TXL151"/>
    <mergeCell ref="TXM151:TXY151"/>
    <mergeCell ref="TRZ151:TSL151"/>
    <mergeCell ref="TSM151:TSY151"/>
    <mergeCell ref="TSZ151:TTL151"/>
    <mergeCell ref="TTM151:TTY151"/>
    <mergeCell ref="TTZ151:TUL151"/>
    <mergeCell ref="TUM151:TUY151"/>
    <mergeCell ref="TOZ151:TPL151"/>
    <mergeCell ref="TPM151:TPY151"/>
    <mergeCell ref="TPZ151:TQL151"/>
    <mergeCell ref="TQM151:TQY151"/>
    <mergeCell ref="TQZ151:TRL151"/>
    <mergeCell ref="TRM151:TRY151"/>
    <mergeCell ref="TLZ151:TML151"/>
    <mergeCell ref="TMM151:TMY151"/>
    <mergeCell ref="TMZ151:TNL151"/>
    <mergeCell ref="TNM151:TNY151"/>
    <mergeCell ref="TNZ151:TOL151"/>
    <mergeCell ref="TOM151:TOY151"/>
    <mergeCell ref="TIZ151:TJL151"/>
    <mergeCell ref="TJM151:TJY151"/>
    <mergeCell ref="TJZ151:TKL151"/>
    <mergeCell ref="TKM151:TKY151"/>
    <mergeCell ref="TKZ151:TLL151"/>
    <mergeCell ref="TLM151:TLY151"/>
    <mergeCell ref="TFZ151:TGL151"/>
    <mergeCell ref="TGM151:TGY151"/>
    <mergeCell ref="TGZ151:THL151"/>
    <mergeCell ref="THM151:THY151"/>
    <mergeCell ref="THZ151:TIL151"/>
    <mergeCell ref="TIM151:TIY151"/>
    <mergeCell ref="TCZ151:TDL151"/>
    <mergeCell ref="TDM151:TDY151"/>
    <mergeCell ref="TDZ151:TEL151"/>
    <mergeCell ref="TEM151:TEY151"/>
    <mergeCell ref="TEZ151:TFL151"/>
    <mergeCell ref="TFM151:TFY151"/>
    <mergeCell ref="SZZ151:TAL151"/>
    <mergeCell ref="TAM151:TAY151"/>
    <mergeCell ref="TAZ151:TBL151"/>
    <mergeCell ref="TBM151:TBY151"/>
    <mergeCell ref="TBZ151:TCL151"/>
    <mergeCell ref="TCM151:TCY151"/>
    <mergeCell ref="SWZ151:SXL151"/>
    <mergeCell ref="SXM151:SXY151"/>
    <mergeCell ref="SXZ151:SYL151"/>
    <mergeCell ref="SYM151:SYY151"/>
    <mergeCell ref="SYZ151:SZL151"/>
    <mergeCell ref="SZM151:SZY151"/>
    <mergeCell ref="STZ151:SUL151"/>
    <mergeCell ref="SUM151:SUY151"/>
    <mergeCell ref="SUZ151:SVL151"/>
    <mergeCell ref="SVM151:SVY151"/>
    <mergeCell ref="SVZ151:SWL151"/>
    <mergeCell ref="SWM151:SWY151"/>
    <mergeCell ref="SQZ151:SRL151"/>
    <mergeCell ref="SRM151:SRY151"/>
    <mergeCell ref="SRZ151:SSL151"/>
    <mergeCell ref="SSM151:SSY151"/>
    <mergeCell ref="SSZ151:STL151"/>
    <mergeCell ref="STM151:STY151"/>
    <mergeCell ref="SNZ151:SOL151"/>
    <mergeCell ref="SOM151:SOY151"/>
    <mergeCell ref="SOZ151:SPL151"/>
    <mergeCell ref="SPM151:SPY151"/>
    <mergeCell ref="SPZ151:SQL151"/>
    <mergeCell ref="SQM151:SQY151"/>
    <mergeCell ref="SKZ151:SLL151"/>
    <mergeCell ref="SLM151:SLY151"/>
    <mergeCell ref="SLZ151:SML151"/>
    <mergeCell ref="SMM151:SMY151"/>
    <mergeCell ref="SMZ151:SNL151"/>
    <mergeCell ref="SNM151:SNY151"/>
    <mergeCell ref="SHZ151:SIL151"/>
    <mergeCell ref="SIM151:SIY151"/>
    <mergeCell ref="SIZ151:SJL151"/>
    <mergeCell ref="SJM151:SJY151"/>
    <mergeCell ref="SJZ151:SKL151"/>
    <mergeCell ref="SKM151:SKY151"/>
    <mergeCell ref="SEZ151:SFL151"/>
    <mergeCell ref="SFM151:SFY151"/>
    <mergeCell ref="SFZ151:SGL151"/>
    <mergeCell ref="SGM151:SGY151"/>
    <mergeCell ref="SGZ151:SHL151"/>
    <mergeCell ref="SHM151:SHY151"/>
    <mergeCell ref="SBZ151:SCL151"/>
    <mergeCell ref="SCM151:SCY151"/>
    <mergeCell ref="SCZ151:SDL151"/>
    <mergeCell ref="SDM151:SDY151"/>
    <mergeCell ref="SDZ151:SEL151"/>
    <mergeCell ref="SEM151:SEY151"/>
    <mergeCell ref="RYZ151:RZL151"/>
    <mergeCell ref="RZM151:RZY151"/>
    <mergeCell ref="RZZ151:SAL151"/>
    <mergeCell ref="SAM151:SAY151"/>
    <mergeCell ref="SAZ151:SBL151"/>
    <mergeCell ref="SBM151:SBY151"/>
    <mergeCell ref="RVZ151:RWL151"/>
    <mergeCell ref="RWM151:RWY151"/>
    <mergeCell ref="RWZ151:RXL151"/>
    <mergeCell ref="RXM151:RXY151"/>
    <mergeCell ref="RXZ151:RYL151"/>
    <mergeCell ref="RYM151:RYY151"/>
    <mergeCell ref="RSZ151:RTL151"/>
    <mergeCell ref="RTM151:RTY151"/>
    <mergeCell ref="RTZ151:RUL151"/>
    <mergeCell ref="RUM151:RUY151"/>
    <mergeCell ref="RUZ151:RVL151"/>
    <mergeCell ref="RVM151:RVY151"/>
    <mergeCell ref="RPZ151:RQL151"/>
    <mergeCell ref="RQM151:RQY151"/>
    <mergeCell ref="RQZ151:RRL151"/>
    <mergeCell ref="RRM151:RRY151"/>
    <mergeCell ref="RRZ151:RSL151"/>
    <mergeCell ref="RSM151:RSY151"/>
    <mergeCell ref="RMZ151:RNL151"/>
    <mergeCell ref="RNM151:RNY151"/>
    <mergeCell ref="RNZ151:ROL151"/>
    <mergeCell ref="ROM151:ROY151"/>
    <mergeCell ref="ROZ151:RPL151"/>
    <mergeCell ref="RPM151:RPY151"/>
    <mergeCell ref="RJZ151:RKL151"/>
    <mergeCell ref="RKM151:RKY151"/>
    <mergeCell ref="RKZ151:RLL151"/>
    <mergeCell ref="RLM151:RLY151"/>
    <mergeCell ref="RLZ151:RML151"/>
    <mergeCell ref="RMM151:RMY151"/>
    <mergeCell ref="RGZ151:RHL151"/>
    <mergeCell ref="RHM151:RHY151"/>
    <mergeCell ref="RHZ151:RIL151"/>
    <mergeCell ref="RIM151:RIY151"/>
    <mergeCell ref="RIZ151:RJL151"/>
    <mergeCell ref="RJM151:RJY151"/>
    <mergeCell ref="RDZ151:REL151"/>
    <mergeCell ref="REM151:REY151"/>
    <mergeCell ref="REZ151:RFL151"/>
    <mergeCell ref="RFM151:RFY151"/>
    <mergeCell ref="RFZ151:RGL151"/>
    <mergeCell ref="RGM151:RGY151"/>
    <mergeCell ref="RAZ151:RBL151"/>
    <mergeCell ref="RBM151:RBY151"/>
    <mergeCell ref="RBZ151:RCL151"/>
    <mergeCell ref="RCM151:RCY151"/>
    <mergeCell ref="RCZ151:RDL151"/>
    <mergeCell ref="RDM151:RDY151"/>
    <mergeCell ref="QXZ151:QYL151"/>
    <mergeCell ref="QYM151:QYY151"/>
    <mergeCell ref="QYZ151:QZL151"/>
    <mergeCell ref="QZM151:QZY151"/>
    <mergeCell ref="QZZ151:RAL151"/>
    <mergeCell ref="RAM151:RAY151"/>
    <mergeCell ref="QUZ151:QVL151"/>
    <mergeCell ref="QVM151:QVY151"/>
    <mergeCell ref="QVZ151:QWL151"/>
    <mergeCell ref="QWM151:QWY151"/>
    <mergeCell ref="QWZ151:QXL151"/>
    <mergeCell ref="QXM151:QXY151"/>
    <mergeCell ref="QRZ151:QSL151"/>
    <mergeCell ref="QSM151:QSY151"/>
    <mergeCell ref="QSZ151:QTL151"/>
    <mergeCell ref="QTM151:QTY151"/>
    <mergeCell ref="QTZ151:QUL151"/>
    <mergeCell ref="QUM151:QUY151"/>
    <mergeCell ref="QOZ151:QPL151"/>
    <mergeCell ref="QPM151:QPY151"/>
    <mergeCell ref="QPZ151:QQL151"/>
    <mergeCell ref="QQM151:QQY151"/>
    <mergeCell ref="QQZ151:QRL151"/>
    <mergeCell ref="QRM151:QRY151"/>
    <mergeCell ref="QLZ151:QML151"/>
    <mergeCell ref="QMM151:QMY151"/>
    <mergeCell ref="QMZ151:QNL151"/>
    <mergeCell ref="QNM151:QNY151"/>
    <mergeCell ref="QNZ151:QOL151"/>
    <mergeCell ref="QOM151:QOY151"/>
    <mergeCell ref="QIZ151:QJL151"/>
    <mergeCell ref="QJM151:QJY151"/>
    <mergeCell ref="QJZ151:QKL151"/>
    <mergeCell ref="QKM151:QKY151"/>
    <mergeCell ref="QKZ151:QLL151"/>
    <mergeCell ref="QLM151:QLY151"/>
    <mergeCell ref="QFZ151:QGL151"/>
    <mergeCell ref="QGM151:QGY151"/>
    <mergeCell ref="QGZ151:QHL151"/>
    <mergeCell ref="QHM151:QHY151"/>
    <mergeCell ref="QHZ151:QIL151"/>
    <mergeCell ref="QIM151:QIY151"/>
    <mergeCell ref="QCZ151:QDL151"/>
    <mergeCell ref="QDM151:QDY151"/>
    <mergeCell ref="QDZ151:QEL151"/>
    <mergeCell ref="QEM151:QEY151"/>
    <mergeCell ref="QEZ151:QFL151"/>
    <mergeCell ref="QFM151:QFY151"/>
    <mergeCell ref="PZZ151:QAL151"/>
    <mergeCell ref="QAM151:QAY151"/>
    <mergeCell ref="QAZ151:QBL151"/>
    <mergeCell ref="QBM151:QBY151"/>
    <mergeCell ref="QBZ151:QCL151"/>
    <mergeCell ref="QCM151:QCY151"/>
    <mergeCell ref="PWZ151:PXL151"/>
    <mergeCell ref="PXM151:PXY151"/>
    <mergeCell ref="PXZ151:PYL151"/>
    <mergeCell ref="PYM151:PYY151"/>
    <mergeCell ref="PYZ151:PZL151"/>
    <mergeCell ref="PZM151:PZY151"/>
    <mergeCell ref="PTZ151:PUL151"/>
    <mergeCell ref="PUM151:PUY151"/>
    <mergeCell ref="PUZ151:PVL151"/>
    <mergeCell ref="PVM151:PVY151"/>
    <mergeCell ref="PVZ151:PWL151"/>
    <mergeCell ref="PWM151:PWY151"/>
    <mergeCell ref="PQZ151:PRL151"/>
    <mergeCell ref="PRM151:PRY151"/>
    <mergeCell ref="PRZ151:PSL151"/>
    <mergeCell ref="PSM151:PSY151"/>
    <mergeCell ref="PSZ151:PTL151"/>
    <mergeCell ref="PTM151:PTY151"/>
    <mergeCell ref="PNZ151:POL151"/>
    <mergeCell ref="POM151:POY151"/>
    <mergeCell ref="POZ151:PPL151"/>
    <mergeCell ref="PPM151:PPY151"/>
    <mergeCell ref="PPZ151:PQL151"/>
    <mergeCell ref="PQM151:PQY151"/>
    <mergeCell ref="PKZ151:PLL151"/>
    <mergeCell ref="PLM151:PLY151"/>
    <mergeCell ref="PLZ151:PML151"/>
    <mergeCell ref="PMM151:PMY151"/>
    <mergeCell ref="PMZ151:PNL151"/>
    <mergeCell ref="PNM151:PNY151"/>
    <mergeCell ref="PHZ151:PIL151"/>
    <mergeCell ref="PIM151:PIY151"/>
    <mergeCell ref="PIZ151:PJL151"/>
    <mergeCell ref="PJM151:PJY151"/>
    <mergeCell ref="PJZ151:PKL151"/>
    <mergeCell ref="PKM151:PKY151"/>
    <mergeCell ref="PEZ151:PFL151"/>
    <mergeCell ref="PFM151:PFY151"/>
    <mergeCell ref="PFZ151:PGL151"/>
    <mergeCell ref="PGM151:PGY151"/>
    <mergeCell ref="PGZ151:PHL151"/>
    <mergeCell ref="PHM151:PHY151"/>
    <mergeCell ref="PBZ151:PCL151"/>
    <mergeCell ref="PCM151:PCY151"/>
    <mergeCell ref="PCZ151:PDL151"/>
    <mergeCell ref="PDM151:PDY151"/>
    <mergeCell ref="PDZ151:PEL151"/>
    <mergeCell ref="PEM151:PEY151"/>
    <mergeCell ref="OYZ151:OZL151"/>
    <mergeCell ref="OZM151:OZY151"/>
    <mergeCell ref="OZZ151:PAL151"/>
    <mergeCell ref="PAM151:PAY151"/>
    <mergeCell ref="PAZ151:PBL151"/>
    <mergeCell ref="PBM151:PBY151"/>
    <mergeCell ref="OVZ151:OWL151"/>
    <mergeCell ref="OWM151:OWY151"/>
    <mergeCell ref="OWZ151:OXL151"/>
    <mergeCell ref="OXM151:OXY151"/>
    <mergeCell ref="OXZ151:OYL151"/>
    <mergeCell ref="OYM151:OYY151"/>
    <mergeCell ref="OSZ151:OTL151"/>
    <mergeCell ref="OTM151:OTY151"/>
    <mergeCell ref="OTZ151:OUL151"/>
    <mergeCell ref="OUM151:OUY151"/>
    <mergeCell ref="OUZ151:OVL151"/>
    <mergeCell ref="OVM151:OVY151"/>
    <mergeCell ref="OPZ151:OQL151"/>
    <mergeCell ref="OQM151:OQY151"/>
    <mergeCell ref="OQZ151:ORL151"/>
    <mergeCell ref="ORM151:ORY151"/>
    <mergeCell ref="ORZ151:OSL151"/>
    <mergeCell ref="OSM151:OSY151"/>
    <mergeCell ref="OMZ151:ONL151"/>
    <mergeCell ref="ONM151:ONY151"/>
    <mergeCell ref="ONZ151:OOL151"/>
    <mergeCell ref="OOM151:OOY151"/>
    <mergeCell ref="OOZ151:OPL151"/>
    <mergeCell ref="OPM151:OPY151"/>
    <mergeCell ref="OJZ151:OKL151"/>
    <mergeCell ref="OKM151:OKY151"/>
    <mergeCell ref="OKZ151:OLL151"/>
    <mergeCell ref="OLM151:OLY151"/>
    <mergeCell ref="OLZ151:OML151"/>
    <mergeCell ref="OMM151:OMY151"/>
    <mergeCell ref="OGZ151:OHL151"/>
    <mergeCell ref="OHM151:OHY151"/>
    <mergeCell ref="OHZ151:OIL151"/>
    <mergeCell ref="OIM151:OIY151"/>
    <mergeCell ref="OIZ151:OJL151"/>
    <mergeCell ref="OJM151:OJY151"/>
    <mergeCell ref="ODZ151:OEL151"/>
    <mergeCell ref="OEM151:OEY151"/>
    <mergeCell ref="OEZ151:OFL151"/>
    <mergeCell ref="OFM151:OFY151"/>
    <mergeCell ref="OFZ151:OGL151"/>
    <mergeCell ref="OGM151:OGY151"/>
    <mergeCell ref="OAZ151:OBL151"/>
    <mergeCell ref="OBM151:OBY151"/>
    <mergeCell ref="OBZ151:OCL151"/>
    <mergeCell ref="OCM151:OCY151"/>
    <mergeCell ref="OCZ151:ODL151"/>
    <mergeCell ref="ODM151:ODY151"/>
    <mergeCell ref="NXZ151:NYL151"/>
    <mergeCell ref="NYM151:NYY151"/>
    <mergeCell ref="NYZ151:NZL151"/>
    <mergeCell ref="NZM151:NZY151"/>
    <mergeCell ref="NZZ151:OAL151"/>
    <mergeCell ref="OAM151:OAY151"/>
    <mergeCell ref="NUZ151:NVL151"/>
    <mergeCell ref="NVM151:NVY151"/>
    <mergeCell ref="NVZ151:NWL151"/>
    <mergeCell ref="NWM151:NWY151"/>
    <mergeCell ref="NWZ151:NXL151"/>
    <mergeCell ref="NXM151:NXY151"/>
    <mergeCell ref="NRZ151:NSL151"/>
    <mergeCell ref="NSM151:NSY151"/>
    <mergeCell ref="NSZ151:NTL151"/>
    <mergeCell ref="NTM151:NTY151"/>
    <mergeCell ref="NTZ151:NUL151"/>
    <mergeCell ref="NUM151:NUY151"/>
    <mergeCell ref="NOZ151:NPL151"/>
    <mergeCell ref="NPM151:NPY151"/>
    <mergeCell ref="NPZ151:NQL151"/>
    <mergeCell ref="NQM151:NQY151"/>
    <mergeCell ref="NQZ151:NRL151"/>
    <mergeCell ref="NRM151:NRY151"/>
    <mergeCell ref="NLZ151:NML151"/>
    <mergeCell ref="NMM151:NMY151"/>
    <mergeCell ref="NMZ151:NNL151"/>
    <mergeCell ref="NNM151:NNY151"/>
    <mergeCell ref="NNZ151:NOL151"/>
    <mergeCell ref="NOM151:NOY151"/>
    <mergeCell ref="NIZ151:NJL151"/>
    <mergeCell ref="NJM151:NJY151"/>
    <mergeCell ref="NJZ151:NKL151"/>
    <mergeCell ref="NKM151:NKY151"/>
    <mergeCell ref="NKZ151:NLL151"/>
    <mergeCell ref="NLM151:NLY151"/>
    <mergeCell ref="NFZ151:NGL151"/>
    <mergeCell ref="NGM151:NGY151"/>
    <mergeCell ref="NGZ151:NHL151"/>
    <mergeCell ref="NHM151:NHY151"/>
    <mergeCell ref="NHZ151:NIL151"/>
    <mergeCell ref="NIM151:NIY151"/>
    <mergeCell ref="NCZ151:NDL151"/>
    <mergeCell ref="NDM151:NDY151"/>
    <mergeCell ref="NDZ151:NEL151"/>
    <mergeCell ref="NEM151:NEY151"/>
    <mergeCell ref="NEZ151:NFL151"/>
    <mergeCell ref="NFM151:NFY151"/>
    <mergeCell ref="MZZ151:NAL151"/>
    <mergeCell ref="NAM151:NAY151"/>
    <mergeCell ref="NAZ151:NBL151"/>
    <mergeCell ref="NBM151:NBY151"/>
    <mergeCell ref="NBZ151:NCL151"/>
    <mergeCell ref="NCM151:NCY151"/>
    <mergeCell ref="MWZ151:MXL151"/>
    <mergeCell ref="MXM151:MXY151"/>
    <mergeCell ref="MXZ151:MYL151"/>
    <mergeCell ref="MYM151:MYY151"/>
    <mergeCell ref="MYZ151:MZL151"/>
    <mergeCell ref="MZM151:MZY151"/>
    <mergeCell ref="MTZ151:MUL151"/>
    <mergeCell ref="MUM151:MUY151"/>
    <mergeCell ref="MUZ151:MVL151"/>
    <mergeCell ref="MVM151:MVY151"/>
    <mergeCell ref="MVZ151:MWL151"/>
    <mergeCell ref="MWM151:MWY151"/>
    <mergeCell ref="MQZ151:MRL151"/>
    <mergeCell ref="MRM151:MRY151"/>
    <mergeCell ref="MRZ151:MSL151"/>
    <mergeCell ref="MSM151:MSY151"/>
    <mergeCell ref="MSZ151:MTL151"/>
    <mergeCell ref="MTM151:MTY151"/>
    <mergeCell ref="MNZ151:MOL151"/>
    <mergeCell ref="MOM151:MOY151"/>
    <mergeCell ref="MOZ151:MPL151"/>
    <mergeCell ref="MPM151:MPY151"/>
    <mergeCell ref="MPZ151:MQL151"/>
    <mergeCell ref="MQM151:MQY151"/>
    <mergeCell ref="MKZ151:MLL151"/>
    <mergeCell ref="MLM151:MLY151"/>
    <mergeCell ref="MLZ151:MML151"/>
    <mergeCell ref="MMM151:MMY151"/>
    <mergeCell ref="MMZ151:MNL151"/>
    <mergeCell ref="MNM151:MNY151"/>
    <mergeCell ref="MHZ151:MIL151"/>
    <mergeCell ref="MIM151:MIY151"/>
    <mergeCell ref="MIZ151:MJL151"/>
    <mergeCell ref="MJM151:MJY151"/>
    <mergeCell ref="MJZ151:MKL151"/>
    <mergeCell ref="MKM151:MKY151"/>
    <mergeCell ref="MEZ151:MFL151"/>
    <mergeCell ref="MFM151:MFY151"/>
    <mergeCell ref="MFZ151:MGL151"/>
    <mergeCell ref="MGM151:MGY151"/>
    <mergeCell ref="MGZ151:MHL151"/>
    <mergeCell ref="MHM151:MHY151"/>
    <mergeCell ref="MBZ151:MCL151"/>
    <mergeCell ref="MCM151:MCY151"/>
    <mergeCell ref="MCZ151:MDL151"/>
    <mergeCell ref="MDM151:MDY151"/>
    <mergeCell ref="MDZ151:MEL151"/>
    <mergeCell ref="MEM151:MEY151"/>
    <mergeCell ref="LYZ151:LZL151"/>
    <mergeCell ref="LZM151:LZY151"/>
    <mergeCell ref="LZZ151:MAL151"/>
    <mergeCell ref="MAM151:MAY151"/>
    <mergeCell ref="MAZ151:MBL151"/>
    <mergeCell ref="MBM151:MBY151"/>
    <mergeCell ref="LVZ151:LWL151"/>
    <mergeCell ref="LWM151:LWY151"/>
    <mergeCell ref="LWZ151:LXL151"/>
    <mergeCell ref="LXM151:LXY151"/>
    <mergeCell ref="LXZ151:LYL151"/>
    <mergeCell ref="LYM151:LYY151"/>
    <mergeCell ref="LSZ151:LTL151"/>
    <mergeCell ref="LTM151:LTY151"/>
    <mergeCell ref="LTZ151:LUL151"/>
    <mergeCell ref="LUM151:LUY151"/>
    <mergeCell ref="LUZ151:LVL151"/>
    <mergeCell ref="LVM151:LVY151"/>
    <mergeCell ref="LPZ151:LQL151"/>
    <mergeCell ref="LQM151:LQY151"/>
    <mergeCell ref="LQZ151:LRL151"/>
    <mergeCell ref="LRM151:LRY151"/>
    <mergeCell ref="LRZ151:LSL151"/>
    <mergeCell ref="LSM151:LSY151"/>
    <mergeCell ref="LMZ151:LNL151"/>
    <mergeCell ref="LNM151:LNY151"/>
    <mergeCell ref="LNZ151:LOL151"/>
    <mergeCell ref="LOM151:LOY151"/>
    <mergeCell ref="LOZ151:LPL151"/>
    <mergeCell ref="LPM151:LPY151"/>
    <mergeCell ref="LJZ151:LKL151"/>
    <mergeCell ref="LKM151:LKY151"/>
    <mergeCell ref="LKZ151:LLL151"/>
    <mergeCell ref="LLM151:LLY151"/>
    <mergeCell ref="LLZ151:LML151"/>
    <mergeCell ref="LMM151:LMY151"/>
    <mergeCell ref="LGZ151:LHL151"/>
    <mergeCell ref="LHM151:LHY151"/>
    <mergeCell ref="LHZ151:LIL151"/>
    <mergeCell ref="LIM151:LIY151"/>
    <mergeCell ref="LIZ151:LJL151"/>
    <mergeCell ref="LJM151:LJY151"/>
    <mergeCell ref="LDZ151:LEL151"/>
    <mergeCell ref="LEM151:LEY151"/>
    <mergeCell ref="LEZ151:LFL151"/>
    <mergeCell ref="LFM151:LFY151"/>
    <mergeCell ref="LFZ151:LGL151"/>
    <mergeCell ref="LGM151:LGY151"/>
    <mergeCell ref="LAZ151:LBL151"/>
    <mergeCell ref="LBM151:LBY151"/>
    <mergeCell ref="LBZ151:LCL151"/>
    <mergeCell ref="LCM151:LCY151"/>
    <mergeCell ref="LCZ151:LDL151"/>
    <mergeCell ref="LDM151:LDY151"/>
    <mergeCell ref="KXZ151:KYL151"/>
    <mergeCell ref="KYM151:KYY151"/>
    <mergeCell ref="KYZ151:KZL151"/>
    <mergeCell ref="KZM151:KZY151"/>
    <mergeCell ref="KZZ151:LAL151"/>
    <mergeCell ref="LAM151:LAY151"/>
    <mergeCell ref="KUZ151:KVL151"/>
    <mergeCell ref="KVM151:KVY151"/>
    <mergeCell ref="KVZ151:KWL151"/>
    <mergeCell ref="KWM151:KWY151"/>
    <mergeCell ref="KWZ151:KXL151"/>
    <mergeCell ref="KXM151:KXY151"/>
    <mergeCell ref="KRZ151:KSL151"/>
    <mergeCell ref="KSM151:KSY151"/>
    <mergeCell ref="KSZ151:KTL151"/>
    <mergeCell ref="KTM151:KTY151"/>
    <mergeCell ref="KTZ151:KUL151"/>
    <mergeCell ref="KUM151:KUY151"/>
    <mergeCell ref="KOZ151:KPL151"/>
    <mergeCell ref="KPM151:KPY151"/>
    <mergeCell ref="KPZ151:KQL151"/>
    <mergeCell ref="KQM151:KQY151"/>
    <mergeCell ref="KQZ151:KRL151"/>
    <mergeCell ref="KRM151:KRY151"/>
    <mergeCell ref="KLZ151:KML151"/>
    <mergeCell ref="KMM151:KMY151"/>
    <mergeCell ref="KMZ151:KNL151"/>
    <mergeCell ref="KNM151:KNY151"/>
    <mergeCell ref="KNZ151:KOL151"/>
    <mergeCell ref="KOM151:KOY151"/>
    <mergeCell ref="KIZ151:KJL151"/>
    <mergeCell ref="KJM151:KJY151"/>
    <mergeCell ref="KJZ151:KKL151"/>
    <mergeCell ref="KKM151:KKY151"/>
    <mergeCell ref="KKZ151:KLL151"/>
    <mergeCell ref="KLM151:KLY151"/>
    <mergeCell ref="KFZ151:KGL151"/>
    <mergeCell ref="KGM151:KGY151"/>
    <mergeCell ref="KGZ151:KHL151"/>
    <mergeCell ref="KHM151:KHY151"/>
    <mergeCell ref="KHZ151:KIL151"/>
    <mergeCell ref="KIM151:KIY151"/>
    <mergeCell ref="KCZ151:KDL151"/>
    <mergeCell ref="KDM151:KDY151"/>
    <mergeCell ref="KDZ151:KEL151"/>
    <mergeCell ref="KEM151:KEY151"/>
    <mergeCell ref="KEZ151:KFL151"/>
    <mergeCell ref="KFM151:KFY151"/>
    <mergeCell ref="JZZ151:KAL151"/>
    <mergeCell ref="KAM151:KAY151"/>
    <mergeCell ref="KAZ151:KBL151"/>
    <mergeCell ref="KBM151:KBY151"/>
    <mergeCell ref="KBZ151:KCL151"/>
    <mergeCell ref="KCM151:KCY151"/>
    <mergeCell ref="JWZ151:JXL151"/>
    <mergeCell ref="JXM151:JXY151"/>
    <mergeCell ref="JXZ151:JYL151"/>
    <mergeCell ref="JYM151:JYY151"/>
    <mergeCell ref="JYZ151:JZL151"/>
    <mergeCell ref="JZM151:JZY151"/>
    <mergeCell ref="JTZ151:JUL151"/>
    <mergeCell ref="JUM151:JUY151"/>
    <mergeCell ref="JUZ151:JVL151"/>
    <mergeCell ref="JVM151:JVY151"/>
    <mergeCell ref="JVZ151:JWL151"/>
    <mergeCell ref="JWM151:JWY151"/>
    <mergeCell ref="JQZ151:JRL151"/>
    <mergeCell ref="JRM151:JRY151"/>
    <mergeCell ref="JRZ151:JSL151"/>
    <mergeCell ref="JSM151:JSY151"/>
    <mergeCell ref="JSZ151:JTL151"/>
    <mergeCell ref="JTM151:JTY151"/>
    <mergeCell ref="JNZ151:JOL151"/>
    <mergeCell ref="JOM151:JOY151"/>
    <mergeCell ref="JOZ151:JPL151"/>
    <mergeCell ref="JPM151:JPY151"/>
    <mergeCell ref="JPZ151:JQL151"/>
    <mergeCell ref="JQM151:JQY151"/>
    <mergeCell ref="JKZ151:JLL151"/>
    <mergeCell ref="JLM151:JLY151"/>
    <mergeCell ref="JLZ151:JML151"/>
    <mergeCell ref="JMM151:JMY151"/>
    <mergeCell ref="JMZ151:JNL151"/>
    <mergeCell ref="JNM151:JNY151"/>
    <mergeCell ref="JHZ151:JIL151"/>
    <mergeCell ref="JIM151:JIY151"/>
    <mergeCell ref="JIZ151:JJL151"/>
    <mergeCell ref="JJM151:JJY151"/>
    <mergeCell ref="JJZ151:JKL151"/>
    <mergeCell ref="JKM151:JKY151"/>
    <mergeCell ref="JEZ151:JFL151"/>
    <mergeCell ref="JFM151:JFY151"/>
    <mergeCell ref="JFZ151:JGL151"/>
    <mergeCell ref="JGM151:JGY151"/>
    <mergeCell ref="JGZ151:JHL151"/>
    <mergeCell ref="JHM151:JHY151"/>
    <mergeCell ref="JBZ151:JCL151"/>
    <mergeCell ref="JCM151:JCY151"/>
    <mergeCell ref="JCZ151:JDL151"/>
    <mergeCell ref="JDM151:JDY151"/>
    <mergeCell ref="JDZ151:JEL151"/>
    <mergeCell ref="JEM151:JEY151"/>
    <mergeCell ref="IYZ151:IZL151"/>
    <mergeCell ref="IZM151:IZY151"/>
    <mergeCell ref="IZZ151:JAL151"/>
    <mergeCell ref="JAM151:JAY151"/>
    <mergeCell ref="JAZ151:JBL151"/>
    <mergeCell ref="JBM151:JBY151"/>
    <mergeCell ref="IVZ151:IWL151"/>
    <mergeCell ref="IWM151:IWY151"/>
    <mergeCell ref="IWZ151:IXL151"/>
    <mergeCell ref="IXM151:IXY151"/>
    <mergeCell ref="IXZ151:IYL151"/>
    <mergeCell ref="IYM151:IYY151"/>
    <mergeCell ref="ISZ151:ITL151"/>
    <mergeCell ref="ITM151:ITY151"/>
    <mergeCell ref="ITZ151:IUL151"/>
    <mergeCell ref="IUM151:IUY151"/>
    <mergeCell ref="IUZ151:IVL151"/>
    <mergeCell ref="IVM151:IVY151"/>
    <mergeCell ref="IPZ151:IQL151"/>
    <mergeCell ref="IQM151:IQY151"/>
    <mergeCell ref="IQZ151:IRL151"/>
    <mergeCell ref="IRM151:IRY151"/>
    <mergeCell ref="IRZ151:ISL151"/>
    <mergeCell ref="ISM151:ISY151"/>
    <mergeCell ref="IMZ151:INL151"/>
    <mergeCell ref="INM151:INY151"/>
    <mergeCell ref="INZ151:IOL151"/>
    <mergeCell ref="IOM151:IOY151"/>
    <mergeCell ref="IOZ151:IPL151"/>
    <mergeCell ref="IPM151:IPY151"/>
    <mergeCell ref="IJZ151:IKL151"/>
    <mergeCell ref="IKM151:IKY151"/>
    <mergeCell ref="IKZ151:ILL151"/>
    <mergeCell ref="ILM151:ILY151"/>
    <mergeCell ref="ILZ151:IML151"/>
    <mergeCell ref="IMM151:IMY151"/>
    <mergeCell ref="IGZ151:IHL151"/>
    <mergeCell ref="IHM151:IHY151"/>
    <mergeCell ref="IHZ151:IIL151"/>
    <mergeCell ref="IIM151:IIY151"/>
    <mergeCell ref="IIZ151:IJL151"/>
    <mergeCell ref="IJM151:IJY151"/>
    <mergeCell ref="IDZ151:IEL151"/>
    <mergeCell ref="IEM151:IEY151"/>
    <mergeCell ref="IEZ151:IFL151"/>
    <mergeCell ref="IFM151:IFY151"/>
    <mergeCell ref="IFZ151:IGL151"/>
    <mergeCell ref="IGM151:IGY151"/>
    <mergeCell ref="IAZ151:IBL151"/>
    <mergeCell ref="IBM151:IBY151"/>
    <mergeCell ref="IBZ151:ICL151"/>
    <mergeCell ref="ICM151:ICY151"/>
    <mergeCell ref="ICZ151:IDL151"/>
    <mergeCell ref="IDM151:IDY151"/>
    <mergeCell ref="HXZ151:HYL151"/>
    <mergeCell ref="HYM151:HYY151"/>
    <mergeCell ref="HYZ151:HZL151"/>
    <mergeCell ref="HZM151:HZY151"/>
    <mergeCell ref="HZZ151:IAL151"/>
    <mergeCell ref="IAM151:IAY151"/>
    <mergeCell ref="HUZ151:HVL151"/>
    <mergeCell ref="HVM151:HVY151"/>
    <mergeCell ref="HVZ151:HWL151"/>
    <mergeCell ref="HWM151:HWY151"/>
    <mergeCell ref="HWZ151:HXL151"/>
    <mergeCell ref="HXM151:HXY151"/>
    <mergeCell ref="HRZ151:HSL151"/>
    <mergeCell ref="HSM151:HSY151"/>
    <mergeCell ref="HSZ151:HTL151"/>
    <mergeCell ref="HTM151:HTY151"/>
    <mergeCell ref="HTZ151:HUL151"/>
    <mergeCell ref="HUM151:HUY151"/>
    <mergeCell ref="HOZ151:HPL151"/>
    <mergeCell ref="HPM151:HPY151"/>
    <mergeCell ref="HPZ151:HQL151"/>
    <mergeCell ref="HQM151:HQY151"/>
    <mergeCell ref="HQZ151:HRL151"/>
    <mergeCell ref="HRM151:HRY151"/>
    <mergeCell ref="HLZ151:HML151"/>
    <mergeCell ref="HMM151:HMY151"/>
    <mergeCell ref="HMZ151:HNL151"/>
    <mergeCell ref="HNM151:HNY151"/>
    <mergeCell ref="HNZ151:HOL151"/>
    <mergeCell ref="HOM151:HOY151"/>
    <mergeCell ref="HIZ151:HJL151"/>
    <mergeCell ref="HJM151:HJY151"/>
    <mergeCell ref="HJZ151:HKL151"/>
    <mergeCell ref="HKM151:HKY151"/>
    <mergeCell ref="HKZ151:HLL151"/>
    <mergeCell ref="HLM151:HLY151"/>
    <mergeCell ref="HFZ151:HGL151"/>
    <mergeCell ref="HGM151:HGY151"/>
    <mergeCell ref="HGZ151:HHL151"/>
    <mergeCell ref="HHM151:HHY151"/>
    <mergeCell ref="HHZ151:HIL151"/>
    <mergeCell ref="HIM151:HIY151"/>
    <mergeCell ref="HCZ151:HDL151"/>
    <mergeCell ref="HDM151:HDY151"/>
    <mergeCell ref="HDZ151:HEL151"/>
    <mergeCell ref="HEM151:HEY151"/>
    <mergeCell ref="HEZ151:HFL151"/>
    <mergeCell ref="HFM151:HFY151"/>
    <mergeCell ref="GZZ151:HAL151"/>
    <mergeCell ref="HAM151:HAY151"/>
    <mergeCell ref="HAZ151:HBL151"/>
    <mergeCell ref="HBM151:HBY151"/>
    <mergeCell ref="HBZ151:HCL151"/>
    <mergeCell ref="HCM151:HCY151"/>
    <mergeCell ref="GWZ151:GXL151"/>
    <mergeCell ref="GXM151:GXY151"/>
    <mergeCell ref="GXZ151:GYL151"/>
    <mergeCell ref="GYM151:GYY151"/>
    <mergeCell ref="GYZ151:GZL151"/>
    <mergeCell ref="GZM151:GZY151"/>
    <mergeCell ref="GTZ151:GUL151"/>
    <mergeCell ref="GUM151:GUY151"/>
    <mergeCell ref="GUZ151:GVL151"/>
    <mergeCell ref="GVM151:GVY151"/>
    <mergeCell ref="GVZ151:GWL151"/>
    <mergeCell ref="GWM151:GWY151"/>
    <mergeCell ref="GQZ151:GRL151"/>
    <mergeCell ref="GRM151:GRY151"/>
    <mergeCell ref="GRZ151:GSL151"/>
    <mergeCell ref="GSM151:GSY151"/>
    <mergeCell ref="GSZ151:GTL151"/>
    <mergeCell ref="GTM151:GTY151"/>
    <mergeCell ref="GNZ151:GOL151"/>
    <mergeCell ref="GOM151:GOY151"/>
    <mergeCell ref="GOZ151:GPL151"/>
    <mergeCell ref="GPM151:GPY151"/>
    <mergeCell ref="GPZ151:GQL151"/>
    <mergeCell ref="GQM151:GQY151"/>
    <mergeCell ref="GKZ151:GLL151"/>
    <mergeCell ref="GLM151:GLY151"/>
    <mergeCell ref="GLZ151:GML151"/>
    <mergeCell ref="GMM151:GMY151"/>
    <mergeCell ref="GMZ151:GNL151"/>
    <mergeCell ref="GNM151:GNY151"/>
    <mergeCell ref="GHZ151:GIL151"/>
    <mergeCell ref="GIM151:GIY151"/>
    <mergeCell ref="GIZ151:GJL151"/>
    <mergeCell ref="GJM151:GJY151"/>
    <mergeCell ref="GJZ151:GKL151"/>
    <mergeCell ref="GKM151:GKY151"/>
    <mergeCell ref="GEZ151:GFL151"/>
    <mergeCell ref="GFM151:GFY151"/>
    <mergeCell ref="GFZ151:GGL151"/>
    <mergeCell ref="GGM151:GGY151"/>
    <mergeCell ref="GGZ151:GHL151"/>
    <mergeCell ref="GHM151:GHY151"/>
    <mergeCell ref="GBZ151:GCL151"/>
    <mergeCell ref="GCM151:GCY151"/>
    <mergeCell ref="GCZ151:GDL151"/>
    <mergeCell ref="GDM151:GDY151"/>
    <mergeCell ref="GDZ151:GEL151"/>
    <mergeCell ref="GEM151:GEY151"/>
    <mergeCell ref="FYZ151:FZL151"/>
    <mergeCell ref="FZM151:FZY151"/>
    <mergeCell ref="FZZ151:GAL151"/>
    <mergeCell ref="GAM151:GAY151"/>
    <mergeCell ref="GAZ151:GBL151"/>
    <mergeCell ref="GBM151:GBY151"/>
    <mergeCell ref="FVZ151:FWL151"/>
    <mergeCell ref="FWM151:FWY151"/>
    <mergeCell ref="FWZ151:FXL151"/>
    <mergeCell ref="FXM151:FXY151"/>
    <mergeCell ref="FXZ151:FYL151"/>
    <mergeCell ref="FYM151:FYY151"/>
    <mergeCell ref="FSZ151:FTL151"/>
    <mergeCell ref="FTM151:FTY151"/>
    <mergeCell ref="FTZ151:FUL151"/>
    <mergeCell ref="FUM151:FUY151"/>
    <mergeCell ref="FUZ151:FVL151"/>
    <mergeCell ref="FVM151:FVY151"/>
    <mergeCell ref="FPZ151:FQL151"/>
    <mergeCell ref="FQM151:FQY151"/>
    <mergeCell ref="FQZ151:FRL151"/>
    <mergeCell ref="FRM151:FRY151"/>
    <mergeCell ref="FRZ151:FSL151"/>
    <mergeCell ref="FSM151:FSY151"/>
    <mergeCell ref="FMZ151:FNL151"/>
    <mergeCell ref="FNM151:FNY151"/>
    <mergeCell ref="FNZ151:FOL151"/>
    <mergeCell ref="FOM151:FOY151"/>
    <mergeCell ref="FOZ151:FPL151"/>
    <mergeCell ref="FPM151:FPY151"/>
    <mergeCell ref="FJZ151:FKL151"/>
    <mergeCell ref="FKM151:FKY151"/>
    <mergeCell ref="FKZ151:FLL151"/>
    <mergeCell ref="FLM151:FLY151"/>
    <mergeCell ref="FLZ151:FML151"/>
    <mergeCell ref="FMM151:FMY151"/>
    <mergeCell ref="FGZ151:FHL151"/>
    <mergeCell ref="FHM151:FHY151"/>
    <mergeCell ref="FHZ151:FIL151"/>
    <mergeCell ref="FIM151:FIY151"/>
    <mergeCell ref="FIZ151:FJL151"/>
    <mergeCell ref="FJM151:FJY151"/>
    <mergeCell ref="FDZ151:FEL151"/>
    <mergeCell ref="FEM151:FEY151"/>
    <mergeCell ref="FEZ151:FFL151"/>
    <mergeCell ref="FFM151:FFY151"/>
    <mergeCell ref="FFZ151:FGL151"/>
    <mergeCell ref="FGM151:FGY151"/>
    <mergeCell ref="FAZ151:FBL151"/>
    <mergeCell ref="FBM151:FBY151"/>
    <mergeCell ref="FBZ151:FCL151"/>
    <mergeCell ref="FCM151:FCY151"/>
    <mergeCell ref="FCZ151:FDL151"/>
    <mergeCell ref="FDM151:FDY151"/>
    <mergeCell ref="EXZ151:EYL151"/>
    <mergeCell ref="EYM151:EYY151"/>
    <mergeCell ref="EYZ151:EZL151"/>
    <mergeCell ref="EZM151:EZY151"/>
    <mergeCell ref="EZZ151:FAL151"/>
    <mergeCell ref="FAM151:FAY151"/>
    <mergeCell ref="EUZ151:EVL151"/>
    <mergeCell ref="EVM151:EVY151"/>
    <mergeCell ref="EVZ151:EWL151"/>
    <mergeCell ref="EWM151:EWY151"/>
    <mergeCell ref="EWZ151:EXL151"/>
    <mergeCell ref="EXM151:EXY151"/>
    <mergeCell ref="ERZ151:ESL151"/>
    <mergeCell ref="ESM151:ESY151"/>
    <mergeCell ref="ESZ151:ETL151"/>
    <mergeCell ref="ETM151:ETY151"/>
    <mergeCell ref="ETZ151:EUL151"/>
    <mergeCell ref="EUM151:EUY151"/>
    <mergeCell ref="EOZ151:EPL151"/>
    <mergeCell ref="EPM151:EPY151"/>
    <mergeCell ref="EPZ151:EQL151"/>
    <mergeCell ref="EQM151:EQY151"/>
    <mergeCell ref="EQZ151:ERL151"/>
    <mergeCell ref="ERM151:ERY151"/>
    <mergeCell ref="ELZ151:EML151"/>
    <mergeCell ref="EMM151:EMY151"/>
    <mergeCell ref="EMZ151:ENL151"/>
    <mergeCell ref="ENM151:ENY151"/>
    <mergeCell ref="ENZ151:EOL151"/>
    <mergeCell ref="EOM151:EOY151"/>
    <mergeCell ref="EIZ151:EJL151"/>
    <mergeCell ref="EJM151:EJY151"/>
    <mergeCell ref="EJZ151:EKL151"/>
    <mergeCell ref="EKM151:EKY151"/>
    <mergeCell ref="EKZ151:ELL151"/>
    <mergeCell ref="ELM151:ELY151"/>
    <mergeCell ref="EFZ151:EGL151"/>
    <mergeCell ref="EGM151:EGY151"/>
    <mergeCell ref="EGZ151:EHL151"/>
    <mergeCell ref="EHM151:EHY151"/>
    <mergeCell ref="EHZ151:EIL151"/>
    <mergeCell ref="EIM151:EIY151"/>
    <mergeCell ref="ECZ151:EDL151"/>
    <mergeCell ref="EDM151:EDY151"/>
    <mergeCell ref="EDZ151:EEL151"/>
    <mergeCell ref="EEM151:EEY151"/>
    <mergeCell ref="EEZ151:EFL151"/>
    <mergeCell ref="EFM151:EFY151"/>
    <mergeCell ref="DZZ151:EAL151"/>
    <mergeCell ref="EAM151:EAY151"/>
    <mergeCell ref="EAZ151:EBL151"/>
    <mergeCell ref="EBM151:EBY151"/>
    <mergeCell ref="EBZ151:ECL151"/>
    <mergeCell ref="ECM151:ECY151"/>
    <mergeCell ref="DWZ151:DXL151"/>
    <mergeCell ref="DXM151:DXY151"/>
    <mergeCell ref="DXZ151:DYL151"/>
    <mergeCell ref="DYM151:DYY151"/>
    <mergeCell ref="DYZ151:DZL151"/>
    <mergeCell ref="DZM151:DZY151"/>
    <mergeCell ref="DTZ151:DUL151"/>
    <mergeCell ref="DUM151:DUY151"/>
    <mergeCell ref="DUZ151:DVL151"/>
    <mergeCell ref="DVM151:DVY151"/>
    <mergeCell ref="DVZ151:DWL151"/>
    <mergeCell ref="DWM151:DWY151"/>
    <mergeCell ref="DQZ151:DRL151"/>
    <mergeCell ref="DRM151:DRY151"/>
    <mergeCell ref="DRZ151:DSL151"/>
    <mergeCell ref="DSM151:DSY151"/>
    <mergeCell ref="DSZ151:DTL151"/>
    <mergeCell ref="DTM151:DTY151"/>
    <mergeCell ref="DNZ151:DOL151"/>
    <mergeCell ref="DOM151:DOY151"/>
    <mergeCell ref="DOZ151:DPL151"/>
    <mergeCell ref="DPM151:DPY151"/>
    <mergeCell ref="DPZ151:DQL151"/>
    <mergeCell ref="DQM151:DQY151"/>
    <mergeCell ref="DKZ151:DLL151"/>
    <mergeCell ref="DLM151:DLY151"/>
    <mergeCell ref="DLZ151:DML151"/>
    <mergeCell ref="DMM151:DMY151"/>
    <mergeCell ref="DMZ151:DNL151"/>
    <mergeCell ref="DNM151:DNY151"/>
    <mergeCell ref="DHZ151:DIL151"/>
    <mergeCell ref="DIM151:DIY151"/>
    <mergeCell ref="DIZ151:DJL151"/>
    <mergeCell ref="DJM151:DJY151"/>
    <mergeCell ref="DJZ151:DKL151"/>
    <mergeCell ref="DKM151:DKY151"/>
    <mergeCell ref="DEZ151:DFL151"/>
    <mergeCell ref="DFM151:DFY151"/>
    <mergeCell ref="DFZ151:DGL151"/>
    <mergeCell ref="DGM151:DGY151"/>
    <mergeCell ref="DGZ151:DHL151"/>
    <mergeCell ref="DHM151:DHY151"/>
    <mergeCell ref="DBZ151:DCL151"/>
    <mergeCell ref="DCM151:DCY151"/>
    <mergeCell ref="DCZ151:DDL151"/>
    <mergeCell ref="DDM151:DDY151"/>
    <mergeCell ref="DDZ151:DEL151"/>
    <mergeCell ref="DEM151:DEY151"/>
    <mergeCell ref="CYZ151:CZL151"/>
    <mergeCell ref="CZM151:CZY151"/>
    <mergeCell ref="CZZ151:DAL151"/>
    <mergeCell ref="DAM151:DAY151"/>
    <mergeCell ref="DAZ151:DBL151"/>
    <mergeCell ref="DBM151:DBY151"/>
    <mergeCell ref="CVZ151:CWL151"/>
    <mergeCell ref="CWM151:CWY151"/>
    <mergeCell ref="CWZ151:CXL151"/>
    <mergeCell ref="CXM151:CXY151"/>
    <mergeCell ref="CXZ151:CYL151"/>
    <mergeCell ref="CYM151:CYY151"/>
    <mergeCell ref="CSZ151:CTL151"/>
    <mergeCell ref="CTM151:CTY151"/>
    <mergeCell ref="CTZ151:CUL151"/>
    <mergeCell ref="CUM151:CUY151"/>
    <mergeCell ref="CUZ151:CVL151"/>
    <mergeCell ref="CVM151:CVY151"/>
    <mergeCell ref="CPZ151:CQL151"/>
    <mergeCell ref="CQM151:CQY151"/>
    <mergeCell ref="CQZ151:CRL151"/>
    <mergeCell ref="CRM151:CRY151"/>
    <mergeCell ref="CRZ151:CSL151"/>
    <mergeCell ref="CSM151:CSY151"/>
    <mergeCell ref="CMZ151:CNL151"/>
    <mergeCell ref="CNM151:CNY151"/>
    <mergeCell ref="CNZ151:COL151"/>
    <mergeCell ref="COM151:COY151"/>
    <mergeCell ref="COZ151:CPL151"/>
    <mergeCell ref="CPM151:CPY151"/>
    <mergeCell ref="CJZ151:CKL151"/>
    <mergeCell ref="CKM151:CKY151"/>
    <mergeCell ref="CKZ151:CLL151"/>
    <mergeCell ref="CLM151:CLY151"/>
    <mergeCell ref="CLZ151:CML151"/>
    <mergeCell ref="CMM151:CMY151"/>
    <mergeCell ref="CGZ151:CHL151"/>
    <mergeCell ref="CHM151:CHY151"/>
    <mergeCell ref="CHZ151:CIL151"/>
    <mergeCell ref="CIM151:CIY151"/>
    <mergeCell ref="CIZ151:CJL151"/>
    <mergeCell ref="CJM151:CJY151"/>
    <mergeCell ref="CDZ151:CEL151"/>
    <mergeCell ref="CEM151:CEY151"/>
    <mergeCell ref="CEZ151:CFL151"/>
    <mergeCell ref="CFM151:CFY151"/>
    <mergeCell ref="CFZ151:CGL151"/>
    <mergeCell ref="CGM151:CGY151"/>
    <mergeCell ref="CAZ151:CBL151"/>
    <mergeCell ref="CBM151:CBY151"/>
    <mergeCell ref="CBZ151:CCL151"/>
    <mergeCell ref="CCM151:CCY151"/>
    <mergeCell ref="CCZ151:CDL151"/>
    <mergeCell ref="CDM151:CDY151"/>
    <mergeCell ref="BXZ151:BYL151"/>
    <mergeCell ref="BYM151:BYY151"/>
    <mergeCell ref="BYZ151:BZL151"/>
    <mergeCell ref="BZM151:BZY151"/>
    <mergeCell ref="BZZ151:CAL151"/>
    <mergeCell ref="CAM151:CAY151"/>
    <mergeCell ref="BUZ151:BVL151"/>
    <mergeCell ref="BVM151:BVY151"/>
    <mergeCell ref="BVZ151:BWL151"/>
    <mergeCell ref="BWM151:BWY151"/>
    <mergeCell ref="BWZ151:BXL151"/>
    <mergeCell ref="BXM151:BXY151"/>
    <mergeCell ref="BRZ151:BSL151"/>
    <mergeCell ref="BSM151:BSY151"/>
    <mergeCell ref="BSZ151:BTL151"/>
    <mergeCell ref="BTM151:BTY151"/>
    <mergeCell ref="BTZ151:BUL151"/>
    <mergeCell ref="BUM151:BUY151"/>
    <mergeCell ref="BOZ151:BPL151"/>
    <mergeCell ref="BPM151:BPY151"/>
    <mergeCell ref="BPZ151:BQL151"/>
    <mergeCell ref="BQM151:BQY151"/>
    <mergeCell ref="BQZ151:BRL151"/>
    <mergeCell ref="BRM151:BRY151"/>
    <mergeCell ref="BLZ151:BML151"/>
    <mergeCell ref="BMM151:BMY151"/>
    <mergeCell ref="BMZ151:BNL151"/>
    <mergeCell ref="BNM151:BNY151"/>
    <mergeCell ref="BNZ151:BOL151"/>
    <mergeCell ref="BOM151:BOY151"/>
    <mergeCell ref="BIZ151:BJL151"/>
    <mergeCell ref="BJM151:BJY151"/>
    <mergeCell ref="BJZ151:BKL151"/>
    <mergeCell ref="BKM151:BKY151"/>
    <mergeCell ref="BKZ151:BLL151"/>
    <mergeCell ref="BLM151:BLY151"/>
    <mergeCell ref="BFZ151:BGL151"/>
    <mergeCell ref="BGM151:BGY151"/>
    <mergeCell ref="BGZ151:BHL151"/>
    <mergeCell ref="BHM151:BHY151"/>
    <mergeCell ref="BHZ151:BIL151"/>
    <mergeCell ref="BIM151:BIY151"/>
    <mergeCell ref="BCZ151:BDL151"/>
    <mergeCell ref="BDM151:BDY151"/>
    <mergeCell ref="BDZ151:BEL151"/>
    <mergeCell ref="BEM151:BEY151"/>
    <mergeCell ref="BEZ151:BFL151"/>
    <mergeCell ref="BFM151:BFY151"/>
    <mergeCell ref="AZZ151:BAL151"/>
    <mergeCell ref="BAM151:BAY151"/>
    <mergeCell ref="BAZ151:BBL151"/>
    <mergeCell ref="BBM151:BBY151"/>
    <mergeCell ref="BBZ151:BCL151"/>
    <mergeCell ref="BCM151:BCY151"/>
    <mergeCell ref="AWZ151:AXL151"/>
    <mergeCell ref="AXM151:AXY151"/>
    <mergeCell ref="AXZ151:AYL151"/>
    <mergeCell ref="AYM151:AYY151"/>
    <mergeCell ref="AYZ151:AZL151"/>
    <mergeCell ref="AZM151:AZY151"/>
    <mergeCell ref="ATZ151:AUL151"/>
    <mergeCell ref="AUM151:AUY151"/>
    <mergeCell ref="AUZ151:AVL151"/>
    <mergeCell ref="AVM151:AVY151"/>
    <mergeCell ref="AVZ151:AWL151"/>
    <mergeCell ref="AWM151:AWY151"/>
    <mergeCell ref="AQZ151:ARL151"/>
    <mergeCell ref="ARM151:ARY151"/>
    <mergeCell ref="ARZ151:ASL151"/>
    <mergeCell ref="ASM151:ASY151"/>
    <mergeCell ref="ASZ151:ATL151"/>
    <mergeCell ref="ATM151:ATY151"/>
    <mergeCell ref="ANZ151:AOL151"/>
    <mergeCell ref="AOM151:AOY151"/>
    <mergeCell ref="AOZ151:APL151"/>
    <mergeCell ref="APM151:APY151"/>
    <mergeCell ref="APZ151:AQL151"/>
    <mergeCell ref="AQM151:AQY151"/>
    <mergeCell ref="AKZ151:ALL151"/>
    <mergeCell ref="ALM151:ALY151"/>
    <mergeCell ref="ALZ151:AML151"/>
    <mergeCell ref="AMM151:AMY151"/>
    <mergeCell ref="AMZ151:ANL151"/>
    <mergeCell ref="ANM151:ANY151"/>
    <mergeCell ref="AHZ151:AIL151"/>
    <mergeCell ref="AIM151:AIY151"/>
    <mergeCell ref="AIZ151:AJL151"/>
    <mergeCell ref="AJM151:AJY151"/>
    <mergeCell ref="AJZ151:AKL151"/>
    <mergeCell ref="AKM151:AKY151"/>
    <mergeCell ref="AEZ151:AFL151"/>
    <mergeCell ref="AFM151:AFY151"/>
    <mergeCell ref="AFZ151:AGL151"/>
    <mergeCell ref="AGM151:AGY151"/>
    <mergeCell ref="AGZ151:AHL151"/>
    <mergeCell ref="AHM151:AHY151"/>
    <mergeCell ref="ABZ151:ACL151"/>
    <mergeCell ref="ACM151:ACY151"/>
    <mergeCell ref="ACZ151:ADL151"/>
    <mergeCell ref="ADM151:ADY151"/>
    <mergeCell ref="ADZ151:AEL151"/>
    <mergeCell ref="AEM151:AEY151"/>
    <mergeCell ref="YZ151:ZL151"/>
    <mergeCell ref="ZM151:ZY151"/>
    <mergeCell ref="ZZ151:AAL151"/>
    <mergeCell ref="AAM151:AAY151"/>
    <mergeCell ref="AAZ151:ABL151"/>
    <mergeCell ref="ABM151:ABY151"/>
    <mergeCell ref="VZ151:WL151"/>
    <mergeCell ref="WM151:WY151"/>
    <mergeCell ref="WZ151:XL151"/>
    <mergeCell ref="XM151:XY151"/>
    <mergeCell ref="XZ151:YL151"/>
    <mergeCell ref="YM151:YY151"/>
    <mergeCell ref="SZ151:TL151"/>
    <mergeCell ref="TM151:TY151"/>
    <mergeCell ref="TZ151:UL151"/>
    <mergeCell ref="UM151:UY151"/>
    <mergeCell ref="UZ151:VL151"/>
    <mergeCell ref="VM151:VY151"/>
    <mergeCell ref="PZ151:QL151"/>
    <mergeCell ref="QM151:QY151"/>
    <mergeCell ref="QZ151:RL151"/>
    <mergeCell ref="RM151:RY151"/>
    <mergeCell ref="RZ151:SL151"/>
    <mergeCell ref="SM151:SY151"/>
    <mergeCell ref="R155:R156"/>
    <mergeCell ref="S155:S156"/>
    <mergeCell ref="U155:V156"/>
    <mergeCell ref="U139:V139"/>
    <mergeCell ref="U140:V140"/>
    <mergeCell ref="U141:V141"/>
    <mergeCell ref="MZ151:NL151"/>
    <mergeCell ref="NM151:NY151"/>
    <mergeCell ref="NZ151:OL151"/>
    <mergeCell ref="OM151:OY151"/>
    <mergeCell ref="OZ151:PL151"/>
    <mergeCell ref="PM151:PY151"/>
    <mergeCell ref="JZ151:KL151"/>
    <mergeCell ref="KM151:KY151"/>
    <mergeCell ref="KZ151:LL151"/>
    <mergeCell ref="LM151:LY151"/>
    <mergeCell ref="LZ151:ML151"/>
    <mergeCell ref="MM151:MY151"/>
    <mergeCell ref="GZ151:HL151"/>
    <mergeCell ref="HM151:HY151"/>
    <mergeCell ref="HZ151:IL151"/>
    <mergeCell ref="IM151:IY151"/>
    <mergeCell ref="IZ151:JL151"/>
    <mergeCell ref="JM151:JY151"/>
    <mergeCell ref="U142:V142"/>
    <mergeCell ref="U143:V143"/>
    <mergeCell ref="U147:V147"/>
    <mergeCell ref="U148:V148"/>
    <mergeCell ref="U149:V149"/>
    <mergeCell ref="U150:V150"/>
    <mergeCell ref="FM151:FY151"/>
    <mergeCell ref="FZ151:GL151"/>
    <mergeCell ref="GM151:GY151"/>
    <mergeCell ref="AZ151:BL151"/>
    <mergeCell ref="BM151:BY151"/>
    <mergeCell ref="BZ151:CL151"/>
    <mergeCell ref="CM151:CY151"/>
    <mergeCell ref="CZ151:DL151"/>
    <mergeCell ref="DM151:DY151"/>
    <mergeCell ref="Z151:AL151"/>
    <mergeCell ref="AM151:AY151"/>
    <mergeCell ref="A144:H144"/>
    <mergeCell ref="J144:K144"/>
    <mergeCell ref="A146:H146"/>
    <mergeCell ref="J146:K146"/>
    <mergeCell ref="A150:H150"/>
    <mergeCell ref="J150:K150"/>
    <mergeCell ref="A151:H151"/>
    <mergeCell ref="J151:K151"/>
    <mergeCell ref="DZ151:EL151"/>
    <mergeCell ref="EM151:EY151"/>
    <mergeCell ref="EZ151:FL151"/>
    <mergeCell ref="U144:V144"/>
    <mergeCell ref="U145:V145"/>
    <mergeCell ref="U146:V146"/>
    <mergeCell ref="A148:H148"/>
    <mergeCell ref="J148:K148"/>
    <mergeCell ref="A149:H149"/>
    <mergeCell ref="J149:K149"/>
    <mergeCell ref="A107:C107"/>
    <mergeCell ref="D107:H107"/>
    <mergeCell ref="J107:K107"/>
    <mergeCell ref="A108:C108"/>
    <mergeCell ref="A102:C102"/>
    <mergeCell ref="D102:H102"/>
    <mergeCell ref="J102:K102"/>
    <mergeCell ref="A103:C103"/>
    <mergeCell ref="D103:H103"/>
    <mergeCell ref="J103:K103"/>
    <mergeCell ref="D108:H108"/>
    <mergeCell ref="J108:K108"/>
    <mergeCell ref="D104:H104"/>
    <mergeCell ref="J104:K104"/>
    <mergeCell ref="A104:C104"/>
    <mergeCell ref="J97:K97"/>
    <mergeCell ref="J83:K92"/>
    <mergeCell ref="A101:C101"/>
    <mergeCell ref="L83:L92"/>
    <mergeCell ref="A85:H85"/>
    <mergeCell ref="A86:H86"/>
    <mergeCell ref="A83:H83"/>
    <mergeCell ref="A84:H84"/>
    <mergeCell ref="A87:H87"/>
    <mergeCell ref="A88:H88"/>
    <mergeCell ref="A89:H89"/>
    <mergeCell ref="A90:H90"/>
    <mergeCell ref="A91:H91"/>
    <mergeCell ref="A94:N94"/>
    <mergeCell ref="A95:H95"/>
    <mergeCell ref="I95:K95"/>
    <mergeCell ref="L95:L96"/>
    <mergeCell ref="M95:M96"/>
    <mergeCell ref="N95:N96"/>
    <mergeCell ref="A100:C100"/>
    <mergeCell ref="D100:H100"/>
    <mergeCell ref="J100:K100"/>
    <mergeCell ref="A59:N59"/>
    <mergeCell ref="A60:B60"/>
    <mergeCell ref="D60:H60"/>
    <mergeCell ref="J60:K60"/>
    <mergeCell ref="A57:B57"/>
    <mergeCell ref="J57:K57"/>
    <mergeCell ref="A58:B58"/>
    <mergeCell ref="J58:K58"/>
    <mergeCell ref="A55:B55"/>
    <mergeCell ref="J55:K55"/>
    <mergeCell ref="A56:B56"/>
    <mergeCell ref="J56:K56"/>
    <mergeCell ref="J70:K70"/>
    <mergeCell ref="J74:K74"/>
    <mergeCell ref="A69:B69"/>
    <mergeCell ref="D69:H69"/>
    <mergeCell ref="J69:K69"/>
    <mergeCell ref="A70:B70"/>
    <mergeCell ref="D70:H70"/>
    <mergeCell ref="A71:B71"/>
    <mergeCell ref="D71:H71"/>
    <mergeCell ref="J71:K71"/>
    <mergeCell ref="A72:B72"/>
    <mergeCell ref="D72:H72"/>
    <mergeCell ref="J72:K72"/>
    <mergeCell ref="A73:B73"/>
    <mergeCell ref="D73:H73"/>
    <mergeCell ref="J73:K73"/>
    <mergeCell ref="A74:B74"/>
    <mergeCell ref="D74:H74"/>
    <mergeCell ref="J61:K61"/>
    <mergeCell ref="J62:K62"/>
    <mergeCell ref="M40:M41"/>
    <mergeCell ref="N40:N41"/>
    <mergeCell ref="A47:B47"/>
    <mergeCell ref="J47:K47"/>
    <mergeCell ref="A48:B48"/>
    <mergeCell ref="J48:K48"/>
    <mergeCell ref="A45:B45"/>
    <mergeCell ref="J45:K45"/>
    <mergeCell ref="A46:B46"/>
    <mergeCell ref="J46:K46"/>
    <mergeCell ref="A43:B43"/>
    <mergeCell ref="J43:K43"/>
    <mergeCell ref="A44:B44"/>
    <mergeCell ref="J44:K44"/>
    <mergeCell ref="A53:B53"/>
    <mergeCell ref="J53:K53"/>
    <mergeCell ref="A54:B54"/>
    <mergeCell ref="J54:K54"/>
    <mergeCell ref="A51:B51"/>
    <mergeCell ref="J51:K51"/>
    <mergeCell ref="A52:B52"/>
    <mergeCell ref="J52:K52"/>
    <mergeCell ref="A49:B49"/>
    <mergeCell ref="J49:K49"/>
    <mergeCell ref="A50:B50"/>
    <mergeCell ref="J50:K50"/>
    <mergeCell ref="A33:C33"/>
    <mergeCell ref="D33:F33"/>
    <mergeCell ref="G33:I33"/>
    <mergeCell ref="J33:K33"/>
    <mergeCell ref="M33:N33"/>
    <mergeCell ref="A30:C30"/>
    <mergeCell ref="D30:F30"/>
    <mergeCell ref="G30:I30"/>
    <mergeCell ref="J30:K30"/>
    <mergeCell ref="M30:N30"/>
    <mergeCell ref="A31:C31"/>
    <mergeCell ref="D31:F31"/>
    <mergeCell ref="G31:I31"/>
    <mergeCell ref="J63:K63"/>
    <mergeCell ref="J64:K64"/>
    <mergeCell ref="J65:K65"/>
    <mergeCell ref="J66:K66"/>
    <mergeCell ref="I40:K40"/>
    <mergeCell ref="L40:L41"/>
    <mergeCell ref="J41:K41"/>
    <mergeCell ref="A42:B42"/>
    <mergeCell ref="J42:K42"/>
    <mergeCell ref="C36:N36"/>
    <mergeCell ref="A37:N38"/>
    <mergeCell ref="A39:N39"/>
    <mergeCell ref="A40:B41"/>
    <mergeCell ref="C40:C41"/>
    <mergeCell ref="D40:D41"/>
    <mergeCell ref="E40:E41"/>
    <mergeCell ref="F40:F41"/>
    <mergeCell ref="G40:G41"/>
    <mergeCell ref="H40:H41"/>
    <mergeCell ref="A1:N1"/>
    <mergeCell ref="A2:N2"/>
    <mergeCell ref="A3:A4"/>
    <mergeCell ref="B3:E4"/>
    <mergeCell ref="G3:H3"/>
    <mergeCell ref="G4:H4"/>
    <mergeCell ref="L3:N3"/>
    <mergeCell ref="A18:C19"/>
    <mergeCell ref="D18:L18"/>
    <mergeCell ref="M18:N18"/>
    <mergeCell ref="D19:L19"/>
    <mergeCell ref="M19:N19"/>
    <mergeCell ref="A20:C20"/>
    <mergeCell ref="D20:L20"/>
    <mergeCell ref="M20:N20"/>
    <mergeCell ref="A14:E14"/>
    <mergeCell ref="A15:N16"/>
    <mergeCell ref="A17:C17"/>
    <mergeCell ref="D17:J17"/>
    <mergeCell ref="K17:L17"/>
    <mergeCell ref="M17:N17"/>
    <mergeCell ref="B8:E8"/>
    <mergeCell ref="G8:H8"/>
    <mergeCell ref="Q18:R19"/>
    <mergeCell ref="S18:T19"/>
    <mergeCell ref="Q22:T24"/>
    <mergeCell ref="Q20:R20"/>
    <mergeCell ref="S20:T20"/>
    <mergeCell ref="T60:T79"/>
    <mergeCell ref="T139:T158"/>
    <mergeCell ref="J67:K67"/>
    <mergeCell ref="J68:K68"/>
    <mergeCell ref="O40:O41"/>
    <mergeCell ref="O81:O82"/>
    <mergeCell ref="O95:O96"/>
    <mergeCell ref="O116:O117"/>
    <mergeCell ref="O137:O138"/>
    <mergeCell ref="J31:K31"/>
    <mergeCell ref="M31:N31"/>
    <mergeCell ref="A27:C27"/>
    <mergeCell ref="D27:L27"/>
    <mergeCell ref="M27:N27"/>
    <mergeCell ref="A28:L28"/>
    <mergeCell ref="M28:N28"/>
    <mergeCell ref="A29:L29"/>
    <mergeCell ref="M29:N29"/>
    <mergeCell ref="M24:N24"/>
    <mergeCell ref="A21:C21"/>
    <mergeCell ref="D21:L21"/>
    <mergeCell ref="M21:N21"/>
    <mergeCell ref="A22:C22"/>
    <mergeCell ref="D22:L22"/>
    <mergeCell ref="M22:N22"/>
    <mergeCell ref="A34:C34"/>
    <mergeCell ref="D34:F34"/>
    <mergeCell ref="M165:O166"/>
    <mergeCell ref="B5:E5"/>
    <mergeCell ref="G5:H5"/>
    <mergeCell ref="B6:E6"/>
    <mergeCell ref="G6:H6"/>
    <mergeCell ref="B7:E7"/>
    <mergeCell ref="G7:H7"/>
    <mergeCell ref="A25:C25"/>
    <mergeCell ref="D25:L25"/>
    <mergeCell ref="M25:N25"/>
    <mergeCell ref="A26:C26"/>
    <mergeCell ref="D26:L26"/>
    <mergeCell ref="M26:N26"/>
    <mergeCell ref="A23:C23"/>
    <mergeCell ref="D23:L23"/>
    <mergeCell ref="M23:N23"/>
    <mergeCell ref="A24:C24"/>
    <mergeCell ref="D24:L24"/>
    <mergeCell ref="L9:L10"/>
    <mergeCell ref="A13:E13"/>
    <mergeCell ref="M9:M10"/>
    <mergeCell ref="A12:C12"/>
    <mergeCell ref="G34:I34"/>
    <mergeCell ref="J34:K34"/>
    <mergeCell ref="M34:N34"/>
    <mergeCell ref="A35:L35"/>
    <mergeCell ref="M35:N35"/>
    <mergeCell ref="A32:C32"/>
    <mergeCell ref="D32:F32"/>
    <mergeCell ref="G32:I32"/>
    <mergeCell ref="J32:K32"/>
    <mergeCell ref="M32:N32"/>
  </mergeCells>
  <phoneticPr fontId="15" type="noConversion"/>
  <conditionalFormatting sqref="L9">
    <cfRule type="expression" dxfId="127" priority="41">
      <formula>M9&gt;0.9</formula>
    </cfRule>
  </conditionalFormatting>
  <conditionalFormatting sqref="M9">
    <cfRule type="cellIs" dxfId="126" priority="40" operator="greaterThan">
      <formula>$I$7</formula>
    </cfRule>
  </conditionalFormatting>
  <conditionalFormatting sqref="M42:M58">
    <cfRule type="cellIs" dxfId="125" priority="21" operator="lessThan">
      <formula>-1</formula>
    </cfRule>
  </conditionalFormatting>
  <conditionalFormatting sqref="M60:M77">
    <cfRule type="cellIs" dxfId="124" priority="20" operator="lessThan">
      <formula>-1</formula>
    </cfRule>
  </conditionalFormatting>
  <conditionalFormatting sqref="M83:M91">
    <cfRule type="cellIs" dxfId="123" priority="19" operator="lessThan">
      <formula>-1</formula>
    </cfRule>
  </conditionalFormatting>
  <conditionalFormatting sqref="M97:M112">
    <cfRule type="cellIs" dxfId="122" priority="18" operator="lessThan">
      <formula>-1</formula>
    </cfRule>
  </conditionalFormatting>
  <conditionalFormatting sqref="M118:M133">
    <cfRule type="cellIs" dxfId="121" priority="17" operator="lessThan">
      <formula>-1</formula>
    </cfRule>
  </conditionalFormatting>
  <conditionalFormatting sqref="M139:M154">
    <cfRule type="cellIs" dxfId="120" priority="16" operator="lessThan">
      <formula>-1</formula>
    </cfRule>
  </conditionalFormatting>
  <conditionalFormatting sqref="N5">
    <cfRule type="expression" dxfId="119" priority="45">
      <formula>$N$5&gt;$I$5</formula>
    </cfRule>
  </conditionalFormatting>
  <conditionalFormatting sqref="N12">
    <cfRule type="expression" dxfId="118" priority="97">
      <formula>$M$9&gt;90%</formula>
    </cfRule>
  </conditionalFormatting>
  <conditionalFormatting sqref="Q80">
    <cfRule type="expression" dxfId="117" priority="35">
      <formula>$Q80&lt;&gt;#REF!</formula>
    </cfRule>
  </conditionalFormatting>
  <conditionalFormatting sqref="R42:R58 R60:R77 R83:R91 R97:R112 R118:R133 R139:R154">
    <cfRule type="expression" dxfId="116" priority="34">
      <formula>$R42&lt;&gt;$Q42</formula>
    </cfRule>
  </conditionalFormatting>
  <conditionalFormatting sqref="R157">
    <cfRule type="expression" dxfId="115" priority="33">
      <formula>$R157&lt;&gt;$Q157</formula>
    </cfRule>
  </conditionalFormatting>
  <conditionalFormatting sqref="S42:S58 S60:S77 S83:S91 S97:S112 S118:S133 S139:S154">
    <cfRule type="expression" dxfId="114" priority="29" stopIfTrue="1">
      <formula>S42=0</formula>
    </cfRule>
    <cfRule type="expression" dxfId="113" priority="30" stopIfTrue="1">
      <formula>S42&lt;2500</formula>
    </cfRule>
    <cfRule type="expression" dxfId="112" priority="31" stopIfTrue="1">
      <formula>S42&gt;15000</formula>
    </cfRule>
    <cfRule type="expression" dxfId="111" priority="32" stopIfTrue="1">
      <formula>S42&gt;2499</formula>
    </cfRule>
  </conditionalFormatting>
  <dataValidations count="1">
    <dataValidation type="list" allowBlank="1" showInputMessage="1" showErrorMessage="1" sqref="S164" xr:uid="{09AAC457-F120-4A5B-968B-635CB8E267DE}">
      <formula1>"Sélectionner,Oui,Non"</formula1>
    </dataValidation>
  </dataValidations>
  <hyperlinks>
    <hyperlink ref="H116" location="Barèmes!A1" display="Taux " xr:uid="{2A77DE10-461C-4727-989D-4A4612A6062D}"/>
  </hyperlinks>
  <pageMargins left="0.25" right="0.25" top="0.75" bottom="0.75" header="0.3" footer="0.3"/>
  <pageSetup paperSize="120" scale="80" fitToHeight="0" orientation="landscape"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15" id="{01DDD06B-88E1-44DE-9EA4-2D66B4BA0AE7}">
            <xm:f>C60=Source!$B$25</xm:f>
            <x14:dxf>
              <fill>
                <patternFill>
                  <bgColor theme="0" tint="-0.14996795556505021"/>
                </patternFill>
              </fill>
            </x14:dxf>
          </x14:cfRule>
          <xm:sqref>I60:I77</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FF26C183-159B-484D-AB8E-C8131488A0EA}">
          <x14:formula1>
            <xm:f>Source!$B$24:$B$29</xm:f>
          </x14:formula1>
          <xm:sqref>C61:C77</xm:sqref>
        </x14:dataValidation>
        <x14:dataValidation type="list" allowBlank="1" showInputMessage="1" showErrorMessage="1" xr:uid="{A980FFED-C930-4E15-B33A-5577DC624DB8}">
          <x14:formula1>
            <xm:f>Source!$A$21:$A$37</xm:f>
          </x14:formula1>
          <xm:sqref>C79 C42:C58</xm:sqref>
        </x14:dataValidation>
        <x14:dataValidation type="list" allowBlank="1" showInputMessage="1" showErrorMessage="1" xr:uid="{F3DFC6EE-6B4B-4961-8777-2767C270693A}">
          <x14:formula1>
            <xm:f>Source!$A$102:$A$105</xm:f>
          </x14:formula1>
          <xm:sqref>A31:C34</xm:sqref>
        </x14:dataValidation>
        <x14:dataValidation type="list" allowBlank="1" showInputMessage="1" showErrorMessage="1" xr:uid="{354FC032-347E-477E-ACED-33F41AB52941}">
          <x14:formula1>
            <xm:f>Source!$A$40:$A$50</xm:f>
          </x14:formula1>
          <xm:sqref>J79</xm:sqref>
        </x14:dataValidation>
        <x14:dataValidation type="list" allowBlank="1" showInputMessage="1" showErrorMessage="1" xr:uid="{AECD5A00-15A3-4615-B48D-85240B97125E}">
          <x14:formula1>
            <xm:f>Source!$A$108:$A$110</xm:f>
          </x14:formula1>
          <xm:sqref>J31:J34 AA20:AA23 AA26:AA27 Z24:Z25</xm:sqref>
        </x14:dataValidation>
        <x14:dataValidation type="list" allowBlank="1" showInputMessage="1" showErrorMessage="1" xr:uid="{230AE2B3-C5E7-4EC7-8302-6AACB599CF5C}">
          <x14:formula1>
            <xm:f>Source!$A$16:$A$18</xm:f>
          </x14:formula1>
          <xm:sqref>L31:L34 K79 AC20:AC23 AC26:AC27 AB24:AB25</xm:sqref>
        </x14:dataValidation>
        <x14:dataValidation type="list" allowBlank="1" showInputMessage="1" showErrorMessage="1" xr:uid="{EFD0B704-2ED3-44EB-B4F4-0F89021B6C61}">
          <x14:formula1>
            <xm:f>Source!$B$24:$B$30</xm:f>
          </x14:formula1>
          <xm:sqref>C60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054A0-F4F2-49A3-85D5-EB30E7FEC0B2}">
  <sheetPr codeName="Feuil6">
    <pageSetUpPr fitToPage="1"/>
  </sheetPr>
  <dimension ref="A1:XFC184"/>
  <sheetViews>
    <sheetView showGridLines="0" showZeros="0" zoomScaleNormal="100" workbookViewId="0">
      <selection activeCell="X1" sqref="X1"/>
    </sheetView>
  </sheetViews>
  <sheetFormatPr baseColWidth="10" defaultColWidth="11.44140625" defaultRowHeight="13.8"/>
  <cols>
    <col min="1" max="1" width="16.88671875" style="86" customWidth="1"/>
    <col min="2" max="2" width="12.109375" style="86" customWidth="1"/>
    <col min="3" max="3" width="27.44140625" style="86" customWidth="1"/>
    <col min="4" max="4" width="16.33203125" style="86" customWidth="1"/>
    <col min="5" max="5" width="12" style="86" customWidth="1"/>
    <col min="6" max="6" width="8.88671875" style="86" customWidth="1"/>
    <col min="7" max="7" width="19.44140625" style="86" customWidth="1"/>
    <col min="8" max="8" width="15.33203125" style="86" customWidth="1"/>
    <col min="9" max="9" width="17" style="86" customWidth="1"/>
    <col min="10" max="10" width="2.5546875" style="86" customWidth="1"/>
    <col min="11" max="11" width="15.88671875" style="86" customWidth="1"/>
    <col min="12" max="12" width="17.33203125" style="86" customWidth="1"/>
    <col min="13" max="13" width="18.88671875" style="86" customWidth="1"/>
    <col min="14" max="14" width="16.33203125" style="86" customWidth="1"/>
    <col min="15" max="15" width="13.44140625" style="239" customWidth="1"/>
    <col min="16" max="16" width="6.109375" style="86" customWidth="1"/>
    <col min="17" max="19" width="18.44140625" style="141" hidden="1" customWidth="1"/>
    <col min="20" max="20" width="14.5546875" style="141" hidden="1" customWidth="1"/>
    <col min="21" max="21" width="19.88671875" style="141" hidden="1" customWidth="1"/>
    <col min="22" max="22" width="41.5546875" style="141" hidden="1" customWidth="1"/>
    <col min="23" max="23" width="11.44140625" style="86" customWidth="1"/>
    <col min="24" max="27" width="11.44140625" style="86"/>
    <col min="28" max="28" width="16" style="86" bestFit="1" customWidth="1"/>
    <col min="29" max="16384" width="11.44140625" style="86"/>
  </cols>
  <sheetData>
    <row r="1" spans="1:22" s="74" customFormat="1" ht="44.25" customHeight="1">
      <c r="A1" s="552" t="s">
        <v>357</v>
      </c>
      <c r="B1" s="552"/>
      <c r="C1" s="552"/>
      <c r="D1" s="552"/>
      <c r="E1" s="552"/>
      <c r="F1" s="552"/>
      <c r="G1" s="552"/>
      <c r="H1" s="552"/>
      <c r="I1" s="552"/>
      <c r="J1" s="552"/>
      <c r="K1" s="552"/>
      <c r="L1" s="552"/>
      <c r="M1" s="552"/>
      <c r="N1" s="552"/>
      <c r="O1" s="239"/>
      <c r="Q1" s="35"/>
      <c r="R1" s="35"/>
      <c r="S1" s="35"/>
      <c r="T1" s="35"/>
      <c r="U1" s="35"/>
      <c r="V1" s="35"/>
    </row>
    <row r="2" spans="1:22" s="75" customFormat="1" ht="42.75" customHeight="1">
      <c r="A2" s="754" t="s">
        <v>9</v>
      </c>
      <c r="B2" s="754"/>
      <c r="C2" s="754"/>
      <c r="D2" s="754"/>
      <c r="E2" s="754"/>
      <c r="F2" s="754"/>
      <c r="G2" s="754"/>
      <c r="H2" s="754"/>
      <c r="I2" s="754"/>
      <c r="J2" s="754"/>
      <c r="K2" s="754"/>
      <c r="L2" s="754"/>
      <c r="M2" s="754"/>
      <c r="N2" s="754"/>
      <c r="O2" s="240"/>
      <c r="Q2" s="35"/>
      <c r="R2" s="35"/>
      <c r="S2" s="35"/>
      <c r="T2" s="35"/>
    </row>
    <row r="3" spans="1:22" s="75" customFormat="1" ht="20.399999999999999" customHeight="1">
      <c r="A3" s="553" t="s">
        <v>10</v>
      </c>
      <c r="B3" s="555">
        <f>'Plan de financement-Projet'!B3</f>
        <v>0</v>
      </c>
      <c r="C3" s="556"/>
      <c r="D3" s="556"/>
      <c r="E3" s="557"/>
      <c r="G3" s="578" t="s">
        <v>11</v>
      </c>
      <c r="H3" s="579"/>
      <c r="I3" s="268" t="str">
        <f>'Plan de financement-Projet'!I3</f>
        <v>(À sélectionner)</v>
      </c>
      <c r="K3" s="86"/>
      <c r="L3" s="755"/>
      <c r="M3" s="755"/>
      <c r="N3" s="755"/>
      <c r="O3" s="240"/>
      <c r="Q3" s="34"/>
      <c r="R3" s="34"/>
      <c r="S3" s="34"/>
      <c r="T3" s="35"/>
    </row>
    <row r="4" spans="1:22" s="76" customFormat="1" ht="29.1" customHeight="1">
      <c r="A4" s="554"/>
      <c r="B4" s="558"/>
      <c r="C4" s="559"/>
      <c r="D4" s="559"/>
      <c r="E4" s="560"/>
      <c r="G4" s="720" t="s">
        <v>14</v>
      </c>
      <c r="H4" s="721"/>
      <c r="I4" s="79">
        <f>'Plan de financement-Projet'!I4</f>
        <v>0</v>
      </c>
      <c r="L4" s="286"/>
      <c r="M4" s="287"/>
      <c r="N4" s="89"/>
      <c r="O4" s="241"/>
      <c r="Q4" s="138"/>
      <c r="R4" s="138"/>
      <c r="S4" s="138"/>
      <c r="T4" s="139"/>
    </row>
    <row r="5" spans="1:22" s="76" customFormat="1" ht="24.75" customHeight="1">
      <c r="A5" s="117" t="s">
        <v>15</v>
      </c>
      <c r="B5" s="543">
        <f>'Plan de financement-Projet'!B5</f>
        <v>0</v>
      </c>
      <c r="C5" s="544"/>
      <c r="D5" s="544"/>
      <c r="E5" s="545"/>
      <c r="G5" s="578" t="s">
        <v>16</v>
      </c>
      <c r="H5" s="579"/>
      <c r="I5" s="269">
        <f>'Plan de financement-Projet'!I5</f>
        <v>0</v>
      </c>
      <c r="L5" s="286"/>
      <c r="M5" s="83"/>
      <c r="N5" s="288"/>
      <c r="O5" s="241"/>
      <c r="Q5" s="140"/>
      <c r="R5" s="140"/>
      <c r="S5" s="138"/>
      <c r="T5" s="139"/>
    </row>
    <row r="6" spans="1:22" s="76" customFormat="1" ht="25.2" customHeight="1">
      <c r="A6" s="117" t="s">
        <v>17</v>
      </c>
      <c r="B6" s="543" t="str">
        <f>'Plan de financement-Projet'!B6</f>
        <v>(À sélectionner)</v>
      </c>
      <c r="C6" s="544"/>
      <c r="D6" s="544"/>
      <c r="E6" s="545"/>
      <c r="G6" s="578" t="s">
        <v>277</v>
      </c>
      <c r="H6" s="579"/>
      <c r="I6" s="79">
        <f>'Plan de financement-Projet'!I6</f>
        <v>0</v>
      </c>
      <c r="J6" s="24"/>
      <c r="L6" s="286"/>
      <c r="M6" s="83"/>
      <c r="O6" s="241"/>
      <c r="Q6" s="140"/>
      <c r="R6" s="140"/>
      <c r="S6" s="138"/>
      <c r="T6" s="139"/>
    </row>
    <row r="7" spans="1:22" s="76" customFormat="1" ht="33.75" customHeight="1">
      <c r="A7" s="117" t="s">
        <v>18</v>
      </c>
      <c r="B7" s="543" t="str">
        <f>'Plan de financement-Projet'!B7</f>
        <v>(À sélectionner)</v>
      </c>
      <c r="C7" s="544"/>
      <c r="D7" s="544"/>
      <c r="E7" s="545"/>
      <c r="G7" s="578" t="s">
        <v>19</v>
      </c>
      <c r="H7" s="579"/>
      <c r="I7" s="269">
        <f>'Plan de financement-Projet'!I7</f>
        <v>0</v>
      </c>
      <c r="J7" s="5"/>
      <c r="L7" s="286"/>
      <c r="M7" s="83"/>
      <c r="O7" s="241"/>
      <c r="Q7" s="140"/>
      <c r="R7" s="140"/>
      <c r="S7" s="138"/>
      <c r="T7" s="141"/>
    </row>
    <row r="8" spans="1:22" s="76" customFormat="1" ht="36">
      <c r="A8" s="117" t="s">
        <v>20</v>
      </c>
      <c r="B8" s="543" t="str">
        <f>'Plan de financement-Projet'!B8</f>
        <v>(À sélectionner)</v>
      </c>
      <c r="C8" s="544"/>
      <c r="D8" s="544"/>
      <c r="E8" s="545"/>
      <c r="G8" s="561" t="s">
        <v>21</v>
      </c>
      <c r="H8" s="561"/>
      <c r="I8" s="79">
        <f>'Plan de financement-Projet'!I8</f>
        <v>0</v>
      </c>
      <c r="J8" s="24"/>
      <c r="L8" s="286"/>
      <c r="M8" s="83"/>
      <c r="O8" s="241"/>
      <c r="T8" s="141"/>
    </row>
    <row r="9" spans="1:22" s="76" customFormat="1" ht="24.45" customHeight="1">
      <c r="A9" s="43"/>
      <c r="B9" s="49"/>
      <c r="C9" s="49"/>
      <c r="D9" s="49"/>
      <c r="E9" s="49"/>
      <c r="G9" s="73"/>
      <c r="H9" s="73"/>
      <c r="I9" s="83"/>
      <c r="J9" s="24"/>
      <c r="L9" s="580"/>
      <c r="M9" s="745"/>
      <c r="O9" s="241"/>
      <c r="T9" s="139"/>
    </row>
    <row r="10" spans="1:22" s="76" customFormat="1" ht="21.75" customHeight="1">
      <c r="L10" s="580"/>
      <c r="M10" s="745"/>
      <c r="O10" s="241"/>
      <c r="T10" s="139"/>
    </row>
    <row r="11" spans="1:22" s="76" customFormat="1" ht="33" customHeight="1">
      <c r="A11" s="24"/>
      <c r="B11" s="75"/>
      <c r="C11" s="75"/>
      <c r="D11" s="75"/>
      <c r="E11" s="75"/>
      <c r="L11" s="286"/>
      <c r="M11" s="83"/>
      <c r="O11" s="241"/>
      <c r="T11" s="139"/>
    </row>
    <row r="12" spans="1:22" s="76" customFormat="1" ht="36.75" customHeight="1">
      <c r="A12" s="568" t="s">
        <v>327</v>
      </c>
      <c r="B12" s="568"/>
      <c r="C12" s="568"/>
      <c r="D12" s="569"/>
      <c r="E12" s="569"/>
      <c r="F12" s="137" t="s">
        <v>328</v>
      </c>
      <c r="G12" s="569"/>
      <c r="H12" s="569"/>
      <c r="L12" s="286"/>
      <c r="M12" s="83"/>
      <c r="N12" s="289"/>
      <c r="O12" s="241"/>
      <c r="Q12" s="147"/>
      <c r="R12" s="147"/>
      <c r="S12" s="147"/>
      <c r="T12" s="139"/>
      <c r="U12" s="139"/>
      <c r="V12" s="146"/>
    </row>
    <row r="13" spans="1:22" ht="36.450000000000003" customHeight="1">
      <c r="A13" s="716">
        <f>IF(AND(Source!A181=FALSE,B7&lt;&gt;"(À sélectionner)"),"Attention ! Le type de demandeur sélectionné n'est pas admissible pour ce volet.",0)</f>
        <v>0</v>
      </c>
      <c r="B13" s="716"/>
      <c r="C13" s="716"/>
      <c r="D13" s="716"/>
      <c r="E13" s="716"/>
      <c r="F13" s="85"/>
      <c r="J13" s="24"/>
      <c r="L13" s="765"/>
      <c r="M13" s="765"/>
      <c r="N13" s="765"/>
      <c r="O13" s="241"/>
      <c r="P13" s="76"/>
      <c r="Q13" s="147"/>
      <c r="R13" s="147"/>
      <c r="S13" s="147"/>
      <c r="T13" s="139"/>
      <c r="U13" s="139"/>
      <c r="V13" s="146"/>
    </row>
    <row r="14" spans="1:22">
      <c r="A14" s="716">
        <f>IF(AND(Source!A182=FALSE,I3&lt;&gt;"(À sélectionner)"),"Attention ! La durée sélectionnée n'est pas admissible pour ce volet.",0)</f>
        <v>0</v>
      </c>
      <c r="B14" s="716"/>
      <c r="C14" s="716"/>
      <c r="D14" s="716"/>
      <c r="E14" s="716"/>
      <c r="F14" s="85"/>
      <c r="Q14" s="147"/>
      <c r="R14" s="147"/>
      <c r="S14" s="147"/>
      <c r="T14" s="139"/>
      <c r="U14" s="139"/>
      <c r="V14" s="146"/>
    </row>
    <row r="15" spans="1:22" ht="20.100000000000001" customHeight="1">
      <c r="A15" s="640" t="s">
        <v>300</v>
      </c>
      <c r="B15" s="640"/>
      <c r="C15" s="640"/>
      <c r="D15" s="640"/>
      <c r="E15" s="640"/>
      <c r="F15" s="640"/>
      <c r="G15" s="640"/>
      <c r="H15" s="640"/>
      <c r="I15" s="640"/>
      <c r="J15" s="640"/>
      <c r="K15" s="640"/>
      <c r="L15" s="640"/>
      <c r="M15" s="640"/>
      <c r="N15" s="640"/>
      <c r="Q15" s="147"/>
      <c r="R15" s="147"/>
      <c r="S15" s="147"/>
      <c r="T15" s="139"/>
      <c r="U15" s="139"/>
      <c r="V15" s="146"/>
    </row>
    <row r="16" spans="1:22" ht="15" customHeight="1" thickBot="1">
      <c r="A16" s="640"/>
      <c r="B16" s="640"/>
      <c r="C16" s="640"/>
      <c r="D16" s="640"/>
      <c r="E16" s="640"/>
      <c r="F16" s="640"/>
      <c r="G16" s="640"/>
      <c r="H16" s="640"/>
      <c r="I16" s="640"/>
      <c r="J16" s="640"/>
      <c r="K16" s="640"/>
      <c r="L16" s="640"/>
      <c r="M16" s="640"/>
      <c r="N16" s="640"/>
      <c r="Q16" s="147"/>
      <c r="R16" s="147"/>
      <c r="S16" s="147"/>
      <c r="T16" s="139"/>
      <c r="U16" s="139"/>
      <c r="V16" s="146"/>
    </row>
    <row r="17" spans="1:22" ht="28.95" customHeight="1" thickBot="1">
      <c r="A17" s="722"/>
      <c r="B17" s="723"/>
      <c r="C17" s="723"/>
      <c r="D17" s="638">
        <f>IF(K17&lt;&gt;0,"Montant à répartir entre la contribution du demandeur ou des partenaires à la Section 2  :",0)</f>
        <v>0</v>
      </c>
      <c r="E17" s="638"/>
      <c r="F17" s="638"/>
      <c r="G17" s="638"/>
      <c r="H17" s="638"/>
      <c r="I17" s="638"/>
      <c r="J17" s="638"/>
      <c r="K17" s="636">
        <f>IF(AND((M28)=0,($I$157+$J$157=0)),0,IF(M28-($I$157+$J$157)&lt;&gt;0,M28-(I157+J157),0))</f>
        <v>0</v>
      </c>
      <c r="L17" s="637"/>
      <c r="M17" s="576" t="s">
        <v>314</v>
      </c>
      <c r="N17" s="576"/>
      <c r="Q17" s="564" t="s">
        <v>356</v>
      </c>
      <c r="R17" s="564"/>
      <c r="S17" s="564"/>
      <c r="T17" s="564"/>
      <c r="U17" s="139"/>
      <c r="V17" s="175" t="s">
        <v>417</v>
      </c>
    </row>
    <row r="18" spans="1:22" ht="20.100000000000001" customHeight="1" thickBot="1">
      <c r="A18" s="414" t="s">
        <v>25</v>
      </c>
      <c r="B18" s="414"/>
      <c r="C18" s="641"/>
      <c r="D18" s="642" t="s">
        <v>312</v>
      </c>
      <c r="E18" s="642"/>
      <c r="F18" s="642"/>
      <c r="G18" s="642"/>
      <c r="H18" s="642"/>
      <c r="I18" s="642"/>
      <c r="J18" s="642"/>
      <c r="K18" s="642"/>
      <c r="L18" s="643"/>
      <c r="M18" s="798"/>
      <c r="N18" s="799"/>
      <c r="Q18" s="533" t="s">
        <v>410</v>
      </c>
      <c r="R18" s="533"/>
      <c r="S18" s="533" t="s">
        <v>509</v>
      </c>
      <c r="T18" s="533"/>
      <c r="U18" s="139"/>
      <c r="V18" s="176" t="s">
        <v>412</v>
      </c>
    </row>
    <row r="19" spans="1:22" ht="23.25" customHeight="1">
      <c r="A19" s="414"/>
      <c r="B19" s="414"/>
      <c r="C19" s="414"/>
      <c r="D19" s="541" t="s">
        <v>26</v>
      </c>
      <c r="E19" s="541"/>
      <c r="F19" s="541"/>
      <c r="G19" s="541"/>
      <c r="H19" s="541"/>
      <c r="I19" s="541"/>
      <c r="J19" s="541"/>
      <c r="K19" s="541"/>
      <c r="L19" s="541"/>
      <c r="M19" s="639"/>
      <c r="N19" s="639"/>
      <c r="Q19" s="533"/>
      <c r="R19" s="533"/>
      <c r="S19" s="533"/>
      <c r="T19" s="533"/>
      <c r="U19" s="139"/>
      <c r="V19" s="176" t="s">
        <v>411</v>
      </c>
    </row>
    <row r="20" spans="1:22" ht="20.100000000000001" customHeight="1">
      <c r="A20" s="664" t="s">
        <v>28</v>
      </c>
      <c r="B20" s="664"/>
      <c r="C20" s="664"/>
      <c r="D20" s="634" t="s">
        <v>29</v>
      </c>
      <c r="E20" s="634"/>
      <c r="F20" s="634"/>
      <c r="G20" s="634"/>
      <c r="H20" s="634"/>
      <c r="I20" s="634"/>
      <c r="J20" s="634"/>
      <c r="K20" s="634"/>
      <c r="L20" s="634"/>
      <c r="M20" s="744"/>
      <c r="N20" s="744"/>
      <c r="Q20" s="536" t="s">
        <v>329</v>
      </c>
      <c r="R20" s="536"/>
      <c r="S20" s="537" t="s">
        <v>506</v>
      </c>
      <c r="T20" s="538"/>
      <c r="U20" s="139"/>
      <c r="V20" s="176" t="s">
        <v>418</v>
      </c>
    </row>
    <row r="21" spans="1:22" ht="20.100000000000001" customHeight="1">
      <c r="A21" s="664" t="s">
        <v>30</v>
      </c>
      <c r="B21" s="664"/>
      <c r="C21" s="664"/>
      <c r="D21" s="634" t="s">
        <v>29</v>
      </c>
      <c r="E21" s="634"/>
      <c r="F21" s="634"/>
      <c r="G21" s="634"/>
      <c r="H21" s="634"/>
      <c r="I21" s="634"/>
      <c r="J21" s="634"/>
      <c r="K21" s="634"/>
      <c r="L21" s="634"/>
      <c r="M21" s="744"/>
      <c r="N21" s="744"/>
      <c r="Q21" s="539" t="s">
        <v>421</v>
      </c>
      <c r="R21" s="539"/>
      <c r="S21" s="539" t="s">
        <v>507</v>
      </c>
      <c r="T21" s="539"/>
      <c r="U21" s="139"/>
      <c r="V21" s="176" t="s">
        <v>413</v>
      </c>
    </row>
    <row r="22" spans="1:22" ht="20.100000000000001" customHeight="1">
      <c r="A22" s="664" t="s">
        <v>31</v>
      </c>
      <c r="B22" s="664"/>
      <c r="C22" s="664"/>
      <c r="D22" s="634" t="s">
        <v>29</v>
      </c>
      <c r="E22" s="634"/>
      <c r="F22" s="634"/>
      <c r="G22" s="634"/>
      <c r="H22" s="634"/>
      <c r="I22" s="634"/>
      <c r="J22" s="634"/>
      <c r="K22" s="634"/>
      <c r="L22" s="634"/>
      <c r="M22" s="744"/>
      <c r="N22" s="744"/>
      <c r="Q22" s="529" t="s">
        <v>508</v>
      </c>
      <c r="R22" s="529"/>
      <c r="S22" s="529"/>
      <c r="T22" s="529"/>
      <c r="U22" s="139"/>
      <c r="V22" s="534" t="s">
        <v>414</v>
      </c>
    </row>
    <row r="23" spans="1:22" ht="20.100000000000001" customHeight="1">
      <c r="A23" s="664" t="s">
        <v>32</v>
      </c>
      <c r="B23" s="664"/>
      <c r="C23" s="664"/>
      <c r="D23" s="634" t="s">
        <v>29</v>
      </c>
      <c r="E23" s="634"/>
      <c r="F23" s="634"/>
      <c r="G23" s="634"/>
      <c r="H23" s="634"/>
      <c r="I23" s="634"/>
      <c r="J23" s="634"/>
      <c r="K23" s="634"/>
      <c r="L23" s="634"/>
      <c r="M23" s="744"/>
      <c r="N23" s="744"/>
      <c r="Q23" s="529"/>
      <c r="R23" s="529"/>
      <c r="S23" s="529"/>
      <c r="T23" s="529"/>
      <c r="U23" s="139"/>
      <c r="V23" s="535"/>
    </row>
    <row r="24" spans="1:22" ht="20.100000000000001" customHeight="1">
      <c r="A24" s="664" t="s">
        <v>33</v>
      </c>
      <c r="B24" s="664"/>
      <c r="C24" s="664"/>
      <c r="D24" s="634" t="s">
        <v>29</v>
      </c>
      <c r="E24" s="634"/>
      <c r="F24" s="634"/>
      <c r="G24" s="634"/>
      <c r="H24" s="634"/>
      <c r="I24" s="634"/>
      <c r="J24" s="634"/>
      <c r="K24" s="634"/>
      <c r="L24" s="634"/>
      <c r="M24" s="744"/>
      <c r="N24" s="744"/>
      <c r="Q24" s="529"/>
      <c r="R24" s="529"/>
      <c r="S24" s="529"/>
      <c r="T24" s="529"/>
      <c r="U24" s="139"/>
      <c r="V24" s="176" t="s">
        <v>415</v>
      </c>
    </row>
    <row r="25" spans="1:22" ht="20.100000000000001" customHeight="1" thickBot="1">
      <c r="A25" s="664" t="s">
        <v>34</v>
      </c>
      <c r="B25" s="664"/>
      <c r="C25" s="664"/>
      <c r="D25" s="634" t="s">
        <v>29</v>
      </c>
      <c r="E25" s="634"/>
      <c r="F25" s="634"/>
      <c r="G25" s="634"/>
      <c r="H25" s="634"/>
      <c r="I25" s="634"/>
      <c r="J25" s="634"/>
      <c r="K25" s="634"/>
      <c r="L25" s="634"/>
      <c r="M25" s="744"/>
      <c r="N25" s="744"/>
      <c r="Q25" s="521"/>
      <c r="R25" s="521"/>
      <c r="S25" s="521"/>
      <c r="T25" s="521"/>
      <c r="U25" s="139"/>
      <c r="V25" s="177" t="s">
        <v>416</v>
      </c>
    </row>
    <row r="26" spans="1:22" ht="20.100000000000001" customHeight="1" thickBot="1">
      <c r="A26" s="664" t="s">
        <v>35</v>
      </c>
      <c r="B26" s="664"/>
      <c r="C26" s="664"/>
      <c r="D26" s="634" t="s">
        <v>29</v>
      </c>
      <c r="E26" s="634"/>
      <c r="F26" s="634"/>
      <c r="G26" s="634"/>
      <c r="H26" s="634"/>
      <c r="I26" s="634"/>
      <c r="J26" s="634"/>
      <c r="K26" s="634"/>
      <c r="L26" s="634"/>
      <c r="M26" s="744"/>
      <c r="N26" s="744"/>
      <c r="Q26" s="521"/>
      <c r="R26" s="521"/>
      <c r="S26" s="521"/>
      <c r="T26" s="521"/>
      <c r="U26" s="139"/>
    </row>
    <row r="27" spans="1:22" ht="20.100000000000001" customHeight="1" thickBot="1">
      <c r="A27" s="665" t="s">
        <v>36</v>
      </c>
      <c r="B27" s="665"/>
      <c r="C27" s="665"/>
      <c r="D27" s="635" t="s">
        <v>29</v>
      </c>
      <c r="E27" s="635"/>
      <c r="F27" s="635"/>
      <c r="G27" s="635"/>
      <c r="H27" s="635"/>
      <c r="I27" s="635"/>
      <c r="J27" s="635"/>
      <c r="K27" s="635"/>
      <c r="L27" s="635"/>
      <c r="M27" s="748"/>
      <c r="N27" s="748"/>
      <c r="Q27" s="521"/>
      <c r="R27" s="521"/>
      <c r="S27" s="521"/>
      <c r="T27" s="521"/>
      <c r="U27" s="139"/>
      <c r="V27" s="178" t="s">
        <v>419</v>
      </c>
    </row>
    <row r="28" spans="1:22" ht="20.100000000000001" customHeight="1" thickBot="1">
      <c r="A28" s="502" t="s">
        <v>324</v>
      </c>
      <c r="B28" s="503"/>
      <c r="C28" s="503"/>
      <c r="D28" s="503"/>
      <c r="E28" s="503"/>
      <c r="F28" s="503"/>
      <c r="G28" s="503"/>
      <c r="H28" s="503"/>
      <c r="I28" s="503"/>
      <c r="J28" s="503"/>
      <c r="K28" s="503"/>
      <c r="L28" s="749"/>
      <c r="M28" s="752">
        <f>SUM(M17:M27)</f>
        <v>0</v>
      </c>
      <c r="N28" s="753"/>
      <c r="Q28" s="147"/>
      <c r="R28" s="147"/>
      <c r="S28" s="147"/>
      <c r="T28" s="139"/>
      <c r="V28" s="176" t="s">
        <v>412</v>
      </c>
    </row>
    <row r="29" spans="1:22" ht="21.9" customHeight="1" thickBot="1">
      <c r="A29" s="509" t="s">
        <v>297</v>
      </c>
      <c r="B29" s="510"/>
      <c r="C29" s="510"/>
      <c r="D29" s="510"/>
      <c r="E29" s="510"/>
      <c r="F29" s="510"/>
      <c r="G29" s="510"/>
      <c r="H29" s="510"/>
      <c r="I29" s="510"/>
      <c r="J29" s="510"/>
      <c r="K29" s="510"/>
      <c r="L29" s="510"/>
      <c r="M29" s="752">
        <f>M157</f>
        <v>0</v>
      </c>
      <c r="N29" s="753"/>
      <c r="Q29" s="147"/>
      <c r="R29" s="147"/>
      <c r="S29" s="147"/>
      <c r="T29" s="139"/>
      <c r="V29" s="176" t="s">
        <v>413</v>
      </c>
    </row>
    <row r="30" spans="1:22" ht="35.25" customHeight="1" thickBot="1">
      <c r="A30" s="687" t="s">
        <v>303</v>
      </c>
      <c r="B30" s="688"/>
      <c r="C30" s="689"/>
      <c r="D30" s="687" t="s">
        <v>37</v>
      </c>
      <c r="E30" s="688"/>
      <c r="F30" s="689"/>
      <c r="G30" s="690" t="s">
        <v>38</v>
      </c>
      <c r="H30" s="690"/>
      <c r="I30" s="690"/>
      <c r="J30" s="687" t="s">
        <v>39</v>
      </c>
      <c r="K30" s="689"/>
      <c r="L30" s="71" t="s">
        <v>40</v>
      </c>
      <c r="M30" s="794">
        <f>IF(L157&lt;&gt;(M31+M32+M33+M34),"Montant d'autre contribution gouvernementale à ventilé à la Section 2 de "&amp;M31+M32+M33+M34-L157&amp;" $",0)</f>
        <v>0</v>
      </c>
      <c r="N30" s="794"/>
      <c r="Q30" s="180" t="s">
        <v>330</v>
      </c>
      <c r="R30" s="796" t="str">
        <f>'Réclamation 1'!R30</f>
        <v>Inscrire date clause 5.1. convention</v>
      </c>
      <c r="S30" s="797"/>
      <c r="T30" s="139"/>
      <c r="V30" s="177" t="s">
        <v>416</v>
      </c>
    </row>
    <row r="31" spans="1:22" ht="20.100000000000001" customHeight="1" thickBot="1">
      <c r="A31" s="485" t="s">
        <v>12</v>
      </c>
      <c r="B31" s="486"/>
      <c r="C31" s="487"/>
      <c r="D31" s="488"/>
      <c r="E31" s="489"/>
      <c r="F31" s="490"/>
      <c r="G31" s="691"/>
      <c r="H31" s="691"/>
      <c r="I31" s="691"/>
      <c r="J31" s="485" t="s">
        <v>12</v>
      </c>
      <c r="K31" s="487"/>
      <c r="L31" s="92" t="s">
        <v>12</v>
      </c>
      <c r="M31" s="744"/>
      <c r="N31" s="744"/>
      <c r="Q31" s="181" t="s">
        <v>331</v>
      </c>
      <c r="R31" s="792" t="str">
        <f>'Réclamation 1'!R31</f>
        <v>Inscrire date fin dépenses réclamation finale Projet</v>
      </c>
      <c r="S31" s="793"/>
      <c r="T31" s="139"/>
    </row>
    <row r="32" spans="1:22" ht="20.100000000000001" customHeight="1">
      <c r="A32" s="485" t="s">
        <v>12</v>
      </c>
      <c r="B32" s="486"/>
      <c r="C32" s="487"/>
      <c r="D32" s="488"/>
      <c r="E32" s="489"/>
      <c r="F32" s="490"/>
      <c r="G32" s="691"/>
      <c r="H32" s="691"/>
      <c r="I32" s="691"/>
      <c r="J32" s="485" t="s">
        <v>12</v>
      </c>
      <c r="K32" s="487"/>
      <c r="L32" s="92" t="s">
        <v>12</v>
      </c>
      <c r="M32" s="744"/>
      <c r="N32" s="744"/>
      <c r="Q32" s="181" t="s">
        <v>332</v>
      </c>
      <c r="R32" s="496" t="str">
        <f>'Plan de financement-Projet'!B6</f>
        <v>(À sélectionner)</v>
      </c>
      <c r="S32" s="497"/>
      <c r="T32" s="139"/>
      <c r="V32" s="492" t="s">
        <v>420</v>
      </c>
    </row>
    <row r="33" spans="1:22" ht="20.100000000000001" customHeight="1" thickBot="1">
      <c r="A33" s="485" t="s">
        <v>12</v>
      </c>
      <c r="B33" s="486"/>
      <c r="C33" s="487"/>
      <c r="D33" s="488"/>
      <c r="E33" s="489"/>
      <c r="F33" s="490"/>
      <c r="G33" s="488"/>
      <c r="H33" s="489"/>
      <c r="I33" s="490"/>
      <c r="J33" s="485" t="s">
        <v>12</v>
      </c>
      <c r="K33" s="487"/>
      <c r="L33" s="92" t="s">
        <v>12</v>
      </c>
      <c r="M33" s="744">
        <v>0</v>
      </c>
      <c r="N33" s="744"/>
      <c r="Q33" s="182" t="s">
        <v>408</v>
      </c>
      <c r="R33" s="494"/>
      <c r="S33" s="495"/>
      <c r="T33" s="139"/>
      <c r="V33" s="493"/>
    </row>
    <row r="34" spans="1:22" ht="20.100000000000001" customHeight="1" thickBot="1">
      <c r="A34" s="485" t="s">
        <v>12</v>
      </c>
      <c r="B34" s="486"/>
      <c r="C34" s="487"/>
      <c r="D34" s="488"/>
      <c r="E34" s="489"/>
      <c r="F34" s="490"/>
      <c r="G34" s="488"/>
      <c r="H34" s="489"/>
      <c r="I34" s="490"/>
      <c r="J34" s="485" t="s">
        <v>12</v>
      </c>
      <c r="K34" s="487"/>
      <c r="L34" s="92" t="s">
        <v>12</v>
      </c>
      <c r="M34" s="748"/>
      <c r="N34" s="748"/>
      <c r="Q34" s="147"/>
      <c r="R34" s="491">
        <f>IF('Plan de financement-Projet'!B6=Source!A85,"AUCUNE VALIDATION NÉCESSAIRE - UNIVERSITÉ",0)</f>
        <v>0</v>
      </c>
      <c r="S34" s="491"/>
      <c r="T34" s="491"/>
      <c r="U34" s="491"/>
      <c r="V34" s="146"/>
    </row>
    <row r="35" spans="1:22" ht="20.25" customHeight="1" thickBot="1">
      <c r="A35" s="475" t="s">
        <v>41</v>
      </c>
      <c r="B35" s="475"/>
      <c r="C35" s="475"/>
      <c r="D35" s="475"/>
      <c r="E35" s="475"/>
      <c r="F35" s="475"/>
      <c r="G35" s="475"/>
      <c r="H35" s="475"/>
      <c r="I35" s="475"/>
      <c r="J35" s="475"/>
      <c r="K35" s="475"/>
      <c r="L35" s="730"/>
      <c r="M35" s="758">
        <f>M28+M29+M31+M32+M33+M34</f>
        <v>0</v>
      </c>
      <c r="N35" s="759"/>
      <c r="Q35" s="477" t="s">
        <v>333</v>
      </c>
      <c r="R35" s="477"/>
      <c r="S35" s="477"/>
      <c r="T35" s="477"/>
      <c r="U35" s="477"/>
      <c r="V35" s="477"/>
    </row>
    <row r="36" spans="1:22" ht="14.25" customHeight="1">
      <c r="C36" s="697">
        <f>IF(AND((M28+M29+M31+M32+M33+M34-N157)&lt;2,(M28+M29+M31+M32+M33+M34-N157)&gt;-2),0,"Attention ! La somme de l'aide demandée au programme, la contribution du demandeur ou des partenaires doit égaler le coût total du projet indiqué à la section 2.")</f>
        <v>0</v>
      </c>
      <c r="D36" s="697"/>
      <c r="E36" s="697"/>
      <c r="F36" s="697"/>
      <c r="G36" s="697"/>
      <c r="H36" s="697"/>
      <c r="I36" s="697"/>
      <c r="J36" s="697"/>
      <c r="K36" s="697"/>
      <c r="L36" s="697"/>
      <c r="M36" s="697"/>
      <c r="N36" s="697"/>
      <c r="Q36" s="477"/>
      <c r="R36" s="477"/>
      <c r="S36" s="477"/>
      <c r="T36" s="477"/>
      <c r="U36" s="477"/>
      <c r="V36" s="477"/>
    </row>
    <row r="37" spans="1:22" s="74" customFormat="1" ht="27.6" customHeight="1">
      <c r="A37" s="728" t="s">
        <v>42</v>
      </c>
      <c r="B37" s="728"/>
      <c r="C37" s="728"/>
      <c r="D37" s="728"/>
      <c r="E37" s="728"/>
      <c r="F37" s="728"/>
      <c r="G37" s="728"/>
      <c r="H37" s="728"/>
      <c r="I37" s="728"/>
      <c r="J37" s="728"/>
      <c r="K37" s="728"/>
      <c r="L37" s="728"/>
      <c r="M37" s="728"/>
      <c r="N37" s="728"/>
      <c r="O37" s="239"/>
      <c r="P37" s="86"/>
      <c r="Q37" s="345" t="s">
        <v>407</v>
      </c>
      <c r="R37" s="345" t="s">
        <v>471</v>
      </c>
      <c r="S37" s="345" t="s">
        <v>474</v>
      </c>
      <c r="T37" s="345"/>
      <c r="U37" s="345" t="s">
        <v>334</v>
      </c>
      <c r="V37" s="345"/>
    </row>
    <row r="38" spans="1:22" ht="46.5" customHeight="1">
      <c r="A38" s="728"/>
      <c r="B38" s="728"/>
      <c r="C38" s="728"/>
      <c r="D38" s="728"/>
      <c r="E38" s="728"/>
      <c r="F38" s="728"/>
      <c r="G38" s="728"/>
      <c r="H38" s="728"/>
      <c r="I38" s="728"/>
      <c r="J38" s="728"/>
      <c r="K38" s="728"/>
      <c r="L38" s="728"/>
      <c r="M38" s="728"/>
      <c r="N38" s="728"/>
      <c r="P38" s="74"/>
      <c r="Q38" s="345"/>
      <c r="R38" s="345"/>
      <c r="S38" s="345"/>
      <c r="T38" s="345"/>
      <c r="U38" s="345"/>
      <c r="V38" s="345"/>
    </row>
    <row r="39" spans="1:22" s="76" customFormat="1" ht="22.5" customHeight="1">
      <c r="A39" s="414" t="s">
        <v>43</v>
      </c>
      <c r="B39" s="414"/>
      <c r="C39" s="414"/>
      <c r="D39" s="414"/>
      <c r="E39" s="414"/>
      <c r="F39" s="414"/>
      <c r="G39" s="414"/>
      <c r="H39" s="414"/>
      <c r="I39" s="414"/>
      <c r="J39" s="414"/>
      <c r="K39" s="414"/>
      <c r="L39" s="414"/>
      <c r="M39" s="414"/>
      <c r="N39" s="414"/>
      <c r="O39" s="239"/>
      <c r="P39" s="86"/>
      <c r="Q39" s="345"/>
      <c r="R39" s="345"/>
      <c r="S39" s="345"/>
      <c r="T39" s="345"/>
      <c r="U39" s="345"/>
      <c r="V39" s="345"/>
    </row>
    <row r="40" spans="1:22" s="76" customFormat="1" ht="28.2" customHeight="1">
      <c r="A40" s="698" t="s">
        <v>44</v>
      </c>
      <c r="B40" s="699"/>
      <c r="C40" s="471" t="s">
        <v>299</v>
      </c>
      <c r="D40" s="461" t="s">
        <v>45</v>
      </c>
      <c r="E40" s="461" t="s">
        <v>46</v>
      </c>
      <c r="F40" s="461" t="s">
        <v>47</v>
      </c>
      <c r="G40" s="461" t="s">
        <v>48</v>
      </c>
      <c r="H40" s="461" t="s">
        <v>298</v>
      </c>
      <c r="I40" s="702" t="s">
        <v>282</v>
      </c>
      <c r="J40" s="420"/>
      <c r="K40" s="421"/>
      <c r="L40" s="473" t="s">
        <v>404</v>
      </c>
      <c r="M40" s="665" t="s">
        <v>49</v>
      </c>
      <c r="N40" s="664" t="s">
        <v>27</v>
      </c>
      <c r="O40" s="440" t="s">
        <v>473</v>
      </c>
      <c r="Q40" s="463" t="s">
        <v>335</v>
      </c>
      <c r="R40" s="464"/>
      <c r="S40" s="464"/>
      <c r="T40" s="464"/>
      <c r="U40" s="464"/>
      <c r="V40" s="465"/>
    </row>
    <row r="41" spans="1:22" s="76" customFormat="1" ht="18.600000000000001" customHeight="1">
      <c r="A41" s="700"/>
      <c r="B41" s="701"/>
      <c r="C41" s="472"/>
      <c r="D41" s="462"/>
      <c r="E41" s="462"/>
      <c r="F41" s="462"/>
      <c r="G41" s="462"/>
      <c r="H41" s="462"/>
      <c r="I41" s="115" t="s">
        <v>107</v>
      </c>
      <c r="J41" s="659" t="s">
        <v>50</v>
      </c>
      <c r="K41" s="659"/>
      <c r="L41" s="474"/>
      <c r="M41" s="703"/>
      <c r="N41" s="664"/>
      <c r="O41" s="440"/>
      <c r="Q41" s="466"/>
      <c r="R41" s="467"/>
      <c r="S41" s="467"/>
      <c r="T41" s="467"/>
      <c r="U41" s="467"/>
      <c r="V41" s="468"/>
    </row>
    <row r="42" spans="1:22" s="76" customFormat="1">
      <c r="A42" s="385"/>
      <c r="B42" s="386"/>
      <c r="C42" s="94" t="s">
        <v>12</v>
      </c>
      <c r="D42" s="95"/>
      <c r="E42" s="293"/>
      <c r="F42" s="128">
        <f>D42*E42</f>
        <v>0</v>
      </c>
      <c r="G42" s="100"/>
      <c r="H42" s="129">
        <f t="shared" ref="H42:H58" si="0">G42/7</f>
        <v>0</v>
      </c>
      <c r="I42" s="95"/>
      <c r="J42" s="744"/>
      <c r="K42" s="744"/>
      <c r="L42" s="95"/>
      <c r="M42" s="128">
        <f>N42-(I42+J42+L42)</f>
        <v>0</v>
      </c>
      <c r="N42" s="128">
        <f>(D42+F42)*G42</f>
        <v>0</v>
      </c>
      <c r="O42" s="92"/>
      <c r="Q42" s="247">
        <f>N42</f>
        <v>0</v>
      </c>
      <c r="R42" s="248"/>
      <c r="S42" s="249">
        <v>0</v>
      </c>
      <c r="T42" s="400"/>
      <c r="U42" s="336"/>
      <c r="V42" s="337"/>
    </row>
    <row r="43" spans="1:22" s="76" customFormat="1">
      <c r="A43" s="385"/>
      <c r="B43" s="386"/>
      <c r="C43" s="94" t="s">
        <v>12</v>
      </c>
      <c r="D43" s="95"/>
      <c r="E43" s="293"/>
      <c r="F43" s="128">
        <f t="shared" ref="F43:F58" si="1">D43*E43</f>
        <v>0</v>
      </c>
      <c r="G43" s="100"/>
      <c r="H43" s="129">
        <f t="shared" si="0"/>
        <v>0</v>
      </c>
      <c r="I43" s="95"/>
      <c r="J43" s="744"/>
      <c r="K43" s="744"/>
      <c r="L43" s="95"/>
      <c r="M43" s="128">
        <f t="shared" ref="M43:M77" si="2">N43-(I43+J43+L43)</f>
        <v>0</v>
      </c>
      <c r="N43" s="128">
        <f t="shared" ref="N43:N58" si="3">(D43+F43)*G43</f>
        <v>0</v>
      </c>
      <c r="O43" s="92"/>
      <c r="P43" s="87"/>
      <c r="Q43" s="247">
        <f t="shared" ref="Q43:Q58" si="4">N43</f>
        <v>0</v>
      </c>
      <c r="R43" s="248"/>
      <c r="S43" s="249"/>
      <c r="T43" s="401"/>
      <c r="U43" s="336"/>
      <c r="V43" s="337"/>
    </row>
    <row r="44" spans="1:22" s="76" customFormat="1">
      <c r="A44" s="385"/>
      <c r="B44" s="386"/>
      <c r="C44" s="94" t="s">
        <v>12</v>
      </c>
      <c r="D44" s="95"/>
      <c r="E44" s="293"/>
      <c r="F44" s="128">
        <f t="shared" si="1"/>
        <v>0</v>
      </c>
      <c r="G44" s="100"/>
      <c r="H44" s="129">
        <f t="shared" si="0"/>
        <v>0</v>
      </c>
      <c r="I44" s="95"/>
      <c r="J44" s="744"/>
      <c r="K44" s="744"/>
      <c r="L44" s="95"/>
      <c r="M44" s="128">
        <f t="shared" si="2"/>
        <v>0</v>
      </c>
      <c r="N44" s="128">
        <f t="shared" si="3"/>
        <v>0</v>
      </c>
      <c r="O44" s="92"/>
      <c r="P44" s="87"/>
      <c r="Q44" s="247">
        <f t="shared" si="4"/>
        <v>0</v>
      </c>
      <c r="R44" s="248"/>
      <c r="S44" s="249"/>
      <c r="T44" s="401"/>
      <c r="U44" s="336"/>
      <c r="V44" s="337"/>
    </row>
    <row r="45" spans="1:22" s="76" customFormat="1">
      <c r="A45" s="385"/>
      <c r="B45" s="386"/>
      <c r="C45" s="94" t="s">
        <v>12</v>
      </c>
      <c r="D45" s="95"/>
      <c r="E45" s="293"/>
      <c r="F45" s="128">
        <f t="shared" si="1"/>
        <v>0</v>
      </c>
      <c r="G45" s="100"/>
      <c r="H45" s="129">
        <f t="shared" si="0"/>
        <v>0</v>
      </c>
      <c r="I45" s="95"/>
      <c r="J45" s="744"/>
      <c r="K45" s="744"/>
      <c r="L45" s="95"/>
      <c r="M45" s="128">
        <f t="shared" si="2"/>
        <v>0</v>
      </c>
      <c r="N45" s="128">
        <f t="shared" si="3"/>
        <v>0</v>
      </c>
      <c r="O45" s="92"/>
      <c r="P45" s="87"/>
      <c r="Q45" s="247">
        <f t="shared" si="4"/>
        <v>0</v>
      </c>
      <c r="R45" s="248"/>
      <c r="S45" s="249">
        <v>0</v>
      </c>
      <c r="T45" s="401"/>
      <c r="U45" s="336"/>
      <c r="V45" s="337"/>
    </row>
    <row r="46" spans="1:22" s="76" customFormat="1">
      <c r="A46" s="385"/>
      <c r="B46" s="386"/>
      <c r="C46" s="94" t="s">
        <v>12</v>
      </c>
      <c r="D46" s="95"/>
      <c r="E46" s="293"/>
      <c r="F46" s="128">
        <f t="shared" si="1"/>
        <v>0</v>
      </c>
      <c r="G46" s="100"/>
      <c r="H46" s="129">
        <f t="shared" si="0"/>
        <v>0</v>
      </c>
      <c r="I46" s="95"/>
      <c r="J46" s="744"/>
      <c r="K46" s="744"/>
      <c r="L46" s="95"/>
      <c r="M46" s="128">
        <f t="shared" si="2"/>
        <v>0</v>
      </c>
      <c r="N46" s="128">
        <f t="shared" si="3"/>
        <v>0</v>
      </c>
      <c r="O46" s="92"/>
      <c r="P46" s="87"/>
      <c r="Q46" s="247">
        <f t="shared" si="4"/>
        <v>0</v>
      </c>
      <c r="R46" s="248"/>
      <c r="S46" s="249"/>
      <c r="T46" s="401"/>
      <c r="U46" s="336"/>
      <c r="V46" s="337"/>
    </row>
    <row r="47" spans="1:22" s="76" customFormat="1">
      <c r="A47" s="385"/>
      <c r="B47" s="386"/>
      <c r="C47" s="94" t="s">
        <v>12</v>
      </c>
      <c r="D47" s="95"/>
      <c r="E47" s="293"/>
      <c r="F47" s="128">
        <f t="shared" si="1"/>
        <v>0</v>
      </c>
      <c r="G47" s="100"/>
      <c r="H47" s="129">
        <f t="shared" si="0"/>
        <v>0</v>
      </c>
      <c r="I47" s="95"/>
      <c r="J47" s="744"/>
      <c r="K47" s="744"/>
      <c r="L47" s="95"/>
      <c r="M47" s="128">
        <f t="shared" si="2"/>
        <v>0</v>
      </c>
      <c r="N47" s="128">
        <f t="shared" si="3"/>
        <v>0</v>
      </c>
      <c r="O47" s="92"/>
      <c r="P47" s="87"/>
      <c r="Q47" s="247">
        <f t="shared" si="4"/>
        <v>0</v>
      </c>
      <c r="R47" s="248"/>
      <c r="S47" s="249"/>
      <c r="T47" s="401"/>
      <c r="U47" s="336"/>
      <c r="V47" s="337"/>
    </row>
    <row r="48" spans="1:22" s="76" customFormat="1">
      <c r="A48" s="385"/>
      <c r="B48" s="386"/>
      <c r="C48" s="94" t="s">
        <v>12</v>
      </c>
      <c r="D48" s="95"/>
      <c r="E48" s="293"/>
      <c r="F48" s="128">
        <f t="shared" si="1"/>
        <v>0</v>
      </c>
      <c r="G48" s="100"/>
      <c r="H48" s="129">
        <f t="shared" si="0"/>
        <v>0</v>
      </c>
      <c r="I48" s="95"/>
      <c r="J48" s="744"/>
      <c r="K48" s="744"/>
      <c r="L48" s="95"/>
      <c r="M48" s="128">
        <f t="shared" si="2"/>
        <v>0</v>
      </c>
      <c r="N48" s="128">
        <f t="shared" si="3"/>
        <v>0</v>
      </c>
      <c r="O48" s="92"/>
      <c r="P48" s="87"/>
      <c r="Q48" s="247">
        <f t="shared" si="4"/>
        <v>0</v>
      </c>
      <c r="R48" s="248"/>
      <c r="S48" s="249"/>
      <c r="T48" s="401"/>
      <c r="U48" s="336"/>
      <c r="V48" s="337"/>
    </row>
    <row r="49" spans="1:22" s="76" customFormat="1">
      <c r="A49" s="385"/>
      <c r="B49" s="386"/>
      <c r="C49" s="94" t="s">
        <v>12</v>
      </c>
      <c r="D49" s="95"/>
      <c r="E49" s="293"/>
      <c r="F49" s="128">
        <f t="shared" si="1"/>
        <v>0</v>
      </c>
      <c r="G49" s="100"/>
      <c r="H49" s="129">
        <f t="shared" si="0"/>
        <v>0</v>
      </c>
      <c r="I49" s="95"/>
      <c r="J49" s="744"/>
      <c r="K49" s="744"/>
      <c r="L49" s="95"/>
      <c r="M49" s="128">
        <f t="shared" si="2"/>
        <v>0</v>
      </c>
      <c r="N49" s="128">
        <f t="shared" si="3"/>
        <v>0</v>
      </c>
      <c r="O49" s="92"/>
      <c r="P49" s="87"/>
      <c r="Q49" s="247">
        <f t="shared" si="4"/>
        <v>0</v>
      </c>
      <c r="R49" s="248"/>
      <c r="S49" s="249"/>
      <c r="T49" s="401"/>
      <c r="U49" s="336"/>
      <c r="V49" s="337"/>
    </row>
    <row r="50" spans="1:22" s="76" customFormat="1">
      <c r="A50" s="385"/>
      <c r="B50" s="386"/>
      <c r="C50" s="94" t="s">
        <v>12</v>
      </c>
      <c r="D50" s="95"/>
      <c r="E50" s="293"/>
      <c r="F50" s="128">
        <f t="shared" si="1"/>
        <v>0</v>
      </c>
      <c r="G50" s="100"/>
      <c r="H50" s="129">
        <f t="shared" si="0"/>
        <v>0</v>
      </c>
      <c r="I50" s="95"/>
      <c r="J50" s="744"/>
      <c r="K50" s="744"/>
      <c r="L50" s="95"/>
      <c r="M50" s="128">
        <f t="shared" si="2"/>
        <v>0</v>
      </c>
      <c r="N50" s="128">
        <f t="shared" si="3"/>
        <v>0</v>
      </c>
      <c r="O50" s="92"/>
      <c r="P50" s="87"/>
      <c r="Q50" s="247">
        <f t="shared" si="4"/>
        <v>0</v>
      </c>
      <c r="R50" s="248"/>
      <c r="S50" s="249"/>
      <c r="T50" s="401"/>
      <c r="U50" s="336"/>
      <c r="V50" s="337"/>
    </row>
    <row r="51" spans="1:22" s="76" customFormat="1">
      <c r="A51" s="385"/>
      <c r="B51" s="386"/>
      <c r="C51" s="94" t="s">
        <v>12</v>
      </c>
      <c r="D51" s="95"/>
      <c r="E51" s="293"/>
      <c r="F51" s="128">
        <f t="shared" si="1"/>
        <v>0</v>
      </c>
      <c r="G51" s="100"/>
      <c r="H51" s="129">
        <f t="shared" si="0"/>
        <v>0</v>
      </c>
      <c r="I51" s="95"/>
      <c r="J51" s="744"/>
      <c r="K51" s="744"/>
      <c r="L51" s="95"/>
      <c r="M51" s="128">
        <f t="shared" si="2"/>
        <v>0</v>
      </c>
      <c r="N51" s="128">
        <f t="shared" si="3"/>
        <v>0</v>
      </c>
      <c r="O51" s="92"/>
      <c r="P51" s="87"/>
      <c r="Q51" s="247">
        <f t="shared" si="4"/>
        <v>0</v>
      </c>
      <c r="R51" s="248"/>
      <c r="S51" s="249"/>
      <c r="T51" s="401"/>
      <c r="U51" s="336"/>
      <c r="V51" s="337"/>
    </row>
    <row r="52" spans="1:22" s="76" customFormat="1">
      <c r="A52" s="385"/>
      <c r="B52" s="386"/>
      <c r="C52" s="94" t="s">
        <v>12</v>
      </c>
      <c r="D52" s="95"/>
      <c r="E52" s="293"/>
      <c r="F52" s="128">
        <f t="shared" si="1"/>
        <v>0</v>
      </c>
      <c r="G52" s="100"/>
      <c r="H52" s="129">
        <f t="shared" si="0"/>
        <v>0</v>
      </c>
      <c r="I52" s="95"/>
      <c r="J52" s="744"/>
      <c r="K52" s="744"/>
      <c r="L52" s="95"/>
      <c r="M52" s="128">
        <f t="shared" si="2"/>
        <v>0</v>
      </c>
      <c r="N52" s="128">
        <f t="shared" si="3"/>
        <v>0</v>
      </c>
      <c r="O52" s="92"/>
      <c r="P52" s="87"/>
      <c r="Q52" s="247">
        <f t="shared" si="4"/>
        <v>0</v>
      </c>
      <c r="R52" s="248"/>
      <c r="S52" s="249"/>
      <c r="T52" s="401"/>
      <c r="U52" s="336"/>
      <c r="V52" s="337"/>
    </row>
    <row r="53" spans="1:22" s="76" customFormat="1">
      <c r="A53" s="385"/>
      <c r="B53" s="386"/>
      <c r="C53" s="94" t="s">
        <v>12</v>
      </c>
      <c r="D53" s="95"/>
      <c r="E53" s="293"/>
      <c r="F53" s="128">
        <f t="shared" si="1"/>
        <v>0</v>
      </c>
      <c r="G53" s="100"/>
      <c r="H53" s="129">
        <f t="shared" si="0"/>
        <v>0</v>
      </c>
      <c r="I53" s="95"/>
      <c r="J53" s="744"/>
      <c r="K53" s="744"/>
      <c r="L53" s="95"/>
      <c r="M53" s="128">
        <f t="shared" si="2"/>
        <v>0</v>
      </c>
      <c r="N53" s="128">
        <f t="shared" si="3"/>
        <v>0</v>
      </c>
      <c r="O53" s="92"/>
      <c r="P53" s="87"/>
      <c r="Q53" s="247">
        <f t="shared" si="4"/>
        <v>0</v>
      </c>
      <c r="R53" s="248"/>
      <c r="S53" s="249"/>
      <c r="T53" s="401"/>
      <c r="U53" s="336"/>
      <c r="V53" s="337"/>
    </row>
    <row r="54" spans="1:22" s="76" customFormat="1">
      <c r="A54" s="385"/>
      <c r="B54" s="386"/>
      <c r="C54" s="94" t="s">
        <v>12</v>
      </c>
      <c r="D54" s="95"/>
      <c r="E54" s="293"/>
      <c r="F54" s="128">
        <f t="shared" si="1"/>
        <v>0</v>
      </c>
      <c r="G54" s="100"/>
      <c r="H54" s="129">
        <f t="shared" si="0"/>
        <v>0</v>
      </c>
      <c r="I54" s="95"/>
      <c r="J54" s="744"/>
      <c r="K54" s="744"/>
      <c r="L54" s="95"/>
      <c r="M54" s="128">
        <f t="shared" si="2"/>
        <v>0</v>
      </c>
      <c r="N54" s="128">
        <f t="shared" si="3"/>
        <v>0</v>
      </c>
      <c r="O54" s="92"/>
      <c r="P54" s="87"/>
      <c r="Q54" s="247">
        <f t="shared" si="4"/>
        <v>0</v>
      </c>
      <c r="R54" s="248"/>
      <c r="S54" s="249"/>
      <c r="T54" s="401"/>
      <c r="U54" s="336"/>
      <c r="V54" s="337"/>
    </row>
    <row r="55" spans="1:22" s="76" customFormat="1">
      <c r="A55" s="385"/>
      <c r="B55" s="386"/>
      <c r="C55" s="94" t="s">
        <v>12</v>
      </c>
      <c r="D55" s="95"/>
      <c r="E55" s="293"/>
      <c r="F55" s="128">
        <f t="shared" si="1"/>
        <v>0</v>
      </c>
      <c r="G55" s="100"/>
      <c r="H55" s="129">
        <f t="shared" si="0"/>
        <v>0</v>
      </c>
      <c r="I55" s="95"/>
      <c r="J55" s="744"/>
      <c r="K55" s="744"/>
      <c r="L55" s="95"/>
      <c r="M55" s="128">
        <f t="shared" si="2"/>
        <v>0</v>
      </c>
      <c r="N55" s="128">
        <f t="shared" si="3"/>
        <v>0</v>
      </c>
      <c r="O55" s="92"/>
      <c r="P55" s="87"/>
      <c r="Q55" s="247">
        <f t="shared" si="4"/>
        <v>0</v>
      </c>
      <c r="R55" s="248"/>
      <c r="S55" s="250">
        <v>0</v>
      </c>
      <c r="T55" s="401"/>
      <c r="U55" s="336"/>
      <c r="V55" s="337"/>
    </row>
    <row r="56" spans="1:22" s="76" customFormat="1">
      <c r="A56" s="385"/>
      <c r="B56" s="386"/>
      <c r="C56" s="94" t="s">
        <v>12</v>
      </c>
      <c r="D56" s="95"/>
      <c r="E56" s="293"/>
      <c r="F56" s="128">
        <f t="shared" si="1"/>
        <v>0</v>
      </c>
      <c r="G56" s="100"/>
      <c r="H56" s="129">
        <f t="shared" si="0"/>
        <v>0</v>
      </c>
      <c r="I56" s="95"/>
      <c r="J56" s="744"/>
      <c r="K56" s="744"/>
      <c r="L56" s="95"/>
      <c r="M56" s="128">
        <f t="shared" si="2"/>
        <v>0</v>
      </c>
      <c r="N56" s="128">
        <f t="shared" si="3"/>
        <v>0</v>
      </c>
      <c r="O56" s="92"/>
      <c r="P56" s="87"/>
      <c r="Q56" s="247">
        <f t="shared" si="4"/>
        <v>0</v>
      </c>
      <c r="R56" s="248"/>
      <c r="S56" s="251"/>
      <c r="T56" s="401"/>
      <c r="U56" s="336"/>
      <c r="V56" s="337"/>
    </row>
    <row r="57" spans="1:22" s="76" customFormat="1">
      <c r="A57" s="385"/>
      <c r="B57" s="386"/>
      <c r="C57" s="94" t="s">
        <v>12</v>
      </c>
      <c r="D57" s="95"/>
      <c r="E57" s="293"/>
      <c r="F57" s="128">
        <f t="shared" si="1"/>
        <v>0</v>
      </c>
      <c r="G57" s="100"/>
      <c r="H57" s="129">
        <f t="shared" si="0"/>
        <v>0</v>
      </c>
      <c r="I57" s="95"/>
      <c r="J57" s="744"/>
      <c r="K57" s="744"/>
      <c r="L57" s="95"/>
      <c r="M57" s="128">
        <f t="shared" si="2"/>
        <v>0</v>
      </c>
      <c r="N57" s="128">
        <f t="shared" si="3"/>
        <v>0</v>
      </c>
      <c r="O57" s="92"/>
      <c r="P57" s="87"/>
      <c r="Q57" s="247">
        <f t="shared" si="4"/>
        <v>0</v>
      </c>
      <c r="R57" s="248"/>
      <c r="S57" s="251"/>
      <c r="T57" s="401"/>
      <c r="U57" s="336"/>
      <c r="V57" s="337"/>
    </row>
    <row r="58" spans="1:22" s="76" customFormat="1" ht="12.75" customHeight="1">
      <c r="A58" s="385"/>
      <c r="B58" s="386"/>
      <c r="C58" s="94" t="s">
        <v>12</v>
      </c>
      <c r="D58" s="95"/>
      <c r="E58" s="293"/>
      <c r="F58" s="128">
        <f t="shared" si="1"/>
        <v>0</v>
      </c>
      <c r="G58" s="100"/>
      <c r="H58" s="129">
        <f t="shared" si="0"/>
        <v>0</v>
      </c>
      <c r="I58" s="95"/>
      <c r="J58" s="744"/>
      <c r="K58" s="744"/>
      <c r="L58" s="95"/>
      <c r="M58" s="128">
        <f t="shared" si="2"/>
        <v>0</v>
      </c>
      <c r="N58" s="128">
        <f t="shared" si="3"/>
        <v>0</v>
      </c>
      <c r="O58" s="92"/>
      <c r="P58" s="87"/>
      <c r="Q58" s="247">
        <f t="shared" si="4"/>
        <v>0</v>
      </c>
      <c r="R58" s="248"/>
      <c r="S58" s="142">
        <v>0</v>
      </c>
      <c r="T58" s="401"/>
      <c r="U58" s="336"/>
      <c r="V58" s="337"/>
    </row>
    <row r="59" spans="1:22" s="76" customFormat="1" ht="14.1" customHeight="1">
      <c r="A59" s="737" t="s">
        <v>405</v>
      </c>
      <c r="B59" s="737"/>
      <c r="C59" s="737"/>
      <c r="D59" s="737"/>
      <c r="E59" s="737"/>
      <c r="F59" s="737"/>
      <c r="G59" s="737"/>
      <c r="H59" s="737"/>
      <c r="I59" s="737"/>
      <c r="J59" s="737"/>
      <c r="K59" s="737"/>
      <c r="L59" s="737"/>
      <c r="M59" s="737"/>
      <c r="N59" s="737"/>
      <c r="O59" s="243"/>
      <c r="P59" s="87"/>
      <c r="Q59" s="457" t="s">
        <v>406</v>
      </c>
      <c r="R59" s="458"/>
      <c r="S59" s="458"/>
      <c r="T59" s="458"/>
      <c r="U59" s="458"/>
      <c r="V59" s="459"/>
    </row>
    <row r="60" spans="1:22" s="76" customFormat="1" ht="14.7" customHeight="1">
      <c r="A60" s="385"/>
      <c r="B60" s="386"/>
      <c r="C60" s="94" t="s">
        <v>12</v>
      </c>
      <c r="D60" s="385"/>
      <c r="E60" s="387"/>
      <c r="F60" s="387"/>
      <c r="G60" s="387"/>
      <c r="H60" s="386"/>
      <c r="I60" s="95"/>
      <c r="J60" s="746"/>
      <c r="K60" s="747"/>
      <c r="L60" s="95"/>
      <c r="M60" s="128">
        <f t="shared" si="2"/>
        <v>0</v>
      </c>
      <c r="N60" s="95"/>
      <c r="O60" s="92"/>
      <c r="Q60" s="247">
        <f>N60</f>
        <v>0</v>
      </c>
      <c r="R60" s="248"/>
      <c r="S60" s="251">
        <v>0</v>
      </c>
      <c r="T60" s="400"/>
      <c r="U60" s="336"/>
      <c r="V60" s="337"/>
    </row>
    <row r="61" spans="1:22" s="76" customFormat="1" ht="14.7" customHeight="1">
      <c r="A61" s="385"/>
      <c r="B61" s="386"/>
      <c r="C61" s="94" t="s">
        <v>12</v>
      </c>
      <c r="D61" s="385"/>
      <c r="E61" s="387"/>
      <c r="F61" s="387"/>
      <c r="G61" s="387"/>
      <c r="H61" s="386"/>
      <c r="I61" s="95"/>
      <c r="J61" s="746"/>
      <c r="K61" s="747"/>
      <c r="L61" s="95"/>
      <c r="M61" s="128">
        <f t="shared" si="2"/>
        <v>0</v>
      </c>
      <c r="N61" s="95"/>
      <c r="O61" s="92"/>
      <c r="Q61" s="247">
        <f t="shared" ref="Q61:Q77" si="5">N61</f>
        <v>0</v>
      </c>
      <c r="R61" s="248"/>
      <c r="S61" s="251"/>
      <c r="T61" s="401"/>
      <c r="U61" s="336"/>
      <c r="V61" s="337"/>
    </row>
    <row r="62" spans="1:22" s="76" customFormat="1" ht="14.7" customHeight="1">
      <c r="A62" s="385"/>
      <c r="B62" s="386"/>
      <c r="C62" s="94" t="s">
        <v>12</v>
      </c>
      <c r="D62" s="385"/>
      <c r="E62" s="387"/>
      <c r="F62" s="387"/>
      <c r="G62" s="387"/>
      <c r="H62" s="386"/>
      <c r="I62" s="95"/>
      <c r="J62" s="746"/>
      <c r="K62" s="747"/>
      <c r="L62" s="95"/>
      <c r="M62" s="128">
        <f t="shared" si="2"/>
        <v>0</v>
      </c>
      <c r="N62" s="95"/>
      <c r="O62" s="92"/>
      <c r="Q62" s="247">
        <f t="shared" si="5"/>
        <v>0</v>
      </c>
      <c r="R62" s="248"/>
      <c r="S62" s="251"/>
      <c r="T62" s="401"/>
      <c r="U62" s="336"/>
      <c r="V62" s="337"/>
    </row>
    <row r="63" spans="1:22" s="76" customFormat="1" ht="14.7" customHeight="1">
      <c r="A63" s="385"/>
      <c r="B63" s="386"/>
      <c r="C63" s="94" t="s">
        <v>12</v>
      </c>
      <c r="D63" s="385"/>
      <c r="E63" s="387"/>
      <c r="F63" s="387"/>
      <c r="G63" s="387"/>
      <c r="H63" s="386"/>
      <c r="I63" s="95"/>
      <c r="J63" s="746"/>
      <c r="K63" s="747"/>
      <c r="L63" s="95"/>
      <c r="M63" s="128">
        <f t="shared" si="2"/>
        <v>0</v>
      </c>
      <c r="N63" s="95"/>
      <c r="O63" s="92"/>
      <c r="Q63" s="247">
        <f t="shared" si="5"/>
        <v>0</v>
      </c>
      <c r="R63" s="248"/>
      <c r="S63" s="251"/>
      <c r="T63" s="401"/>
      <c r="U63" s="336"/>
      <c r="V63" s="337"/>
    </row>
    <row r="64" spans="1:22" s="76" customFormat="1" ht="14.7" customHeight="1">
      <c r="A64" s="385"/>
      <c r="B64" s="386"/>
      <c r="C64" s="94" t="s">
        <v>12</v>
      </c>
      <c r="D64" s="385"/>
      <c r="E64" s="387"/>
      <c r="F64" s="387"/>
      <c r="G64" s="387"/>
      <c r="H64" s="386"/>
      <c r="I64" s="95"/>
      <c r="J64" s="746"/>
      <c r="K64" s="747"/>
      <c r="L64" s="95"/>
      <c r="M64" s="128">
        <f t="shared" si="2"/>
        <v>0</v>
      </c>
      <c r="N64" s="95"/>
      <c r="O64" s="92"/>
      <c r="Q64" s="247">
        <f t="shared" si="5"/>
        <v>0</v>
      </c>
      <c r="R64" s="248"/>
      <c r="S64" s="251"/>
      <c r="T64" s="401"/>
      <c r="U64" s="336"/>
      <c r="V64" s="337"/>
    </row>
    <row r="65" spans="1:22" s="76" customFormat="1" ht="14.7" customHeight="1">
      <c r="A65" s="385"/>
      <c r="B65" s="386"/>
      <c r="C65" s="94" t="s">
        <v>12</v>
      </c>
      <c r="D65" s="385"/>
      <c r="E65" s="387"/>
      <c r="F65" s="387"/>
      <c r="G65" s="387"/>
      <c r="H65" s="386"/>
      <c r="I65" s="95"/>
      <c r="J65" s="746"/>
      <c r="K65" s="747"/>
      <c r="L65" s="95"/>
      <c r="M65" s="128">
        <f t="shared" si="2"/>
        <v>0</v>
      </c>
      <c r="N65" s="95"/>
      <c r="O65" s="92"/>
      <c r="Q65" s="247">
        <f t="shared" si="5"/>
        <v>0</v>
      </c>
      <c r="R65" s="248"/>
      <c r="S65" s="251"/>
      <c r="T65" s="401"/>
      <c r="U65" s="336"/>
      <c r="V65" s="337"/>
    </row>
    <row r="66" spans="1:22" s="76" customFormat="1" ht="14.85" customHeight="1">
      <c r="A66" s="385"/>
      <c r="B66" s="386"/>
      <c r="C66" s="94" t="s">
        <v>12</v>
      </c>
      <c r="D66" s="385"/>
      <c r="E66" s="387"/>
      <c r="F66" s="387"/>
      <c r="G66" s="387"/>
      <c r="H66" s="386"/>
      <c r="I66" s="95"/>
      <c r="J66" s="746"/>
      <c r="K66" s="747"/>
      <c r="L66" s="95"/>
      <c r="M66" s="128">
        <f t="shared" si="2"/>
        <v>0</v>
      </c>
      <c r="N66" s="95"/>
      <c r="O66" s="92"/>
      <c r="Q66" s="247">
        <f t="shared" si="5"/>
        <v>0</v>
      </c>
      <c r="R66" s="248"/>
      <c r="S66" s="251"/>
      <c r="T66" s="401"/>
      <c r="U66" s="336"/>
      <c r="V66" s="337"/>
    </row>
    <row r="67" spans="1:22" s="76" customFormat="1" ht="14.85" customHeight="1">
      <c r="A67" s="385"/>
      <c r="B67" s="386"/>
      <c r="C67" s="94" t="s">
        <v>12</v>
      </c>
      <c r="D67" s="385"/>
      <c r="E67" s="387"/>
      <c r="F67" s="387"/>
      <c r="G67" s="387"/>
      <c r="H67" s="386"/>
      <c r="I67" s="95"/>
      <c r="J67" s="746"/>
      <c r="K67" s="747"/>
      <c r="L67" s="95"/>
      <c r="M67" s="128">
        <f t="shared" si="2"/>
        <v>0</v>
      </c>
      <c r="N67" s="95"/>
      <c r="O67" s="92"/>
      <c r="Q67" s="247">
        <f t="shared" si="5"/>
        <v>0</v>
      </c>
      <c r="R67" s="248"/>
      <c r="S67" s="251"/>
      <c r="T67" s="401"/>
      <c r="U67" s="336"/>
      <c r="V67" s="337"/>
    </row>
    <row r="68" spans="1:22" s="76" customFormat="1" ht="14.85" customHeight="1">
      <c r="A68" s="385"/>
      <c r="B68" s="386"/>
      <c r="C68" s="94" t="s">
        <v>12</v>
      </c>
      <c r="D68" s="385"/>
      <c r="E68" s="387"/>
      <c r="F68" s="387"/>
      <c r="G68" s="387"/>
      <c r="H68" s="386"/>
      <c r="I68" s="95"/>
      <c r="J68" s="746"/>
      <c r="K68" s="747"/>
      <c r="L68" s="95"/>
      <c r="M68" s="128">
        <f t="shared" si="2"/>
        <v>0</v>
      </c>
      <c r="N68" s="95"/>
      <c r="O68" s="92"/>
      <c r="Q68" s="247">
        <f t="shared" si="5"/>
        <v>0</v>
      </c>
      <c r="R68" s="248"/>
      <c r="S68" s="251"/>
      <c r="T68" s="401"/>
      <c r="U68" s="336"/>
      <c r="V68" s="337"/>
    </row>
    <row r="69" spans="1:22" s="76" customFormat="1" ht="14.85" customHeight="1">
      <c r="A69" s="385"/>
      <c r="B69" s="386"/>
      <c r="C69" s="94" t="s">
        <v>12</v>
      </c>
      <c r="D69" s="385"/>
      <c r="E69" s="387"/>
      <c r="F69" s="387"/>
      <c r="G69" s="387"/>
      <c r="H69" s="386"/>
      <c r="I69" s="95"/>
      <c r="J69" s="746"/>
      <c r="K69" s="747"/>
      <c r="L69" s="95"/>
      <c r="M69" s="128">
        <f t="shared" si="2"/>
        <v>0</v>
      </c>
      <c r="N69" s="95"/>
      <c r="O69" s="92"/>
      <c r="Q69" s="247">
        <f t="shared" si="5"/>
        <v>0</v>
      </c>
      <c r="R69" s="248"/>
      <c r="S69" s="251">
        <v>0</v>
      </c>
      <c r="T69" s="401"/>
      <c r="U69" s="336"/>
      <c r="V69" s="337"/>
    </row>
    <row r="70" spans="1:22" s="76" customFormat="1" ht="14.85" customHeight="1">
      <c r="A70" s="385"/>
      <c r="B70" s="386"/>
      <c r="C70" s="94" t="s">
        <v>12</v>
      </c>
      <c r="D70" s="385"/>
      <c r="E70" s="387"/>
      <c r="F70" s="387"/>
      <c r="G70" s="387"/>
      <c r="H70" s="386"/>
      <c r="I70" s="95"/>
      <c r="J70" s="746"/>
      <c r="K70" s="747"/>
      <c r="L70" s="95"/>
      <c r="M70" s="128">
        <f t="shared" si="2"/>
        <v>0</v>
      </c>
      <c r="N70" s="95"/>
      <c r="O70" s="92"/>
      <c r="Q70" s="247">
        <f t="shared" si="5"/>
        <v>0</v>
      </c>
      <c r="R70" s="248"/>
      <c r="S70" s="251">
        <v>0</v>
      </c>
      <c r="T70" s="401"/>
      <c r="U70" s="336"/>
      <c r="V70" s="337"/>
    </row>
    <row r="71" spans="1:22" s="76" customFormat="1" ht="14.85" customHeight="1">
      <c r="A71" s="385"/>
      <c r="B71" s="386"/>
      <c r="C71" s="94" t="s">
        <v>12</v>
      </c>
      <c r="D71" s="385"/>
      <c r="E71" s="387"/>
      <c r="F71" s="387"/>
      <c r="G71" s="387"/>
      <c r="H71" s="386"/>
      <c r="I71" s="95"/>
      <c r="J71" s="746"/>
      <c r="K71" s="747"/>
      <c r="L71" s="95"/>
      <c r="M71" s="128">
        <f t="shared" si="2"/>
        <v>0</v>
      </c>
      <c r="N71" s="95"/>
      <c r="O71" s="92"/>
      <c r="Q71" s="247">
        <f t="shared" si="5"/>
        <v>0</v>
      </c>
      <c r="R71" s="248"/>
      <c r="S71" s="251"/>
      <c r="T71" s="401"/>
      <c r="U71" s="336"/>
      <c r="V71" s="337"/>
    </row>
    <row r="72" spans="1:22" s="76" customFormat="1" ht="14.85" customHeight="1">
      <c r="A72" s="385"/>
      <c r="B72" s="386"/>
      <c r="C72" s="94" t="s">
        <v>12</v>
      </c>
      <c r="D72" s="385"/>
      <c r="E72" s="387"/>
      <c r="F72" s="387"/>
      <c r="G72" s="387"/>
      <c r="H72" s="386"/>
      <c r="I72" s="95"/>
      <c r="J72" s="746"/>
      <c r="K72" s="747"/>
      <c r="L72" s="95"/>
      <c r="M72" s="128">
        <f t="shared" si="2"/>
        <v>0</v>
      </c>
      <c r="N72" s="95"/>
      <c r="O72" s="92"/>
      <c r="Q72" s="247">
        <f t="shared" si="5"/>
        <v>0</v>
      </c>
      <c r="R72" s="248"/>
      <c r="S72" s="251">
        <v>0</v>
      </c>
      <c r="T72" s="401"/>
      <c r="U72" s="336"/>
      <c r="V72" s="337"/>
    </row>
    <row r="73" spans="1:22" s="76" customFormat="1" ht="14.85" customHeight="1">
      <c r="A73" s="385"/>
      <c r="B73" s="386"/>
      <c r="C73" s="94" t="s">
        <v>12</v>
      </c>
      <c r="D73" s="385"/>
      <c r="E73" s="387"/>
      <c r="F73" s="387"/>
      <c r="G73" s="387"/>
      <c r="H73" s="386"/>
      <c r="I73" s="95"/>
      <c r="J73" s="746"/>
      <c r="K73" s="747"/>
      <c r="L73" s="95"/>
      <c r="M73" s="128">
        <f t="shared" si="2"/>
        <v>0</v>
      </c>
      <c r="N73" s="95"/>
      <c r="O73" s="92"/>
      <c r="Q73" s="247">
        <f t="shared" si="5"/>
        <v>0</v>
      </c>
      <c r="R73" s="248"/>
      <c r="S73" s="251">
        <v>0</v>
      </c>
      <c r="T73" s="401"/>
      <c r="U73" s="336"/>
      <c r="V73" s="337"/>
    </row>
    <row r="74" spans="1:22" s="76" customFormat="1" ht="14.85" customHeight="1">
      <c r="A74" s="385"/>
      <c r="B74" s="386"/>
      <c r="C74" s="94" t="s">
        <v>12</v>
      </c>
      <c r="D74" s="385"/>
      <c r="E74" s="387"/>
      <c r="F74" s="387"/>
      <c r="G74" s="387"/>
      <c r="H74" s="386"/>
      <c r="I74" s="95"/>
      <c r="J74" s="746"/>
      <c r="K74" s="747"/>
      <c r="L74" s="95"/>
      <c r="M74" s="128">
        <f t="shared" si="2"/>
        <v>0</v>
      </c>
      <c r="N74" s="95"/>
      <c r="O74" s="92"/>
      <c r="Q74" s="247">
        <f t="shared" si="5"/>
        <v>0</v>
      </c>
      <c r="R74" s="248"/>
      <c r="S74" s="251">
        <v>0</v>
      </c>
      <c r="T74" s="401"/>
      <c r="U74" s="336"/>
      <c r="V74" s="337"/>
    </row>
    <row r="75" spans="1:22" s="76" customFormat="1" ht="14.85" customHeight="1">
      <c r="A75" s="385"/>
      <c r="B75" s="386"/>
      <c r="C75" s="94" t="s">
        <v>12</v>
      </c>
      <c r="D75" s="385"/>
      <c r="E75" s="387"/>
      <c r="F75" s="387"/>
      <c r="G75" s="387"/>
      <c r="H75" s="386"/>
      <c r="I75" s="95"/>
      <c r="J75" s="746"/>
      <c r="K75" s="747"/>
      <c r="L75" s="95"/>
      <c r="M75" s="128">
        <f t="shared" si="2"/>
        <v>0</v>
      </c>
      <c r="N75" s="95"/>
      <c r="O75" s="92"/>
      <c r="Q75" s="247">
        <f t="shared" si="5"/>
        <v>0</v>
      </c>
      <c r="R75" s="248"/>
      <c r="S75" s="251">
        <v>0</v>
      </c>
      <c r="T75" s="401"/>
      <c r="U75" s="336"/>
      <c r="V75" s="337"/>
    </row>
    <row r="76" spans="1:22" s="76" customFormat="1" ht="14.85" customHeight="1">
      <c r="A76" s="385"/>
      <c r="B76" s="386"/>
      <c r="C76" s="94" t="s">
        <v>12</v>
      </c>
      <c r="D76" s="385"/>
      <c r="E76" s="387">
        <v>0</v>
      </c>
      <c r="F76" s="387"/>
      <c r="G76" s="387"/>
      <c r="H76" s="386">
        <v>0</v>
      </c>
      <c r="I76" s="95"/>
      <c r="J76" s="746"/>
      <c r="K76" s="747"/>
      <c r="L76" s="95"/>
      <c r="M76" s="128">
        <f t="shared" si="2"/>
        <v>0</v>
      </c>
      <c r="N76" s="95"/>
      <c r="O76" s="92"/>
      <c r="Q76" s="247">
        <f t="shared" si="5"/>
        <v>0</v>
      </c>
      <c r="R76" s="248"/>
      <c r="S76" s="251">
        <v>0</v>
      </c>
      <c r="T76" s="401"/>
      <c r="U76" s="336"/>
      <c r="V76" s="337"/>
    </row>
    <row r="77" spans="1:22" s="76" customFormat="1" ht="14.85" customHeight="1">
      <c r="A77" s="385"/>
      <c r="B77" s="386"/>
      <c r="C77" s="94" t="s">
        <v>12</v>
      </c>
      <c r="D77" s="385"/>
      <c r="E77" s="387">
        <v>0</v>
      </c>
      <c r="F77" s="387"/>
      <c r="G77" s="387"/>
      <c r="H77" s="386">
        <v>0</v>
      </c>
      <c r="I77" s="95">
        <v>0</v>
      </c>
      <c r="J77" s="746"/>
      <c r="K77" s="747"/>
      <c r="L77" s="95">
        <v>0</v>
      </c>
      <c r="M77" s="128">
        <f t="shared" si="2"/>
        <v>0</v>
      </c>
      <c r="N77" s="95"/>
      <c r="O77" s="92"/>
      <c r="Q77" s="247">
        <f t="shared" si="5"/>
        <v>0</v>
      </c>
      <c r="R77" s="248"/>
      <c r="S77" s="251">
        <v>0</v>
      </c>
      <c r="T77" s="401"/>
      <c r="U77" s="336"/>
      <c r="V77" s="337"/>
    </row>
    <row r="78" spans="1:22" s="76" customFormat="1" ht="14.1" customHeight="1">
      <c r="A78" s="681" t="s">
        <v>52</v>
      </c>
      <c r="B78" s="682"/>
      <c r="C78" s="682"/>
      <c r="D78" s="682"/>
      <c r="E78" s="682"/>
      <c r="F78" s="682"/>
      <c r="G78" s="682"/>
      <c r="H78" s="683"/>
      <c r="I78" s="244">
        <f>SUM(I42:I77)</f>
        <v>0</v>
      </c>
      <c r="J78" s="766">
        <f>SUM(J42:J77)</f>
        <v>0</v>
      </c>
      <c r="K78" s="767"/>
      <c r="L78" s="244">
        <f>SUM(L42:L77)</f>
        <v>0</v>
      </c>
      <c r="M78" s="244">
        <f>SUM(M42:M77)</f>
        <v>0</v>
      </c>
      <c r="N78" s="244">
        <f>SUM(N42:N77)</f>
        <v>0</v>
      </c>
      <c r="O78" s="243"/>
      <c r="Q78" s="374" t="s">
        <v>336</v>
      </c>
      <c r="R78" s="374" t="s">
        <v>337</v>
      </c>
      <c r="S78" s="374" t="s">
        <v>338</v>
      </c>
      <c r="T78" s="401"/>
      <c r="U78" s="353"/>
      <c r="V78" s="354"/>
    </row>
    <row r="79" spans="1:22" s="76" customFormat="1">
      <c r="A79" s="88"/>
      <c r="B79" s="88"/>
      <c r="C79" s="89"/>
      <c r="D79" s="89"/>
      <c r="E79" s="89"/>
      <c r="F79" s="89"/>
      <c r="G79" s="89"/>
      <c r="H79" s="89"/>
      <c r="I79" s="90"/>
      <c r="J79" s="89"/>
      <c r="K79" s="89"/>
      <c r="L79" s="89"/>
      <c r="O79" s="241"/>
      <c r="Q79" s="375"/>
      <c r="R79" s="375"/>
      <c r="S79" s="375"/>
      <c r="T79" s="402"/>
      <c r="U79" s="355"/>
      <c r="V79" s="356"/>
    </row>
    <row r="80" spans="1:22" s="76" customFormat="1">
      <c r="A80" s="414" t="s">
        <v>283</v>
      </c>
      <c r="B80" s="414"/>
      <c r="C80" s="414"/>
      <c r="D80" s="414"/>
      <c r="E80" s="414"/>
      <c r="F80" s="414"/>
      <c r="G80" s="414"/>
      <c r="H80" s="414"/>
      <c r="I80" s="414"/>
      <c r="J80" s="414"/>
      <c r="K80" s="414"/>
      <c r="L80" s="414"/>
      <c r="M80" s="414"/>
      <c r="N80" s="414"/>
      <c r="O80" s="241"/>
      <c r="Q80" s="429" t="s">
        <v>339</v>
      </c>
      <c r="R80" s="430"/>
      <c r="S80" s="430"/>
      <c r="T80" s="430"/>
      <c r="U80" s="430"/>
      <c r="V80" s="431"/>
    </row>
    <row r="81" spans="1:22" s="76" customFormat="1" ht="28.5" customHeight="1">
      <c r="A81" s="679" t="s">
        <v>53</v>
      </c>
      <c r="B81" s="679"/>
      <c r="C81" s="679"/>
      <c r="D81" s="679"/>
      <c r="E81" s="679"/>
      <c r="F81" s="679"/>
      <c r="G81" s="679"/>
      <c r="H81" s="679"/>
      <c r="I81" s="659" t="s">
        <v>282</v>
      </c>
      <c r="J81" s="659"/>
      <c r="K81" s="659"/>
      <c r="L81" s="659" t="s">
        <v>404</v>
      </c>
      <c r="M81" s="664" t="s">
        <v>49</v>
      </c>
      <c r="N81" s="664" t="s">
        <v>27</v>
      </c>
      <c r="O81" s="440" t="s">
        <v>473</v>
      </c>
      <c r="Q81" s="432"/>
      <c r="R81" s="433"/>
      <c r="S81" s="433"/>
      <c r="T81" s="433"/>
      <c r="U81" s="433"/>
      <c r="V81" s="434"/>
    </row>
    <row r="82" spans="1:22" s="76" customFormat="1" ht="18.600000000000001" customHeight="1">
      <c r="A82" s="679"/>
      <c r="B82" s="679"/>
      <c r="C82" s="679"/>
      <c r="D82" s="679"/>
      <c r="E82" s="679"/>
      <c r="F82" s="679"/>
      <c r="G82" s="679"/>
      <c r="H82" s="679"/>
      <c r="I82" s="115" t="s">
        <v>107</v>
      </c>
      <c r="J82" s="659" t="s">
        <v>50</v>
      </c>
      <c r="K82" s="659"/>
      <c r="L82" s="659"/>
      <c r="M82" s="664"/>
      <c r="N82" s="664"/>
      <c r="O82" s="440"/>
      <c r="Q82" s="435"/>
      <c r="R82" s="436"/>
      <c r="S82" s="436"/>
      <c r="T82" s="436"/>
      <c r="U82" s="436"/>
      <c r="V82" s="437"/>
    </row>
    <row r="83" spans="1:22" s="76" customFormat="1" ht="14.85" customHeight="1">
      <c r="A83" s="338"/>
      <c r="B83" s="338"/>
      <c r="C83" s="338"/>
      <c r="D83" s="338"/>
      <c r="E83" s="338"/>
      <c r="F83" s="338"/>
      <c r="G83" s="338"/>
      <c r="H83" s="338"/>
      <c r="I83" s="95"/>
      <c r="J83" s="738" t="s">
        <v>54</v>
      </c>
      <c r="K83" s="739"/>
      <c r="L83" s="725" t="s">
        <v>54</v>
      </c>
      <c r="M83" s="128">
        <f>N83-(I83)</f>
        <v>0</v>
      </c>
      <c r="N83" s="95"/>
      <c r="O83" s="92"/>
      <c r="Q83" s="254">
        <f>N83</f>
        <v>0</v>
      </c>
      <c r="R83" s="248"/>
      <c r="S83" s="252"/>
      <c r="T83" s="400"/>
      <c r="U83" s="336"/>
      <c r="V83" s="337"/>
    </row>
    <row r="84" spans="1:22" s="76" customFormat="1" ht="14.85" customHeight="1">
      <c r="A84" s="338"/>
      <c r="B84" s="338"/>
      <c r="C84" s="338"/>
      <c r="D84" s="338"/>
      <c r="E84" s="338"/>
      <c r="F84" s="338"/>
      <c r="G84" s="338"/>
      <c r="H84" s="338"/>
      <c r="I84" s="95"/>
      <c r="J84" s="740"/>
      <c r="K84" s="741"/>
      <c r="L84" s="726"/>
      <c r="M84" s="128">
        <f t="shared" ref="M84:M91" si="6">N84-(I84)</f>
        <v>0</v>
      </c>
      <c r="N84" s="95"/>
      <c r="O84" s="92"/>
      <c r="Q84" s="254">
        <f t="shared" ref="Q84:Q91" si="7">N84</f>
        <v>0</v>
      </c>
      <c r="R84" s="248"/>
      <c r="S84" s="252"/>
      <c r="T84" s="401"/>
      <c r="U84" s="336"/>
      <c r="V84" s="337"/>
    </row>
    <row r="85" spans="1:22" ht="14.85" customHeight="1">
      <c r="A85" s="338"/>
      <c r="B85" s="338"/>
      <c r="C85" s="338"/>
      <c r="D85" s="338"/>
      <c r="E85" s="338"/>
      <c r="F85" s="338"/>
      <c r="G85" s="338"/>
      <c r="H85" s="338"/>
      <c r="I85" s="95"/>
      <c r="J85" s="740"/>
      <c r="K85" s="741"/>
      <c r="L85" s="726"/>
      <c r="M85" s="128">
        <f t="shared" si="6"/>
        <v>0</v>
      </c>
      <c r="N85" s="95"/>
      <c r="O85" s="92"/>
      <c r="P85" s="76"/>
      <c r="Q85" s="254">
        <f t="shared" si="7"/>
        <v>0</v>
      </c>
      <c r="R85" s="248"/>
      <c r="S85" s="252"/>
      <c r="T85" s="401"/>
      <c r="U85" s="336"/>
      <c r="V85" s="337"/>
    </row>
    <row r="86" spans="1:22" s="76" customFormat="1" ht="14.85" customHeight="1">
      <c r="A86" s="338"/>
      <c r="B86" s="338"/>
      <c r="C86" s="338"/>
      <c r="D86" s="338"/>
      <c r="E86" s="338"/>
      <c r="F86" s="338"/>
      <c r="G86" s="338"/>
      <c r="H86" s="338"/>
      <c r="I86" s="95"/>
      <c r="J86" s="740"/>
      <c r="K86" s="741"/>
      <c r="L86" s="726"/>
      <c r="M86" s="128">
        <f t="shared" si="6"/>
        <v>0</v>
      </c>
      <c r="N86" s="95"/>
      <c r="O86" s="92"/>
      <c r="Q86" s="254">
        <f t="shared" si="7"/>
        <v>0</v>
      </c>
      <c r="R86" s="248"/>
      <c r="S86" s="252"/>
      <c r="T86" s="401"/>
      <c r="U86" s="336"/>
      <c r="V86" s="337"/>
    </row>
    <row r="87" spans="1:22" s="76" customFormat="1" ht="14.85" customHeight="1">
      <c r="A87" s="338"/>
      <c r="B87" s="338"/>
      <c r="C87" s="338"/>
      <c r="D87" s="338"/>
      <c r="E87" s="338"/>
      <c r="F87" s="338"/>
      <c r="G87" s="338"/>
      <c r="H87" s="338"/>
      <c r="I87" s="95"/>
      <c r="J87" s="740"/>
      <c r="K87" s="741"/>
      <c r="L87" s="726"/>
      <c r="M87" s="128">
        <f t="shared" si="6"/>
        <v>0</v>
      </c>
      <c r="N87" s="95"/>
      <c r="O87" s="92"/>
      <c r="Q87" s="254">
        <f t="shared" si="7"/>
        <v>0</v>
      </c>
      <c r="R87" s="248"/>
      <c r="S87" s="252"/>
      <c r="T87" s="401"/>
      <c r="U87" s="336"/>
      <c r="V87" s="337"/>
    </row>
    <row r="88" spans="1:22" s="76" customFormat="1" ht="14.85" customHeight="1">
      <c r="A88" s="338"/>
      <c r="B88" s="338"/>
      <c r="C88" s="338"/>
      <c r="D88" s="338"/>
      <c r="E88" s="338"/>
      <c r="F88" s="338"/>
      <c r="G88" s="338"/>
      <c r="H88" s="338"/>
      <c r="I88" s="95"/>
      <c r="J88" s="740"/>
      <c r="K88" s="741"/>
      <c r="L88" s="726"/>
      <c r="M88" s="128">
        <f t="shared" si="6"/>
        <v>0</v>
      </c>
      <c r="N88" s="95"/>
      <c r="O88" s="92"/>
      <c r="Q88" s="254">
        <f t="shared" si="7"/>
        <v>0</v>
      </c>
      <c r="R88" s="248"/>
      <c r="S88" s="252"/>
      <c r="T88" s="401"/>
      <c r="U88" s="336"/>
      <c r="V88" s="337"/>
    </row>
    <row r="89" spans="1:22" s="76" customFormat="1" ht="14.85" customHeight="1">
      <c r="A89" s="338"/>
      <c r="B89" s="338"/>
      <c r="C89" s="338"/>
      <c r="D89" s="338"/>
      <c r="E89" s="338"/>
      <c r="F89" s="338"/>
      <c r="G89" s="338"/>
      <c r="H89" s="338"/>
      <c r="I89" s="95"/>
      <c r="J89" s="740"/>
      <c r="K89" s="741"/>
      <c r="L89" s="726"/>
      <c r="M89" s="128">
        <f t="shared" si="6"/>
        <v>0</v>
      </c>
      <c r="N89" s="95"/>
      <c r="O89" s="92"/>
      <c r="Q89" s="254">
        <f t="shared" si="7"/>
        <v>0</v>
      </c>
      <c r="R89" s="248"/>
      <c r="S89" s="252"/>
      <c r="T89" s="401"/>
      <c r="U89" s="336"/>
      <c r="V89" s="337"/>
    </row>
    <row r="90" spans="1:22" s="76" customFormat="1" ht="14.85" customHeight="1">
      <c r="A90" s="338"/>
      <c r="B90" s="338"/>
      <c r="C90" s="338"/>
      <c r="D90" s="338"/>
      <c r="E90" s="338"/>
      <c r="F90" s="338"/>
      <c r="G90" s="338"/>
      <c r="H90" s="338"/>
      <c r="I90" s="95"/>
      <c r="J90" s="740"/>
      <c r="K90" s="741"/>
      <c r="L90" s="726"/>
      <c r="M90" s="128">
        <f t="shared" si="6"/>
        <v>0</v>
      </c>
      <c r="N90" s="95"/>
      <c r="O90" s="92"/>
      <c r="Q90" s="254">
        <f t="shared" si="7"/>
        <v>0</v>
      </c>
      <c r="R90" s="248"/>
      <c r="S90" s="252"/>
      <c r="T90" s="401"/>
      <c r="U90" s="336"/>
      <c r="V90" s="337"/>
    </row>
    <row r="91" spans="1:22" s="76" customFormat="1" ht="14.85" customHeight="1">
      <c r="A91" s="338"/>
      <c r="B91" s="338"/>
      <c r="C91" s="338"/>
      <c r="D91" s="338"/>
      <c r="E91" s="338"/>
      <c r="F91" s="338"/>
      <c r="G91" s="338"/>
      <c r="H91" s="338"/>
      <c r="I91" s="95"/>
      <c r="J91" s="740"/>
      <c r="K91" s="741"/>
      <c r="L91" s="726"/>
      <c r="M91" s="128">
        <f t="shared" si="6"/>
        <v>0</v>
      </c>
      <c r="N91" s="95"/>
      <c r="O91" s="92"/>
      <c r="Q91" s="254">
        <f t="shared" si="7"/>
        <v>0</v>
      </c>
      <c r="R91" s="248"/>
      <c r="S91" s="252"/>
      <c r="T91" s="401"/>
      <c r="U91" s="336"/>
      <c r="V91" s="337"/>
    </row>
    <row r="92" spans="1:22" s="76" customFormat="1" ht="14.1" customHeight="1">
      <c r="A92" s="681" t="s">
        <v>52</v>
      </c>
      <c r="B92" s="682"/>
      <c r="C92" s="682"/>
      <c r="D92" s="682"/>
      <c r="E92" s="682"/>
      <c r="F92" s="682"/>
      <c r="G92" s="682"/>
      <c r="H92" s="683"/>
      <c r="I92" s="244">
        <f>SUM(I83:I91)</f>
        <v>0</v>
      </c>
      <c r="J92" s="742"/>
      <c r="K92" s="743"/>
      <c r="L92" s="727"/>
      <c r="M92" s="244">
        <f>SUM(M83:M91)</f>
        <v>0</v>
      </c>
      <c r="N92" s="244">
        <f>SUM(N83:N91)</f>
        <v>0</v>
      </c>
      <c r="O92" s="243"/>
      <c r="Q92" s="374" t="s">
        <v>336</v>
      </c>
      <c r="R92" s="374" t="s">
        <v>337</v>
      </c>
      <c r="S92" s="374" t="s">
        <v>338</v>
      </c>
      <c r="T92" s="401"/>
      <c r="U92" s="353" t="s">
        <v>334</v>
      </c>
      <c r="V92" s="354"/>
    </row>
    <row r="93" spans="1:22" s="76" customFormat="1">
      <c r="A93" s="86"/>
      <c r="B93" s="86"/>
      <c r="C93" s="86"/>
      <c r="D93" s="86"/>
      <c r="E93" s="86"/>
      <c r="F93" s="86"/>
      <c r="G93" s="86"/>
      <c r="H93" s="86"/>
      <c r="I93" s="86"/>
      <c r="J93" s="86"/>
      <c r="K93" s="86"/>
      <c r="L93" s="86"/>
      <c r="O93" s="241"/>
      <c r="Q93" s="375"/>
      <c r="R93" s="375"/>
      <c r="S93" s="375"/>
      <c r="T93" s="402"/>
      <c r="U93" s="355"/>
      <c r="V93" s="356"/>
    </row>
    <row r="94" spans="1:22" s="76" customFormat="1">
      <c r="A94" s="414" t="s">
        <v>55</v>
      </c>
      <c r="B94" s="414"/>
      <c r="C94" s="414"/>
      <c r="D94" s="414"/>
      <c r="E94" s="414"/>
      <c r="F94" s="414"/>
      <c r="G94" s="414"/>
      <c r="H94" s="414"/>
      <c r="I94" s="414"/>
      <c r="J94" s="414"/>
      <c r="K94" s="414"/>
      <c r="L94" s="414"/>
      <c r="M94" s="414"/>
      <c r="N94" s="414"/>
      <c r="O94" s="241"/>
      <c r="Q94" s="405" t="s">
        <v>340</v>
      </c>
      <c r="R94" s="406"/>
      <c r="S94" s="406"/>
      <c r="T94" s="406"/>
      <c r="U94" s="406"/>
      <c r="V94" s="407"/>
    </row>
    <row r="95" spans="1:22" s="76" customFormat="1" ht="27.6" customHeight="1">
      <c r="A95" s="649" t="s">
        <v>285</v>
      </c>
      <c r="B95" s="649"/>
      <c r="C95" s="649"/>
      <c r="D95" s="649"/>
      <c r="E95" s="649"/>
      <c r="F95" s="649"/>
      <c r="G95" s="649"/>
      <c r="H95" s="649"/>
      <c r="I95" s="659" t="s">
        <v>282</v>
      </c>
      <c r="J95" s="659"/>
      <c r="K95" s="659"/>
      <c r="L95" s="659" t="s">
        <v>404</v>
      </c>
      <c r="M95" s="664" t="s">
        <v>49</v>
      </c>
      <c r="N95" s="664" t="s">
        <v>27</v>
      </c>
      <c r="O95" s="440" t="s">
        <v>473</v>
      </c>
      <c r="Q95" s="408"/>
      <c r="R95" s="409"/>
      <c r="S95" s="409"/>
      <c r="T95" s="409"/>
      <c r="U95" s="409"/>
      <c r="V95" s="410"/>
    </row>
    <row r="96" spans="1:22" s="76" customFormat="1" ht="20.399999999999999" customHeight="1">
      <c r="A96" s="650" t="s">
        <v>56</v>
      </c>
      <c r="B96" s="650"/>
      <c r="C96" s="650"/>
      <c r="D96" s="650" t="s">
        <v>57</v>
      </c>
      <c r="E96" s="650"/>
      <c r="F96" s="650"/>
      <c r="G96" s="650"/>
      <c r="H96" s="650"/>
      <c r="I96" s="115" t="s">
        <v>107</v>
      </c>
      <c r="J96" s="659" t="s">
        <v>50</v>
      </c>
      <c r="K96" s="659"/>
      <c r="L96" s="659"/>
      <c r="M96" s="664"/>
      <c r="N96" s="664"/>
      <c r="O96" s="440"/>
      <c r="Q96" s="411"/>
      <c r="R96" s="412"/>
      <c r="S96" s="412"/>
      <c r="T96" s="412"/>
      <c r="U96" s="412"/>
      <c r="V96" s="413"/>
    </row>
    <row r="97" spans="1:22" s="76" customFormat="1" ht="14.85" customHeight="1">
      <c r="A97" s="651"/>
      <c r="B97" s="651"/>
      <c r="C97" s="651"/>
      <c r="D97" s="652"/>
      <c r="E97" s="652"/>
      <c r="F97" s="652"/>
      <c r="G97" s="652"/>
      <c r="H97" s="652"/>
      <c r="I97" s="95"/>
      <c r="J97" s="744"/>
      <c r="K97" s="744"/>
      <c r="L97" s="95"/>
      <c r="M97" s="128">
        <f t="shared" ref="M97:M112" si="8">N97-(I97+J97+L97)</f>
        <v>0</v>
      </c>
      <c r="N97" s="95"/>
      <c r="O97" s="92"/>
      <c r="Q97" s="252">
        <f>N97</f>
        <v>0</v>
      </c>
      <c r="R97" s="248"/>
      <c r="S97" s="252"/>
      <c r="T97" s="400"/>
      <c r="U97" s="336"/>
      <c r="V97" s="337"/>
    </row>
    <row r="98" spans="1:22" s="76" customFormat="1" ht="14.85" customHeight="1">
      <c r="A98" s="651"/>
      <c r="B98" s="651"/>
      <c r="C98" s="651"/>
      <c r="D98" s="651"/>
      <c r="E98" s="651"/>
      <c r="F98" s="651"/>
      <c r="G98" s="651"/>
      <c r="H98" s="651"/>
      <c r="I98" s="95"/>
      <c r="J98" s="744"/>
      <c r="K98" s="744"/>
      <c r="L98" s="95"/>
      <c r="M98" s="128">
        <f t="shared" si="8"/>
        <v>0</v>
      </c>
      <c r="N98" s="95"/>
      <c r="O98" s="92"/>
      <c r="Q98" s="252">
        <f t="shared" ref="Q98:Q112" si="9">N98</f>
        <v>0</v>
      </c>
      <c r="R98" s="248"/>
      <c r="S98" s="252"/>
      <c r="T98" s="401"/>
      <c r="U98" s="336"/>
      <c r="V98" s="337"/>
    </row>
    <row r="99" spans="1:22" s="76" customFormat="1" ht="14.85" customHeight="1">
      <c r="A99" s="651"/>
      <c r="B99" s="651"/>
      <c r="C99" s="651"/>
      <c r="D99" s="651"/>
      <c r="E99" s="651"/>
      <c r="F99" s="651"/>
      <c r="G99" s="651"/>
      <c r="H99" s="651"/>
      <c r="I99" s="95"/>
      <c r="J99" s="744"/>
      <c r="K99" s="744"/>
      <c r="L99" s="95"/>
      <c r="M99" s="128">
        <f t="shared" si="8"/>
        <v>0</v>
      </c>
      <c r="N99" s="95"/>
      <c r="O99" s="92"/>
      <c r="Q99" s="252">
        <f t="shared" si="9"/>
        <v>0</v>
      </c>
      <c r="R99" s="248"/>
      <c r="S99" s="252"/>
      <c r="T99" s="401"/>
      <c r="U99" s="336"/>
      <c r="V99" s="337"/>
    </row>
    <row r="100" spans="1:22" s="76" customFormat="1" ht="14.85" customHeight="1">
      <c r="A100" s="651"/>
      <c r="B100" s="651"/>
      <c r="C100" s="651"/>
      <c r="D100" s="651"/>
      <c r="E100" s="651"/>
      <c r="F100" s="651"/>
      <c r="G100" s="651"/>
      <c r="H100" s="651"/>
      <c r="I100" s="95"/>
      <c r="J100" s="744"/>
      <c r="K100" s="744"/>
      <c r="L100" s="95"/>
      <c r="M100" s="128">
        <f t="shared" si="8"/>
        <v>0</v>
      </c>
      <c r="N100" s="95"/>
      <c r="O100" s="92"/>
      <c r="Q100" s="252">
        <f t="shared" si="9"/>
        <v>0</v>
      </c>
      <c r="R100" s="248"/>
      <c r="S100" s="252"/>
      <c r="T100" s="401"/>
      <c r="U100" s="336"/>
      <c r="V100" s="337"/>
    </row>
    <row r="101" spans="1:22" s="76" customFormat="1" ht="14.85" customHeight="1">
      <c r="A101" s="651"/>
      <c r="B101" s="651"/>
      <c r="C101" s="651"/>
      <c r="D101" s="651"/>
      <c r="E101" s="651"/>
      <c r="F101" s="651"/>
      <c r="G101" s="651"/>
      <c r="H101" s="651"/>
      <c r="I101" s="95"/>
      <c r="J101" s="744"/>
      <c r="K101" s="744"/>
      <c r="L101" s="95"/>
      <c r="M101" s="128">
        <f t="shared" si="8"/>
        <v>0</v>
      </c>
      <c r="N101" s="95"/>
      <c r="O101" s="92"/>
      <c r="Q101" s="252">
        <f t="shared" si="9"/>
        <v>0</v>
      </c>
      <c r="R101" s="248"/>
      <c r="S101" s="252"/>
      <c r="T101" s="401"/>
      <c r="U101" s="336"/>
      <c r="V101" s="337"/>
    </row>
    <row r="102" spans="1:22" s="76" customFormat="1" ht="14.85" customHeight="1">
      <c r="A102" s="651"/>
      <c r="B102" s="651"/>
      <c r="C102" s="651"/>
      <c r="D102" s="651"/>
      <c r="E102" s="651"/>
      <c r="F102" s="651"/>
      <c r="G102" s="651"/>
      <c r="H102" s="651"/>
      <c r="I102" s="95"/>
      <c r="J102" s="744"/>
      <c r="K102" s="744"/>
      <c r="L102" s="95"/>
      <c r="M102" s="128">
        <f t="shared" si="8"/>
        <v>0</v>
      </c>
      <c r="N102" s="95"/>
      <c r="O102" s="92"/>
      <c r="Q102" s="252">
        <f t="shared" si="9"/>
        <v>0</v>
      </c>
      <c r="R102" s="248"/>
      <c r="S102" s="252"/>
      <c r="T102" s="401"/>
      <c r="U102" s="336"/>
      <c r="V102" s="337"/>
    </row>
    <row r="103" spans="1:22" s="76" customFormat="1" ht="14.85" customHeight="1">
      <c r="A103" s="651"/>
      <c r="B103" s="651"/>
      <c r="C103" s="651"/>
      <c r="D103" s="651"/>
      <c r="E103" s="651"/>
      <c r="F103" s="651"/>
      <c r="G103" s="651"/>
      <c r="H103" s="651"/>
      <c r="I103" s="95"/>
      <c r="J103" s="744"/>
      <c r="K103" s="744"/>
      <c r="L103" s="95"/>
      <c r="M103" s="128">
        <f t="shared" si="8"/>
        <v>0</v>
      </c>
      <c r="N103" s="95"/>
      <c r="O103" s="92"/>
      <c r="Q103" s="252">
        <f t="shared" si="9"/>
        <v>0</v>
      </c>
      <c r="R103" s="248"/>
      <c r="S103" s="252"/>
      <c r="T103" s="401"/>
      <c r="U103" s="336"/>
      <c r="V103" s="337"/>
    </row>
    <row r="104" spans="1:22" s="76" customFormat="1" ht="14.85" customHeight="1">
      <c r="A104" s="651"/>
      <c r="B104" s="651"/>
      <c r="C104" s="651"/>
      <c r="D104" s="651"/>
      <c r="E104" s="651"/>
      <c r="F104" s="651"/>
      <c r="G104" s="651"/>
      <c r="H104" s="651"/>
      <c r="I104" s="95"/>
      <c r="J104" s="744"/>
      <c r="K104" s="744"/>
      <c r="L104" s="95"/>
      <c r="M104" s="128">
        <f t="shared" si="8"/>
        <v>0</v>
      </c>
      <c r="N104" s="95"/>
      <c r="O104" s="92"/>
      <c r="Q104" s="252">
        <f t="shared" si="9"/>
        <v>0</v>
      </c>
      <c r="R104" s="248"/>
      <c r="S104" s="252"/>
      <c r="T104" s="401"/>
      <c r="U104" s="336"/>
      <c r="V104" s="337"/>
    </row>
    <row r="105" spans="1:22" s="76" customFormat="1" ht="14.85" customHeight="1">
      <c r="A105" s="651"/>
      <c r="B105" s="651"/>
      <c r="C105" s="651"/>
      <c r="D105" s="651"/>
      <c r="E105" s="651"/>
      <c r="F105" s="651"/>
      <c r="G105" s="651"/>
      <c r="H105" s="651"/>
      <c r="I105" s="95"/>
      <c r="J105" s="744"/>
      <c r="K105" s="744"/>
      <c r="L105" s="95"/>
      <c r="M105" s="128">
        <f t="shared" si="8"/>
        <v>0</v>
      </c>
      <c r="N105" s="95"/>
      <c r="O105" s="92"/>
      <c r="Q105" s="252">
        <f t="shared" si="9"/>
        <v>0</v>
      </c>
      <c r="R105" s="248"/>
      <c r="S105" s="252"/>
      <c r="T105" s="401"/>
      <c r="U105" s="336"/>
      <c r="V105" s="337"/>
    </row>
    <row r="106" spans="1:22" ht="14.85" customHeight="1">
      <c r="A106" s="651"/>
      <c r="B106" s="651"/>
      <c r="C106" s="651"/>
      <c r="D106" s="651"/>
      <c r="E106" s="651"/>
      <c r="F106" s="651"/>
      <c r="G106" s="651"/>
      <c r="H106" s="651"/>
      <c r="I106" s="95"/>
      <c r="J106" s="744"/>
      <c r="K106" s="744"/>
      <c r="L106" s="95"/>
      <c r="M106" s="128">
        <f t="shared" si="8"/>
        <v>0</v>
      </c>
      <c r="N106" s="95"/>
      <c r="O106" s="92"/>
      <c r="P106" s="76"/>
      <c r="Q106" s="252">
        <f t="shared" si="9"/>
        <v>0</v>
      </c>
      <c r="R106" s="248"/>
      <c r="S106" s="252"/>
      <c r="T106" s="401"/>
      <c r="U106" s="336"/>
      <c r="V106" s="337"/>
    </row>
    <row r="107" spans="1:22" s="76" customFormat="1" ht="14.85" customHeight="1">
      <c r="A107" s="651"/>
      <c r="B107" s="651"/>
      <c r="C107" s="651"/>
      <c r="D107" s="651"/>
      <c r="E107" s="651"/>
      <c r="F107" s="651"/>
      <c r="G107" s="651"/>
      <c r="H107" s="651"/>
      <c r="I107" s="95"/>
      <c r="J107" s="744"/>
      <c r="K107" s="744"/>
      <c r="L107" s="95"/>
      <c r="M107" s="128">
        <f t="shared" si="8"/>
        <v>0</v>
      </c>
      <c r="N107" s="95"/>
      <c r="O107" s="92"/>
      <c r="Q107" s="252">
        <f t="shared" si="9"/>
        <v>0</v>
      </c>
      <c r="R107" s="248"/>
      <c r="S107" s="252"/>
      <c r="T107" s="401"/>
      <c r="U107" s="336"/>
      <c r="V107" s="337"/>
    </row>
    <row r="108" spans="1:22" s="76" customFormat="1" ht="14.85" customHeight="1">
      <c r="A108" s="651"/>
      <c r="B108" s="651"/>
      <c r="C108" s="651"/>
      <c r="D108" s="651"/>
      <c r="E108" s="651"/>
      <c r="F108" s="651"/>
      <c r="G108" s="651"/>
      <c r="H108" s="651"/>
      <c r="I108" s="95"/>
      <c r="J108" s="744"/>
      <c r="K108" s="744"/>
      <c r="L108" s="95"/>
      <c r="M108" s="128">
        <f t="shared" si="8"/>
        <v>0</v>
      </c>
      <c r="N108" s="95"/>
      <c r="O108" s="92"/>
      <c r="Q108" s="252">
        <f t="shared" si="9"/>
        <v>0</v>
      </c>
      <c r="R108" s="248"/>
      <c r="S108" s="252"/>
      <c r="T108" s="401"/>
      <c r="U108" s="336"/>
      <c r="V108" s="337"/>
    </row>
    <row r="109" spans="1:22" s="76" customFormat="1" ht="14.85" customHeight="1">
      <c r="A109" s="651"/>
      <c r="B109" s="651"/>
      <c r="C109" s="651"/>
      <c r="D109" s="651"/>
      <c r="E109" s="651"/>
      <c r="F109" s="651"/>
      <c r="G109" s="651"/>
      <c r="H109" s="651"/>
      <c r="I109" s="95"/>
      <c r="J109" s="744"/>
      <c r="K109" s="744"/>
      <c r="L109" s="95"/>
      <c r="M109" s="128">
        <f t="shared" si="8"/>
        <v>0</v>
      </c>
      <c r="N109" s="95"/>
      <c r="O109" s="92"/>
      <c r="Q109" s="252">
        <f t="shared" si="9"/>
        <v>0</v>
      </c>
      <c r="R109" s="248"/>
      <c r="S109" s="252"/>
      <c r="T109" s="401"/>
      <c r="U109" s="336"/>
      <c r="V109" s="337"/>
    </row>
    <row r="110" spans="1:22" s="76" customFormat="1" ht="14.85" customHeight="1">
      <c r="A110" s="651"/>
      <c r="B110" s="651"/>
      <c r="C110" s="651"/>
      <c r="D110" s="651"/>
      <c r="E110" s="651"/>
      <c r="F110" s="651"/>
      <c r="G110" s="651"/>
      <c r="H110" s="651"/>
      <c r="I110" s="95"/>
      <c r="J110" s="744"/>
      <c r="K110" s="744"/>
      <c r="L110" s="95"/>
      <c r="M110" s="128">
        <f t="shared" si="8"/>
        <v>0</v>
      </c>
      <c r="N110" s="95"/>
      <c r="O110" s="92"/>
      <c r="Q110" s="252">
        <f t="shared" si="9"/>
        <v>0</v>
      </c>
      <c r="R110" s="248"/>
      <c r="S110" s="252"/>
      <c r="T110" s="401"/>
      <c r="U110" s="336"/>
      <c r="V110" s="337"/>
    </row>
    <row r="111" spans="1:22" s="76" customFormat="1" ht="14.85" customHeight="1">
      <c r="A111" s="651"/>
      <c r="B111" s="651"/>
      <c r="C111" s="651"/>
      <c r="D111" s="651"/>
      <c r="E111" s="651"/>
      <c r="F111" s="651"/>
      <c r="G111" s="651"/>
      <c r="H111" s="651"/>
      <c r="I111" s="95"/>
      <c r="J111" s="744">
        <v>0</v>
      </c>
      <c r="K111" s="744"/>
      <c r="L111" s="95"/>
      <c r="M111" s="128">
        <f t="shared" si="8"/>
        <v>0</v>
      </c>
      <c r="N111" s="95"/>
      <c r="O111" s="92"/>
      <c r="Q111" s="252">
        <f t="shared" si="9"/>
        <v>0</v>
      </c>
      <c r="R111" s="248"/>
      <c r="S111" s="252"/>
      <c r="T111" s="401"/>
      <c r="U111" s="336"/>
      <c r="V111" s="337"/>
    </row>
    <row r="112" spans="1:22" s="76" customFormat="1" ht="14.85" customHeight="1">
      <c r="A112" s="651"/>
      <c r="B112" s="651"/>
      <c r="C112" s="651"/>
      <c r="D112" s="651"/>
      <c r="E112" s="651"/>
      <c r="F112" s="651"/>
      <c r="G112" s="651"/>
      <c r="H112" s="651"/>
      <c r="I112" s="95"/>
      <c r="J112" s="744"/>
      <c r="K112" s="744"/>
      <c r="L112" s="95"/>
      <c r="M112" s="128">
        <f t="shared" si="8"/>
        <v>0</v>
      </c>
      <c r="N112" s="95"/>
      <c r="O112" s="92"/>
      <c r="Q112" s="252">
        <f t="shared" si="9"/>
        <v>0</v>
      </c>
      <c r="R112" s="248"/>
      <c r="S112" s="252"/>
      <c r="T112" s="401"/>
      <c r="U112" s="336"/>
      <c r="V112" s="337"/>
    </row>
    <row r="113" spans="1:22" s="76" customFormat="1" ht="14.1" customHeight="1">
      <c r="A113" s="696" t="s">
        <v>52</v>
      </c>
      <c r="B113" s="696"/>
      <c r="C113" s="696"/>
      <c r="D113" s="696"/>
      <c r="E113" s="696"/>
      <c r="F113" s="696"/>
      <c r="G113" s="696"/>
      <c r="H113" s="696"/>
      <c r="I113" s="244">
        <f>SUM(I97:I112)</f>
        <v>0</v>
      </c>
      <c r="J113" s="766">
        <f>SUM(J97:J112)</f>
        <v>0</v>
      </c>
      <c r="K113" s="767"/>
      <c r="L113" s="244">
        <f>SUM(L97:L112)</f>
        <v>0</v>
      </c>
      <c r="M113" s="244">
        <f>SUM(M97:M112)</f>
        <v>0</v>
      </c>
      <c r="N113" s="244">
        <f>SUM(N97:N112)</f>
        <v>0</v>
      </c>
      <c r="O113" s="243"/>
      <c r="Q113" s="374" t="s">
        <v>336</v>
      </c>
      <c r="R113" s="374" t="s">
        <v>337</v>
      </c>
      <c r="S113" s="374" t="s">
        <v>338</v>
      </c>
      <c r="T113" s="401"/>
      <c r="U113" s="353" t="s">
        <v>334</v>
      </c>
      <c r="V113" s="354"/>
    </row>
    <row r="114" spans="1:22" s="76" customFormat="1">
      <c r="A114" s="86"/>
      <c r="B114" s="86"/>
      <c r="C114" s="86"/>
      <c r="D114" s="86"/>
      <c r="E114" s="86"/>
      <c r="F114" s="86"/>
      <c r="G114" s="86"/>
      <c r="H114" s="86"/>
      <c r="I114" s="86"/>
      <c r="J114" s="86"/>
      <c r="K114" s="86"/>
      <c r="L114" s="86"/>
      <c r="O114" s="241"/>
      <c r="Q114" s="375"/>
      <c r="R114" s="375"/>
      <c r="S114" s="375"/>
      <c r="T114" s="402"/>
      <c r="U114" s="355"/>
      <c r="V114" s="356"/>
    </row>
    <row r="115" spans="1:22" s="76" customFormat="1" ht="14.1" customHeight="1">
      <c r="A115" s="414" t="s">
        <v>58</v>
      </c>
      <c r="B115" s="414"/>
      <c r="C115" s="414"/>
      <c r="D115" s="414"/>
      <c r="E115" s="414"/>
      <c r="F115" s="414"/>
      <c r="G115" s="414"/>
      <c r="H115" s="414"/>
      <c r="I115" s="414"/>
      <c r="J115" s="414"/>
      <c r="K115" s="414"/>
      <c r="L115" s="414"/>
      <c r="M115" s="414"/>
      <c r="N115" s="414"/>
      <c r="O115" s="241"/>
      <c r="Q115" s="768" t="s">
        <v>341</v>
      </c>
      <c r="R115" s="769"/>
      <c r="S115" s="769"/>
      <c r="T115" s="769"/>
      <c r="U115" s="769"/>
      <c r="V115" s="770"/>
    </row>
    <row r="116" spans="1:22" s="76" customFormat="1" ht="28.5" customHeight="1">
      <c r="A116" s="650" t="s">
        <v>319</v>
      </c>
      <c r="B116" s="650"/>
      <c r="C116" s="650"/>
      <c r="D116" s="650"/>
      <c r="E116" s="650"/>
      <c r="F116" s="650"/>
      <c r="G116" s="650"/>
      <c r="H116" s="692" t="s">
        <v>318</v>
      </c>
      <c r="I116" s="659" t="s">
        <v>282</v>
      </c>
      <c r="J116" s="659"/>
      <c r="K116" s="659"/>
      <c r="L116" s="659" t="s">
        <v>404</v>
      </c>
      <c r="M116" s="664" t="s">
        <v>49</v>
      </c>
      <c r="N116" s="664" t="s">
        <v>27</v>
      </c>
      <c r="O116" s="440" t="s">
        <v>473</v>
      </c>
      <c r="Q116" s="771"/>
      <c r="R116" s="772"/>
      <c r="S116" s="772"/>
      <c r="T116" s="772"/>
      <c r="U116" s="772"/>
      <c r="V116" s="773"/>
    </row>
    <row r="117" spans="1:22" s="76" customFormat="1" ht="23.1" customHeight="1">
      <c r="A117" s="650"/>
      <c r="B117" s="650"/>
      <c r="C117" s="650"/>
      <c r="D117" s="650"/>
      <c r="E117" s="650"/>
      <c r="F117" s="650"/>
      <c r="G117" s="650"/>
      <c r="H117" s="692"/>
      <c r="I117" s="115" t="s">
        <v>107</v>
      </c>
      <c r="J117" s="659" t="s">
        <v>50</v>
      </c>
      <c r="K117" s="659"/>
      <c r="L117" s="659"/>
      <c r="M117" s="664"/>
      <c r="N117" s="664"/>
      <c r="O117" s="440"/>
      <c r="Q117" s="774"/>
      <c r="R117" s="775"/>
      <c r="S117" s="775"/>
      <c r="T117" s="775"/>
      <c r="U117" s="775"/>
      <c r="V117" s="776"/>
    </row>
    <row r="118" spans="1:22" s="76" customFormat="1" ht="14.85" customHeight="1">
      <c r="A118" s="660"/>
      <c r="B118" s="660"/>
      <c r="C118" s="660"/>
      <c r="D118" s="660"/>
      <c r="E118" s="660"/>
      <c r="F118" s="660"/>
      <c r="G118" s="660"/>
      <c r="H118" s="97"/>
      <c r="I118" s="95"/>
      <c r="J118" s="744"/>
      <c r="K118" s="744"/>
      <c r="L118" s="95"/>
      <c r="M118" s="128">
        <f t="shared" ref="M118:M133" si="10">N118-(I118+J118+L118)</f>
        <v>0</v>
      </c>
      <c r="N118" s="95"/>
      <c r="O118" s="92"/>
      <c r="Q118" s="252">
        <f>N118</f>
        <v>0</v>
      </c>
      <c r="R118" s="252"/>
      <c r="S118" s="252"/>
      <c r="T118" s="777"/>
      <c r="U118" s="336"/>
      <c r="V118" s="337"/>
    </row>
    <row r="119" spans="1:22" s="76" customFormat="1" ht="14.85" customHeight="1">
      <c r="A119" s="660"/>
      <c r="B119" s="660"/>
      <c r="C119" s="660"/>
      <c r="D119" s="660"/>
      <c r="E119" s="660"/>
      <c r="F119" s="660"/>
      <c r="G119" s="660"/>
      <c r="H119" s="97"/>
      <c r="I119" s="95"/>
      <c r="J119" s="744"/>
      <c r="K119" s="744"/>
      <c r="L119" s="95"/>
      <c r="M119" s="128">
        <f t="shared" si="10"/>
        <v>0</v>
      </c>
      <c r="N119" s="95"/>
      <c r="O119" s="92"/>
      <c r="Q119" s="252">
        <f t="shared" ref="Q119:Q133" si="11">N119</f>
        <v>0</v>
      </c>
      <c r="R119" s="252"/>
      <c r="S119" s="252"/>
      <c r="T119" s="777"/>
      <c r="U119" s="336"/>
      <c r="V119" s="337"/>
    </row>
    <row r="120" spans="1:22" s="76" customFormat="1" ht="14.85" customHeight="1">
      <c r="A120" s="660"/>
      <c r="B120" s="660"/>
      <c r="C120" s="660"/>
      <c r="D120" s="660"/>
      <c r="E120" s="660"/>
      <c r="F120" s="660"/>
      <c r="G120" s="660"/>
      <c r="H120" s="97"/>
      <c r="I120" s="95"/>
      <c r="J120" s="744"/>
      <c r="K120" s="744"/>
      <c r="L120" s="95"/>
      <c r="M120" s="128">
        <f t="shared" si="10"/>
        <v>0</v>
      </c>
      <c r="N120" s="95"/>
      <c r="O120" s="92"/>
      <c r="Q120" s="252">
        <f t="shared" si="11"/>
        <v>0</v>
      </c>
      <c r="R120" s="252"/>
      <c r="S120" s="252"/>
      <c r="T120" s="777"/>
      <c r="U120" s="336"/>
      <c r="V120" s="337"/>
    </row>
    <row r="121" spans="1:22" s="76" customFormat="1" ht="14.85" customHeight="1">
      <c r="A121" s="660"/>
      <c r="B121" s="660"/>
      <c r="C121" s="660"/>
      <c r="D121" s="660"/>
      <c r="E121" s="660"/>
      <c r="F121" s="660"/>
      <c r="G121" s="660"/>
      <c r="H121" s="97"/>
      <c r="I121" s="95"/>
      <c r="J121" s="744"/>
      <c r="K121" s="744"/>
      <c r="L121" s="95"/>
      <c r="M121" s="128">
        <f t="shared" si="10"/>
        <v>0</v>
      </c>
      <c r="N121" s="95"/>
      <c r="O121" s="92"/>
      <c r="Q121" s="252">
        <f t="shared" si="11"/>
        <v>0</v>
      </c>
      <c r="R121" s="252"/>
      <c r="S121" s="252"/>
      <c r="T121" s="777"/>
      <c r="U121" s="336"/>
      <c r="V121" s="337"/>
    </row>
    <row r="122" spans="1:22" s="76" customFormat="1" ht="14.85" customHeight="1">
      <c r="A122" s="660"/>
      <c r="B122" s="660"/>
      <c r="C122" s="660"/>
      <c r="D122" s="660"/>
      <c r="E122" s="660"/>
      <c r="F122" s="660"/>
      <c r="G122" s="660"/>
      <c r="H122" s="97"/>
      <c r="I122" s="95"/>
      <c r="J122" s="744"/>
      <c r="K122" s="744"/>
      <c r="L122" s="95"/>
      <c r="M122" s="128">
        <f t="shared" si="10"/>
        <v>0</v>
      </c>
      <c r="N122" s="95"/>
      <c r="O122" s="92"/>
      <c r="Q122" s="252">
        <f t="shared" si="11"/>
        <v>0</v>
      </c>
      <c r="R122" s="252"/>
      <c r="S122" s="252"/>
      <c r="T122" s="777"/>
      <c r="U122" s="336"/>
      <c r="V122" s="337"/>
    </row>
    <row r="123" spans="1:22" s="76" customFormat="1" ht="14.85" customHeight="1">
      <c r="A123" s="660"/>
      <c r="B123" s="660"/>
      <c r="C123" s="660"/>
      <c r="D123" s="660"/>
      <c r="E123" s="660"/>
      <c r="F123" s="660"/>
      <c r="G123" s="660"/>
      <c r="H123" s="97"/>
      <c r="I123" s="95"/>
      <c r="J123" s="744"/>
      <c r="K123" s="744"/>
      <c r="L123" s="95"/>
      <c r="M123" s="128">
        <f t="shared" si="10"/>
        <v>0</v>
      </c>
      <c r="N123" s="95"/>
      <c r="O123" s="92"/>
      <c r="Q123" s="252">
        <f t="shared" si="11"/>
        <v>0</v>
      </c>
      <c r="R123" s="252"/>
      <c r="S123" s="252"/>
      <c r="T123" s="777"/>
      <c r="U123" s="336"/>
      <c r="V123" s="337"/>
    </row>
    <row r="124" spans="1:22" s="76" customFormat="1" ht="14.85" customHeight="1">
      <c r="A124" s="660"/>
      <c r="B124" s="660"/>
      <c r="C124" s="660"/>
      <c r="D124" s="660"/>
      <c r="E124" s="660"/>
      <c r="F124" s="660"/>
      <c r="G124" s="660"/>
      <c r="H124" s="97"/>
      <c r="I124" s="95"/>
      <c r="J124" s="744"/>
      <c r="K124" s="744"/>
      <c r="L124" s="95"/>
      <c r="M124" s="128">
        <f t="shared" si="10"/>
        <v>0</v>
      </c>
      <c r="N124" s="95"/>
      <c r="O124" s="92"/>
      <c r="Q124" s="252">
        <f t="shared" si="11"/>
        <v>0</v>
      </c>
      <c r="R124" s="252"/>
      <c r="S124" s="252"/>
      <c r="T124" s="777"/>
      <c r="U124" s="336"/>
      <c r="V124" s="337"/>
    </row>
    <row r="125" spans="1:22" s="76" customFormat="1" ht="14.85" customHeight="1">
      <c r="A125" s="660"/>
      <c r="B125" s="660"/>
      <c r="C125" s="660"/>
      <c r="D125" s="660"/>
      <c r="E125" s="660"/>
      <c r="F125" s="660"/>
      <c r="G125" s="660"/>
      <c r="H125" s="97"/>
      <c r="I125" s="95"/>
      <c r="J125" s="744"/>
      <c r="K125" s="744"/>
      <c r="L125" s="95"/>
      <c r="M125" s="128">
        <f t="shared" si="10"/>
        <v>0</v>
      </c>
      <c r="N125" s="95"/>
      <c r="O125" s="92"/>
      <c r="Q125" s="252">
        <f t="shared" si="11"/>
        <v>0</v>
      </c>
      <c r="R125" s="252"/>
      <c r="S125" s="252"/>
      <c r="T125" s="777"/>
      <c r="U125" s="336"/>
      <c r="V125" s="337"/>
    </row>
    <row r="126" spans="1:22" s="76" customFormat="1" ht="14.85" customHeight="1">
      <c r="A126" s="660"/>
      <c r="B126" s="660"/>
      <c r="C126" s="660"/>
      <c r="D126" s="660"/>
      <c r="E126" s="660"/>
      <c r="F126" s="660"/>
      <c r="G126" s="660"/>
      <c r="H126" s="97"/>
      <c r="I126" s="95"/>
      <c r="J126" s="744"/>
      <c r="K126" s="744"/>
      <c r="L126" s="95"/>
      <c r="M126" s="128">
        <f t="shared" si="10"/>
        <v>0</v>
      </c>
      <c r="N126" s="95"/>
      <c r="O126" s="92"/>
      <c r="Q126" s="252">
        <f t="shared" si="11"/>
        <v>0</v>
      </c>
      <c r="R126" s="252"/>
      <c r="S126" s="252"/>
      <c r="T126" s="777"/>
      <c r="U126" s="336"/>
      <c r="V126" s="337"/>
    </row>
    <row r="127" spans="1:22" ht="14.85" customHeight="1">
      <c r="A127" s="660"/>
      <c r="B127" s="660"/>
      <c r="C127" s="660"/>
      <c r="D127" s="660"/>
      <c r="E127" s="660"/>
      <c r="F127" s="660"/>
      <c r="G127" s="660"/>
      <c r="H127" s="97"/>
      <c r="I127" s="95"/>
      <c r="J127" s="744"/>
      <c r="K127" s="744"/>
      <c r="L127" s="95"/>
      <c r="M127" s="128">
        <f t="shared" si="10"/>
        <v>0</v>
      </c>
      <c r="N127" s="95"/>
      <c r="O127" s="92"/>
      <c r="P127" s="76"/>
      <c r="Q127" s="252">
        <f t="shared" si="11"/>
        <v>0</v>
      </c>
      <c r="R127" s="252"/>
      <c r="S127" s="252"/>
      <c r="T127" s="777"/>
      <c r="U127" s="336"/>
      <c r="V127" s="337"/>
    </row>
    <row r="128" spans="1:22" s="76" customFormat="1" ht="14.85" customHeight="1">
      <c r="A128" s="660"/>
      <c r="B128" s="660"/>
      <c r="C128" s="660"/>
      <c r="D128" s="660"/>
      <c r="E128" s="660"/>
      <c r="F128" s="660"/>
      <c r="G128" s="660"/>
      <c r="H128" s="97"/>
      <c r="I128" s="95"/>
      <c r="J128" s="744"/>
      <c r="K128" s="744"/>
      <c r="L128" s="95"/>
      <c r="M128" s="128">
        <f t="shared" si="10"/>
        <v>0</v>
      </c>
      <c r="N128" s="95"/>
      <c r="O128" s="92"/>
      <c r="Q128" s="252">
        <f t="shared" si="11"/>
        <v>0</v>
      </c>
      <c r="R128" s="252"/>
      <c r="S128" s="252"/>
      <c r="T128" s="777"/>
      <c r="U128" s="336"/>
      <c r="V128" s="337"/>
    </row>
    <row r="129" spans="1:22" s="76" customFormat="1" ht="14.85" customHeight="1">
      <c r="A129" s="660"/>
      <c r="B129" s="660"/>
      <c r="C129" s="660"/>
      <c r="D129" s="660"/>
      <c r="E129" s="660"/>
      <c r="F129" s="660"/>
      <c r="G129" s="660"/>
      <c r="H129" s="97"/>
      <c r="I129" s="95"/>
      <c r="J129" s="744"/>
      <c r="K129" s="744"/>
      <c r="L129" s="95"/>
      <c r="M129" s="128">
        <f t="shared" si="10"/>
        <v>0</v>
      </c>
      <c r="N129" s="95"/>
      <c r="O129" s="92"/>
      <c r="Q129" s="252">
        <f t="shared" si="11"/>
        <v>0</v>
      </c>
      <c r="R129" s="252"/>
      <c r="S129" s="252"/>
      <c r="T129" s="777"/>
      <c r="U129" s="336"/>
      <c r="V129" s="337"/>
    </row>
    <row r="130" spans="1:22" s="76" customFormat="1" ht="14.85" customHeight="1">
      <c r="A130" s="660"/>
      <c r="B130" s="660"/>
      <c r="C130" s="660"/>
      <c r="D130" s="660"/>
      <c r="E130" s="660"/>
      <c r="F130" s="660"/>
      <c r="G130" s="660"/>
      <c r="H130" s="97"/>
      <c r="I130" s="95"/>
      <c r="J130" s="744"/>
      <c r="K130" s="744"/>
      <c r="L130" s="95"/>
      <c r="M130" s="128">
        <f t="shared" si="10"/>
        <v>0</v>
      </c>
      <c r="N130" s="95"/>
      <c r="O130" s="92"/>
      <c r="Q130" s="252">
        <f t="shared" si="11"/>
        <v>0</v>
      </c>
      <c r="R130" s="252"/>
      <c r="S130" s="252"/>
      <c r="T130" s="777"/>
      <c r="U130" s="336"/>
      <c r="V130" s="337"/>
    </row>
    <row r="131" spans="1:22" s="76" customFormat="1" ht="14.85" customHeight="1">
      <c r="A131" s="660"/>
      <c r="B131" s="660"/>
      <c r="C131" s="660"/>
      <c r="D131" s="660"/>
      <c r="E131" s="660"/>
      <c r="F131" s="660"/>
      <c r="G131" s="660"/>
      <c r="H131" s="97"/>
      <c r="I131" s="95"/>
      <c r="J131" s="744"/>
      <c r="K131" s="744"/>
      <c r="L131" s="95"/>
      <c r="M131" s="128">
        <f t="shared" si="10"/>
        <v>0</v>
      </c>
      <c r="N131" s="95"/>
      <c r="O131" s="92"/>
      <c r="Q131" s="252">
        <f t="shared" si="11"/>
        <v>0</v>
      </c>
      <c r="R131" s="252"/>
      <c r="S131" s="252"/>
      <c r="T131" s="777"/>
      <c r="U131" s="336"/>
      <c r="V131" s="337"/>
    </row>
    <row r="132" spans="1:22" s="76" customFormat="1" ht="14.85" customHeight="1">
      <c r="A132" s="660"/>
      <c r="B132" s="660"/>
      <c r="C132" s="660"/>
      <c r="D132" s="660"/>
      <c r="E132" s="660"/>
      <c r="F132" s="660"/>
      <c r="G132" s="660"/>
      <c r="H132" s="97"/>
      <c r="I132" s="95"/>
      <c r="J132" s="744"/>
      <c r="K132" s="744"/>
      <c r="L132" s="95"/>
      <c r="M132" s="128">
        <f t="shared" si="10"/>
        <v>0</v>
      </c>
      <c r="N132" s="95"/>
      <c r="O132" s="92"/>
      <c r="Q132" s="252">
        <f t="shared" si="11"/>
        <v>0</v>
      </c>
      <c r="R132" s="252"/>
      <c r="S132" s="252"/>
      <c r="T132" s="777"/>
      <c r="U132" s="336"/>
      <c r="V132" s="337"/>
    </row>
    <row r="133" spans="1:22" s="76" customFormat="1" ht="14.85" customHeight="1">
      <c r="A133" s="660"/>
      <c r="B133" s="660"/>
      <c r="C133" s="660"/>
      <c r="D133" s="660"/>
      <c r="E133" s="660"/>
      <c r="F133" s="660"/>
      <c r="G133" s="660"/>
      <c r="H133" s="97"/>
      <c r="I133" s="95"/>
      <c r="J133" s="744"/>
      <c r="K133" s="744"/>
      <c r="L133" s="95"/>
      <c r="M133" s="128">
        <f t="shared" si="10"/>
        <v>0</v>
      </c>
      <c r="N133" s="95"/>
      <c r="O133" s="92"/>
      <c r="Q133" s="252">
        <f t="shared" si="11"/>
        <v>0</v>
      </c>
      <c r="R133" s="252"/>
      <c r="S133" s="252"/>
      <c r="T133" s="777"/>
      <c r="U133" s="336"/>
      <c r="V133" s="337"/>
    </row>
    <row r="134" spans="1:22" s="76" customFormat="1" ht="14.1" customHeight="1">
      <c r="A134" s="681" t="s">
        <v>52</v>
      </c>
      <c r="B134" s="682"/>
      <c r="C134" s="682"/>
      <c r="D134" s="682"/>
      <c r="E134" s="682"/>
      <c r="F134" s="682"/>
      <c r="G134" s="682"/>
      <c r="H134" s="683"/>
      <c r="I134" s="244">
        <f>SUM(I118:I133)</f>
        <v>0</v>
      </c>
      <c r="J134" s="766">
        <f>SUM(J118:J133)</f>
        <v>0</v>
      </c>
      <c r="K134" s="767"/>
      <c r="L134" s="244">
        <f>SUM(L118:L133)</f>
        <v>0</v>
      </c>
      <c r="M134" s="244">
        <f>SUM(M118:M133)</f>
        <v>0</v>
      </c>
      <c r="N134" s="244">
        <f>SUM(N118:N133)</f>
        <v>0</v>
      </c>
      <c r="O134" s="243"/>
      <c r="Q134" s="374" t="s">
        <v>336</v>
      </c>
      <c r="R134" s="374" t="s">
        <v>337</v>
      </c>
      <c r="S134" s="374" t="s">
        <v>338</v>
      </c>
      <c r="T134" s="777"/>
      <c r="U134" s="353" t="s">
        <v>334</v>
      </c>
      <c r="V134" s="354"/>
    </row>
    <row r="135" spans="1:22" s="76" customFormat="1">
      <c r="A135" s="86"/>
      <c r="B135" s="86"/>
      <c r="C135" s="86"/>
      <c r="D135" s="86"/>
      <c r="E135" s="86"/>
      <c r="F135" s="86"/>
      <c r="G135" s="86"/>
      <c r="H135" s="86"/>
      <c r="I135" s="86"/>
      <c r="J135" s="86"/>
      <c r="K135" s="86"/>
      <c r="L135" s="86"/>
      <c r="O135" s="241"/>
      <c r="Q135" s="375"/>
      <c r="R135" s="375"/>
      <c r="S135" s="375"/>
      <c r="T135" s="777"/>
      <c r="U135" s="355"/>
      <c r="V135" s="356"/>
    </row>
    <row r="136" spans="1:22" s="76" customFormat="1">
      <c r="A136" s="414" t="s">
        <v>284</v>
      </c>
      <c r="B136" s="414"/>
      <c r="C136" s="414"/>
      <c r="D136" s="414"/>
      <c r="E136" s="414"/>
      <c r="F136" s="414"/>
      <c r="G136" s="414"/>
      <c r="H136" s="414"/>
      <c r="I136" s="414"/>
      <c r="J136" s="414"/>
      <c r="K136" s="414"/>
      <c r="L136" s="414"/>
      <c r="M136" s="414"/>
      <c r="N136" s="414"/>
      <c r="O136" s="241"/>
      <c r="Q136" s="405" t="s">
        <v>342</v>
      </c>
      <c r="R136" s="406"/>
      <c r="S136" s="406"/>
      <c r="T136" s="406"/>
      <c r="U136" s="406"/>
      <c r="V136" s="407"/>
    </row>
    <row r="137" spans="1:22" s="76" customFormat="1" ht="27.6" customHeight="1">
      <c r="A137" s="679" t="s">
        <v>59</v>
      </c>
      <c r="B137" s="679"/>
      <c r="C137" s="679"/>
      <c r="D137" s="679"/>
      <c r="E137" s="679"/>
      <c r="F137" s="679"/>
      <c r="G137" s="679"/>
      <c r="H137" s="679"/>
      <c r="I137" s="659" t="s">
        <v>282</v>
      </c>
      <c r="J137" s="659"/>
      <c r="K137" s="659"/>
      <c r="L137" s="659" t="s">
        <v>404</v>
      </c>
      <c r="M137" s="664" t="s">
        <v>49</v>
      </c>
      <c r="N137" s="664" t="s">
        <v>27</v>
      </c>
      <c r="O137" s="440" t="s">
        <v>473</v>
      </c>
      <c r="Q137" s="408"/>
      <c r="R137" s="409"/>
      <c r="S137" s="409"/>
      <c r="T137" s="409"/>
      <c r="U137" s="409"/>
      <c r="V137" s="410"/>
    </row>
    <row r="138" spans="1:22" s="76" customFormat="1" ht="22.5" customHeight="1">
      <c r="A138" s="679"/>
      <c r="B138" s="679"/>
      <c r="C138" s="679"/>
      <c r="D138" s="679"/>
      <c r="E138" s="679"/>
      <c r="F138" s="679"/>
      <c r="G138" s="679"/>
      <c r="H138" s="679"/>
      <c r="I138" s="115" t="s">
        <v>107</v>
      </c>
      <c r="J138" s="659" t="s">
        <v>50</v>
      </c>
      <c r="K138" s="659"/>
      <c r="L138" s="659"/>
      <c r="M138" s="664"/>
      <c r="N138" s="664"/>
      <c r="O138" s="440"/>
      <c r="Q138" s="411"/>
      <c r="R138" s="412"/>
      <c r="S138" s="412"/>
      <c r="T138" s="412"/>
      <c r="U138" s="412"/>
      <c r="V138" s="413"/>
    </row>
    <row r="139" spans="1:22" s="76" customFormat="1" ht="14.85" customHeight="1">
      <c r="A139" s="338"/>
      <c r="B139" s="338"/>
      <c r="C139" s="338"/>
      <c r="D139" s="338"/>
      <c r="E139" s="338"/>
      <c r="F139" s="338"/>
      <c r="G139" s="338"/>
      <c r="H139" s="338"/>
      <c r="I139" s="95"/>
      <c r="J139" s="744"/>
      <c r="K139" s="744"/>
      <c r="L139" s="95"/>
      <c r="M139" s="128">
        <f t="shared" ref="M139:M154" si="12">N139-(I139+J139+L139)</f>
        <v>0</v>
      </c>
      <c r="N139" s="95"/>
      <c r="O139" s="92"/>
      <c r="Q139" s="252">
        <f>N139</f>
        <v>0</v>
      </c>
      <c r="R139" s="248"/>
      <c r="S139" s="252"/>
      <c r="T139" s="397">
        <f>SUM(T42:T58)</f>
        <v>0</v>
      </c>
      <c r="U139" s="336"/>
      <c r="V139" s="337"/>
    </row>
    <row r="140" spans="1:22" s="76" customFormat="1" ht="14.85" customHeight="1">
      <c r="A140" s="338"/>
      <c r="B140" s="338"/>
      <c r="C140" s="338"/>
      <c r="D140" s="338"/>
      <c r="E140" s="338"/>
      <c r="F140" s="338"/>
      <c r="G140" s="338"/>
      <c r="H140" s="338"/>
      <c r="I140" s="95"/>
      <c r="J140" s="744"/>
      <c r="K140" s="744"/>
      <c r="L140" s="95"/>
      <c r="M140" s="128">
        <f t="shared" si="12"/>
        <v>0</v>
      </c>
      <c r="N140" s="95"/>
      <c r="O140" s="92"/>
      <c r="Q140" s="252">
        <f t="shared" ref="Q140:Q154" si="13">N140</f>
        <v>0</v>
      </c>
      <c r="R140" s="248"/>
      <c r="S140" s="252"/>
      <c r="T140" s="398"/>
      <c r="U140" s="336"/>
      <c r="V140" s="337"/>
    </row>
    <row r="141" spans="1:22" s="76" customFormat="1" ht="14.85" customHeight="1">
      <c r="A141" s="338"/>
      <c r="B141" s="338"/>
      <c r="C141" s="338"/>
      <c r="D141" s="338"/>
      <c r="E141" s="338"/>
      <c r="F141" s="338"/>
      <c r="G141" s="338"/>
      <c r="H141" s="338"/>
      <c r="I141" s="95"/>
      <c r="J141" s="744"/>
      <c r="K141" s="744"/>
      <c r="L141" s="95"/>
      <c r="M141" s="128">
        <f t="shared" si="12"/>
        <v>0</v>
      </c>
      <c r="N141" s="95"/>
      <c r="O141" s="92"/>
      <c r="Q141" s="252">
        <f t="shared" si="13"/>
        <v>0</v>
      </c>
      <c r="R141" s="248"/>
      <c r="S141" s="252"/>
      <c r="T141" s="398"/>
      <c r="U141" s="336"/>
      <c r="V141" s="337"/>
    </row>
    <row r="142" spans="1:22" s="76" customFormat="1" ht="14.85" customHeight="1">
      <c r="A142" s="338"/>
      <c r="B142" s="338"/>
      <c r="C142" s="338"/>
      <c r="D142" s="338"/>
      <c r="E142" s="338"/>
      <c r="F142" s="338"/>
      <c r="G142" s="338"/>
      <c r="H142" s="338"/>
      <c r="I142" s="95"/>
      <c r="J142" s="744"/>
      <c r="K142" s="744"/>
      <c r="L142" s="95"/>
      <c r="M142" s="128">
        <f t="shared" si="12"/>
        <v>0</v>
      </c>
      <c r="N142" s="95"/>
      <c r="O142" s="92"/>
      <c r="Q142" s="252">
        <f t="shared" si="13"/>
        <v>0</v>
      </c>
      <c r="R142" s="248"/>
      <c r="S142" s="252"/>
      <c r="T142" s="398"/>
      <c r="U142" s="336"/>
      <c r="V142" s="337"/>
    </row>
    <row r="143" spans="1:22" s="76" customFormat="1" ht="14.85" customHeight="1">
      <c r="A143" s="338"/>
      <c r="B143" s="338"/>
      <c r="C143" s="338"/>
      <c r="D143" s="338"/>
      <c r="E143" s="338"/>
      <c r="F143" s="338"/>
      <c r="G143" s="338"/>
      <c r="H143" s="338"/>
      <c r="I143" s="95"/>
      <c r="J143" s="744"/>
      <c r="K143" s="744"/>
      <c r="L143" s="95"/>
      <c r="M143" s="128">
        <f t="shared" si="12"/>
        <v>0</v>
      </c>
      <c r="N143" s="95"/>
      <c r="O143" s="92"/>
      <c r="Q143" s="252">
        <f t="shared" si="13"/>
        <v>0</v>
      </c>
      <c r="R143" s="248"/>
      <c r="S143" s="252"/>
      <c r="T143" s="398"/>
      <c r="U143" s="336"/>
      <c r="V143" s="337"/>
    </row>
    <row r="144" spans="1:22" s="76" customFormat="1" ht="14.85" customHeight="1">
      <c r="A144" s="338"/>
      <c r="B144" s="338"/>
      <c r="C144" s="338"/>
      <c r="D144" s="338"/>
      <c r="E144" s="338"/>
      <c r="F144" s="338"/>
      <c r="G144" s="338"/>
      <c r="H144" s="338"/>
      <c r="I144" s="95"/>
      <c r="J144" s="744"/>
      <c r="K144" s="744"/>
      <c r="L144" s="95"/>
      <c r="M144" s="128">
        <f t="shared" si="12"/>
        <v>0</v>
      </c>
      <c r="N144" s="95"/>
      <c r="O144" s="92"/>
      <c r="Q144" s="252">
        <f t="shared" si="13"/>
        <v>0</v>
      </c>
      <c r="R144" s="248"/>
      <c r="S144" s="252"/>
      <c r="T144" s="398"/>
      <c r="U144" s="336"/>
      <c r="V144" s="337"/>
    </row>
    <row r="145" spans="1:16383" s="76" customFormat="1" ht="14.85" customHeight="1">
      <c r="A145" s="338"/>
      <c r="B145" s="338"/>
      <c r="C145" s="338"/>
      <c r="D145" s="338"/>
      <c r="E145" s="338"/>
      <c r="F145" s="338"/>
      <c r="G145" s="338"/>
      <c r="H145" s="338"/>
      <c r="I145" s="95"/>
      <c r="J145" s="744"/>
      <c r="K145" s="744"/>
      <c r="L145" s="95"/>
      <c r="M145" s="128">
        <f t="shared" si="12"/>
        <v>0</v>
      </c>
      <c r="N145" s="95"/>
      <c r="O145" s="92"/>
      <c r="Q145" s="252">
        <f t="shared" si="13"/>
        <v>0</v>
      </c>
      <c r="R145" s="248"/>
      <c r="S145" s="252"/>
      <c r="T145" s="398"/>
      <c r="U145" s="336"/>
      <c r="V145" s="337"/>
    </row>
    <row r="146" spans="1:16383" s="76" customFormat="1" ht="14.85" customHeight="1">
      <c r="A146" s="338"/>
      <c r="B146" s="338"/>
      <c r="C146" s="338"/>
      <c r="D146" s="338"/>
      <c r="E146" s="338"/>
      <c r="F146" s="338"/>
      <c r="G146" s="338"/>
      <c r="H146" s="338"/>
      <c r="I146" s="95"/>
      <c r="J146" s="744"/>
      <c r="K146" s="744"/>
      <c r="L146" s="95"/>
      <c r="M146" s="128">
        <f t="shared" si="12"/>
        <v>0</v>
      </c>
      <c r="N146" s="95"/>
      <c r="O146" s="92"/>
      <c r="Q146" s="252">
        <f t="shared" si="13"/>
        <v>0</v>
      </c>
      <c r="R146" s="248"/>
      <c r="S146" s="252"/>
      <c r="T146" s="398"/>
      <c r="U146" s="336"/>
      <c r="V146" s="337"/>
    </row>
    <row r="147" spans="1:16383" s="76" customFormat="1" ht="14.85" customHeight="1">
      <c r="A147" s="338"/>
      <c r="B147" s="338"/>
      <c r="C147" s="338"/>
      <c r="D147" s="338"/>
      <c r="E147" s="338"/>
      <c r="F147" s="338"/>
      <c r="G147" s="338"/>
      <c r="H147" s="338"/>
      <c r="I147" s="95"/>
      <c r="J147" s="744"/>
      <c r="K147" s="744"/>
      <c r="L147" s="95"/>
      <c r="M147" s="128">
        <f t="shared" si="12"/>
        <v>0</v>
      </c>
      <c r="N147" s="95"/>
      <c r="O147" s="92"/>
      <c r="Q147" s="252">
        <f t="shared" si="13"/>
        <v>0</v>
      </c>
      <c r="R147" s="248"/>
      <c r="S147" s="252"/>
      <c r="T147" s="398"/>
      <c r="U147" s="336"/>
      <c r="V147" s="337"/>
    </row>
    <row r="148" spans="1:16383" ht="14.85" customHeight="1">
      <c r="A148" s="338"/>
      <c r="B148" s="338"/>
      <c r="C148" s="338"/>
      <c r="D148" s="338"/>
      <c r="E148" s="338"/>
      <c r="F148" s="338"/>
      <c r="G148" s="338"/>
      <c r="H148" s="338"/>
      <c r="I148" s="95"/>
      <c r="J148" s="744"/>
      <c r="K148" s="744"/>
      <c r="L148" s="95"/>
      <c r="M148" s="128">
        <f t="shared" si="12"/>
        <v>0</v>
      </c>
      <c r="N148" s="95"/>
      <c r="O148" s="92"/>
      <c r="P148" s="76"/>
      <c r="Q148" s="252">
        <f t="shared" si="13"/>
        <v>0</v>
      </c>
      <c r="R148" s="248"/>
      <c r="S148" s="252"/>
      <c r="T148" s="398"/>
      <c r="U148" s="336"/>
      <c r="V148" s="337"/>
    </row>
    <row r="149" spans="1:16383" s="76" customFormat="1" ht="14.85" customHeight="1">
      <c r="A149" s="338"/>
      <c r="B149" s="338"/>
      <c r="C149" s="338"/>
      <c r="D149" s="338"/>
      <c r="E149" s="338"/>
      <c r="F149" s="338"/>
      <c r="G149" s="338"/>
      <c r="H149" s="338"/>
      <c r="I149" s="95"/>
      <c r="J149" s="744"/>
      <c r="K149" s="744"/>
      <c r="L149" s="95"/>
      <c r="M149" s="128">
        <f t="shared" si="12"/>
        <v>0</v>
      </c>
      <c r="N149" s="95"/>
      <c r="O149" s="92"/>
      <c r="Q149" s="252">
        <f t="shared" si="13"/>
        <v>0</v>
      </c>
      <c r="R149" s="248"/>
      <c r="S149" s="252"/>
      <c r="T149" s="398"/>
      <c r="U149" s="336"/>
      <c r="V149" s="337"/>
    </row>
    <row r="150" spans="1:16383" s="76" customFormat="1" ht="14.85" customHeight="1">
      <c r="A150" s="338"/>
      <c r="B150" s="338"/>
      <c r="C150" s="338"/>
      <c r="D150" s="338"/>
      <c r="E150" s="338"/>
      <c r="F150" s="338"/>
      <c r="G150" s="338"/>
      <c r="H150" s="338"/>
      <c r="I150" s="95"/>
      <c r="J150" s="744"/>
      <c r="K150" s="744"/>
      <c r="L150" s="95"/>
      <c r="M150" s="128">
        <f t="shared" si="12"/>
        <v>0</v>
      </c>
      <c r="N150" s="95"/>
      <c r="O150" s="92"/>
      <c r="Q150" s="252">
        <f t="shared" si="13"/>
        <v>0</v>
      </c>
      <c r="R150" s="248"/>
      <c r="S150" s="252"/>
      <c r="T150" s="398"/>
      <c r="U150" s="336"/>
      <c r="V150" s="337"/>
    </row>
    <row r="151" spans="1:16383" s="91" customFormat="1" ht="14.85" customHeight="1">
      <c r="A151" s="338"/>
      <c r="B151" s="338"/>
      <c r="C151" s="338"/>
      <c r="D151" s="338"/>
      <c r="E151" s="338"/>
      <c r="F151" s="338"/>
      <c r="G151" s="338"/>
      <c r="H151" s="338"/>
      <c r="I151" s="95"/>
      <c r="J151" s="746"/>
      <c r="K151" s="747"/>
      <c r="L151" s="95"/>
      <c r="M151" s="128">
        <f t="shared" si="12"/>
        <v>0</v>
      </c>
      <c r="N151" s="95"/>
      <c r="O151" s="92"/>
      <c r="P151" s="76"/>
      <c r="Q151" s="252">
        <f t="shared" si="13"/>
        <v>0</v>
      </c>
      <c r="R151" s="248"/>
      <c r="S151" s="252"/>
      <c r="T151" s="398"/>
      <c r="U151" s="336"/>
      <c r="V151" s="337"/>
      <c r="W151" s="16"/>
      <c r="X151" s="16"/>
      <c r="Y151" s="16"/>
      <c r="Z151" s="342"/>
      <c r="AA151" s="342"/>
      <c r="AB151" s="342"/>
      <c r="AC151" s="342"/>
      <c r="AD151" s="342"/>
      <c r="AE151" s="342"/>
      <c r="AF151" s="342"/>
      <c r="AG151" s="342"/>
      <c r="AH151" s="342"/>
      <c r="AI151" s="342"/>
      <c r="AJ151" s="342"/>
      <c r="AK151" s="342"/>
      <c r="AL151" s="342"/>
      <c r="AM151" s="342"/>
      <c r="AN151" s="342"/>
      <c r="AO151" s="342"/>
      <c r="AP151" s="342"/>
      <c r="AQ151" s="342"/>
      <c r="AR151" s="342"/>
      <c r="AS151" s="342"/>
      <c r="AT151" s="342"/>
      <c r="AU151" s="342"/>
      <c r="AV151" s="342"/>
      <c r="AW151" s="342"/>
      <c r="AX151" s="342"/>
      <c r="AY151" s="342"/>
      <c r="AZ151" s="342"/>
      <c r="BA151" s="342"/>
      <c r="BB151" s="342"/>
      <c r="BC151" s="342"/>
      <c r="BD151" s="342"/>
      <c r="BE151" s="342"/>
      <c r="BF151" s="342"/>
      <c r="BG151" s="342"/>
      <c r="BH151" s="342"/>
      <c r="BI151" s="342"/>
      <c r="BJ151" s="342"/>
      <c r="BK151" s="342"/>
      <c r="BL151" s="342"/>
      <c r="BM151" s="342"/>
      <c r="BN151" s="342"/>
      <c r="BO151" s="342"/>
      <c r="BP151" s="342"/>
      <c r="BQ151" s="342"/>
      <c r="BR151" s="342"/>
      <c r="BS151" s="342"/>
      <c r="BT151" s="342"/>
      <c r="BU151" s="342"/>
      <c r="BV151" s="342"/>
      <c r="BW151" s="342"/>
      <c r="BX151" s="342"/>
      <c r="BY151" s="342"/>
      <c r="BZ151" s="342"/>
      <c r="CA151" s="342"/>
      <c r="CB151" s="342"/>
      <c r="CC151" s="342"/>
      <c r="CD151" s="342"/>
      <c r="CE151" s="342"/>
      <c r="CF151" s="342"/>
      <c r="CG151" s="342"/>
      <c r="CH151" s="342"/>
      <c r="CI151" s="342"/>
      <c r="CJ151" s="342"/>
      <c r="CK151" s="342"/>
      <c r="CL151" s="342"/>
      <c r="CM151" s="342"/>
      <c r="CN151" s="342"/>
      <c r="CO151" s="342"/>
      <c r="CP151" s="342"/>
      <c r="CQ151" s="342"/>
      <c r="CR151" s="342"/>
      <c r="CS151" s="342"/>
      <c r="CT151" s="342"/>
      <c r="CU151" s="342"/>
      <c r="CV151" s="342"/>
      <c r="CW151" s="342"/>
      <c r="CX151" s="342"/>
      <c r="CY151" s="342"/>
      <c r="CZ151" s="342"/>
      <c r="DA151" s="342"/>
      <c r="DB151" s="342"/>
      <c r="DC151" s="342"/>
      <c r="DD151" s="342"/>
      <c r="DE151" s="342"/>
      <c r="DF151" s="342"/>
      <c r="DG151" s="342"/>
      <c r="DH151" s="342"/>
      <c r="DI151" s="342"/>
      <c r="DJ151" s="342"/>
      <c r="DK151" s="342"/>
      <c r="DL151" s="342"/>
      <c r="DM151" s="342"/>
      <c r="DN151" s="342"/>
      <c r="DO151" s="342"/>
      <c r="DP151" s="342"/>
      <c r="DQ151" s="342"/>
      <c r="DR151" s="342"/>
      <c r="DS151" s="342"/>
      <c r="DT151" s="342"/>
      <c r="DU151" s="342"/>
      <c r="DV151" s="342"/>
      <c r="DW151" s="342"/>
      <c r="DX151" s="342"/>
      <c r="DY151" s="342"/>
      <c r="DZ151" s="342"/>
      <c r="EA151" s="342"/>
      <c r="EB151" s="342"/>
      <c r="EC151" s="342"/>
      <c r="ED151" s="342"/>
      <c r="EE151" s="342"/>
      <c r="EF151" s="342"/>
      <c r="EG151" s="342"/>
      <c r="EH151" s="342"/>
      <c r="EI151" s="342"/>
      <c r="EJ151" s="342"/>
      <c r="EK151" s="342"/>
      <c r="EL151" s="342"/>
      <c r="EM151" s="342"/>
      <c r="EN151" s="342"/>
      <c r="EO151" s="342"/>
      <c r="EP151" s="342"/>
      <c r="EQ151" s="342"/>
      <c r="ER151" s="342"/>
      <c r="ES151" s="342"/>
      <c r="ET151" s="342"/>
      <c r="EU151" s="342"/>
      <c r="EV151" s="342"/>
      <c r="EW151" s="342"/>
      <c r="EX151" s="342"/>
      <c r="EY151" s="342"/>
      <c r="EZ151" s="342"/>
      <c r="FA151" s="342"/>
      <c r="FB151" s="342"/>
      <c r="FC151" s="342"/>
      <c r="FD151" s="342"/>
      <c r="FE151" s="342"/>
      <c r="FF151" s="342"/>
      <c r="FG151" s="342"/>
      <c r="FH151" s="342"/>
      <c r="FI151" s="342"/>
      <c r="FJ151" s="342"/>
      <c r="FK151" s="342"/>
      <c r="FL151" s="342"/>
      <c r="FM151" s="342"/>
      <c r="FN151" s="342"/>
      <c r="FO151" s="342"/>
      <c r="FP151" s="342"/>
      <c r="FQ151" s="342"/>
      <c r="FR151" s="342"/>
      <c r="FS151" s="342"/>
      <c r="FT151" s="342"/>
      <c r="FU151" s="342"/>
      <c r="FV151" s="342"/>
      <c r="FW151" s="342"/>
      <c r="FX151" s="342"/>
      <c r="FY151" s="342"/>
      <c r="FZ151" s="342"/>
      <c r="GA151" s="342"/>
      <c r="GB151" s="342"/>
      <c r="GC151" s="342"/>
      <c r="GD151" s="342"/>
      <c r="GE151" s="342"/>
      <c r="GF151" s="342"/>
      <c r="GG151" s="342"/>
      <c r="GH151" s="342"/>
      <c r="GI151" s="342"/>
      <c r="GJ151" s="342"/>
      <c r="GK151" s="342"/>
      <c r="GL151" s="342"/>
      <c r="GM151" s="342"/>
      <c r="GN151" s="342"/>
      <c r="GO151" s="342"/>
      <c r="GP151" s="342"/>
      <c r="GQ151" s="342"/>
      <c r="GR151" s="342"/>
      <c r="GS151" s="342"/>
      <c r="GT151" s="342"/>
      <c r="GU151" s="342"/>
      <c r="GV151" s="342"/>
      <c r="GW151" s="342"/>
      <c r="GX151" s="342"/>
      <c r="GY151" s="342"/>
      <c r="GZ151" s="342"/>
      <c r="HA151" s="342"/>
      <c r="HB151" s="342"/>
      <c r="HC151" s="342"/>
      <c r="HD151" s="342"/>
      <c r="HE151" s="342"/>
      <c r="HF151" s="342"/>
      <c r="HG151" s="342"/>
      <c r="HH151" s="342"/>
      <c r="HI151" s="342"/>
      <c r="HJ151" s="342"/>
      <c r="HK151" s="342"/>
      <c r="HL151" s="342"/>
      <c r="HM151" s="342"/>
      <c r="HN151" s="342"/>
      <c r="HO151" s="342"/>
      <c r="HP151" s="342"/>
      <c r="HQ151" s="342"/>
      <c r="HR151" s="342"/>
      <c r="HS151" s="342"/>
      <c r="HT151" s="342"/>
      <c r="HU151" s="342"/>
      <c r="HV151" s="342"/>
      <c r="HW151" s="342"/>
      <c r="HX151" s="342"/>
      <c r="HY151" s="342"/>
      <c r="HZ151" s="342"/>
      <c r="IA151" s="342"/>
      <c r="IB151" s="342"/>
      <c r="IC151" s="342"/>
      <c r="ID151" s="342"/>
      <c r="IE151" s="342"/>
      <c r="IF151" s="342"/>
      <c r="IG151" s="342"/>
      <c r="IH151" s="342"/>
      <c r="II151" s="342"/>
      <c r="IJ151" s="342"/>
      <c r="IK151" s="342"/>
      <c r="IL151" s="342"/>
      <c r="IM151" s="342"/>
      <c r="IN151" s="342"/>
      <c r="IO151" s="342"/>
      <c r="IP151" s="342"/>
      <c r="IQ151" s="342"/>
      <c r="IR151" s="342"/>
      <c r="IS151" s="342"/>
      <c r="IT151" s="342"/>
      <c r="IU151" s="342"/>
      <c r="IV151" s="342"/>
      <c r="IW151" s="342"/>
      <c r="IX151" s="342"/>
      <c r="IY151" s="342"/>
      <c r="IZ151" s="342"/>
      <c r="JA151" s="342"/>
      <c r="JB151" s="342"/>
      <c r="JC151" s="342"/>
      <c r="JD151" s="342"/>
      <c r="JE151" s="342"/>
      <c r="JF151" s="342"/>
      <c r="JG151" s="342"/>
      <c r="JH151" s="342"/>
      <c r="JI151" s="342"/>
      <c r="JJ151" s="342"/>
      <c r="JK151" s="342"/>
      <c r="JL151" s="342"/>
      <c r="JM151" s="342"/>
      <c r="JN151" s="342"/>
      <c r="JO151" s="342"/>
      <c r="JP151" s="342"/>
      <c r="JQ151" s="342"/>
      <c r="JR151" s="342"/>
      <c r="JS151" s="342"/>
      <c r="JT151" s="342"/>
      <c r="JU151" s="342"/>
      <c r="JV151" s="342"/>
      <c r="JW151" s="342"/>
      <c r="JX151" s="342"/>
      <c r="JY151" s="342"/>
      <c r="JZ151" s="342"/>
      <c r="KA151" s="342"/>
      <c r="KB151" s="342"/>
      <c r="KC151" s="342"/>
      <c r="KD151" s="342"/>
      <c r="KE151" s="342"/>
      <c r="KF151" s="342"/>
      <c r="KG151" s="342"/>
      <c r="KH151" s="342"/>
      <c r="KI151" s="342"/>
      <c r="KJ151" s="342"/>
      <c r="KK151" s="342"/>
      <c r="KL151" s="342"/>
      <c r="KM151" s="342"/>
      <c r="KN151" s="342"/>
      <c r="KO151" s="342"/>
      <c r="KP151" s="342"/>
      <c r="KQ151" s="342"/>
      <c r="KR151" s="342"/>
      <c r="KS151" s="342"/>
      <c r="KT151" s="342"/>
      <c r="KU151" s="342"/>
      <c r="KV151" s="342"/>
      <c r="KW151" s="342"/>
      <c r="KX151" s="342"/>
      <c r="KY151" s="342"/>
      <c r="KZ151" s="342"/>
      <c r="LA151" s="342"/>
      <c r="LB151" s="342"/>
      <c r="LC151" s="342"/>
      <c r="LD151" s="342"/>
      <c r="LE151" s="342"/>
      <c r="LF151" s="342"/>
      <c r="LG151" s="342"/>
      <c r="LH151" s="342"/>
      <c r="LI151" s="342"/>
      <c r="LJ151" s="342"/>
      <c r="LK151" s="342"/>
      <c r="LL151" s="342"/>
      <c r="LM151" s="342"/>
      <c r="LN151" s="342"/>
      <c r="LO151" s="342"/>
      <c r="LP151" s="342"/>
      <c r="LQ151" s="342"/>
      <c r="LR151" s="342"/>
      <c r="LS151" s="342"/>
      <c r="LT151" s="342"/>
      <c r="LU151" s="342"/>
      <c r="LV151" s="342"/>
      <c r="LW151" s="342"/>
      <c r="LX151" s="342"/>
      <c r="LY151" s="342"/>
      <c r="LZ151" s="342"/>
      <c r="MA151" s="342"/>
      <c r="MB151" s="342"/>
      <c r="MC151" s="342"/>
      <c r="MD151" s="342"/>
      <c r="ME151" s="342"/>
      <c r="MF151" s="342"/>
      <c r="MG151" s="342"/>
      <c r="MH151" s="342"/>
      <c r="MI151" s="342"/>
      <c r="MJ151" s="342"/>
      <c r="MK151" s="342"/>
      <c r="ML151" s="342"/>
      <c r="MM151" s="342"/>
      <c r="MN151" s="342"/>
      <c r="MO151" s="342"/>
      <c r="MP151" s="342"/>
      <c r="MQ151" s="342"/>
      <c r="MR151" s="342"/>
      <c r="MS151" s="342"/>
      <c r="MT151" s="342"/>
      <c r="MU151" s="342"/>
      <c r="MV151" s="342"/>
      <c r="MW151" s="342"/>
      <c r="MX151" s="342"/>
      <c r="MY151" s="342"/>
      <c r="MZ151" s="342"/>
      <c r="NA151" s="342"/>
      <c r="NB151" s="342"/>
      <c r="NC151" s="342"/>
      <c r="ND151" s="342"/>
      <c r="NE151" s="342"/>
      <c r="NF151" s="342"/>
      <c r="NG151" s="342"/>
      <c r="NH151" s="342"/>
      <c r="NI151" s="342"/>
      <c r="NJ151" s="342"/>
      <c r="NK151" s="342"/>
      <c r="NL151" s="342"/>
      <c r="NM151" s="342"/>
      <c r="NN151" s="342"/>
      <c r="NO151" s="342"/>
      <c r="NP151" s="342"/>
      <c r="NQ151" s="342"/>
      <c r="NR151" s="342"/>
      <c r="NS151" s="342"/>
      <c r="NT151" s="342"/>
      <c r="NU151" s="342"/>
      <c r="NV151" s="342"/>
      <c r="NW151" s="342"/>
      <c r="NX151" s="342"/>
      <c r="NY151" s="342"/>
      <c r="NZ151" s="342"/>
      <c r="OA151" s="342"/>
      <c r="OB151" s="342"/>
      <c r="OC151" s="342"/>
      <c r="OD151" s="342"/>
      <c r="OE151" s="342"/>
      <c r="OF151" s="342"/>
      <c r="OG151" s="342"/>
      <c r="OH151" s="342"/>
      <c r="OI151" s="342"/>
      <c r="OJ151" s="342"/>
      <c r="OK151" s="342"/>
      <c r="OL151" s="342"/>
      <c r="OM151" s="342"/>
      <c r="ON151" s="342"/>
      <c r="OO151" s="342"/>
      <c r="OP151" s="342"/>
      <c r="OQ151" s="342"/>
      <c r="OR151" s="342"/>
      <c r="OS151" s="342"/>
      <c r="OT151" s="342"/>
      <c r="OU151" s="342"/>
      <c r="OV151" s="342"/>
      <c r="OW151" s="342"/>
      <c r="OX151" s="342"/>
      <c r="OY151" s="342"/>
      <c r="OZ151" s="342"/>
      <c r="PA151" s="342"/>
      <c r="PB151" s="342"/>
      <c r="PC151" s="342"/>
      <c r="PD151" s="342"/>
      <c r="PE151" s="342"/>
      <c r="PF151" s="342"/>
      <c r="PG151" s="342"/>
      <c r="PH151" s="342"/>
      <c r="PI151" s="342"/>
      <c r="PJ151" s="342"/>
      <c r="PK151" s="342"/>
      <c r="PL151" s="342"/>
      <c r="PM151" s="342"/>
      <c r="PN151" s="342"/>
      <c r="PO151" s="342"/>
      <c r="PP151" s="342"/>
      <c r="PQ151" s="342"/>
      <c r="PR151" s="342"/>
      <c r="PS151" s="342"/>
      <c r="PT151" s="342"/>
      <c r="PU151" s="342"/>
      <c r="PV151" s="342"/>
      <c r="PW151" s="342"/>
      <c r="PX151" s="342"/>
      <c r="PY151" s="342"/>
      <c r="PZ151" s="342"/>
      <c r="QA151" s="342"/>
      <c r="QB151" s="342"/>
      <c r="QC151" s="342"/>
      <c r="QD151" s="342"/>
      <c r="QE151" s="342"/>
      <c r="QF151" s="342"/>
      <c r="QG151" s="342"/>
      <c r="QH151" s="342"/>
      <c r="QI151" s="342"/>
      <c r="QJ151" s="342"/>
      <c r="QK151" s="342"/>
      <c r="QL151" s="342"/>
      <c r="QM151" s="342"/>
      <c r="QN151" s="342"/>
      <c r="QO151" s="342"/>
      <c r="QP151" s="342"/>
      <c r="QQ151" s="342"/>
      <c r="QR151" s="342"/>
      <c r="QS151" s="342"/>
      <c r="QT151" s="342"/>
      <c r="QU151" s="342"/>
      <c r="QV151" s="342"/>
      <c r="QW151" s="342"/>
      <c r="QX151" s="342"/>
      <c r="QY151" s="342"/>
      <c r="QZ151" s="342"/>
      <c r="RA151" s="342"/>
      <c r="RB151" s="342"/>
      <c r="RC151" s="342"/>
      <c r="RD151" s="342"/>
      <c r="RE151" s="342"/>
      <c r="RF151" s="342"/>
      <c r="RG151" s="342"/>
      <c r="RH151" s="342"/>
      <c r="RI151" s="342"/>
      <c r="RJ151" s="342"/>
      <c r="RK151" s="342"/>
      <c r="RL151" s="342"/>
      <c r="RM151" s="342"/>
      <c r="RN151" s="342"/>
      <c r="RO151" s="342"/>
      <c r="RP151" s="342"/>
      <c r="RQ151" s="342"/>
      <c r="RR151" s="342"/>
      <c r="RS151" s="342"/>
      <c r="RT151" s="342"/>
      <c r="RU151" s="342"/>
      <c r="RV151" s="342"/>
      <c r="RW151" s="342"/>
      <c r="RX151" s="342"/>
      <c r="RY151" s="342"/>
      <c r="RZ151" s="342"/>
      <c r="SA151" s="342"/>
      <c r="SB151" s="342"/>
      <c r="SC151" s="342"/>
      <c r="SD151" s="342"/>
      <c r="SE151" s="342"/>
      <c r="SF151" s="342"/>
      <c r="SG151" s="342"/>
      <c r="SH151" s="342"/>
      <c r="SI151" s="342"/>
      <c r="SJ151" s="342"/>
      <c r="SK151" s="342"/>
      <c r="SL151" s="342"/>
      <c r="SM151" s="342"/>
      <c r="SN151" s="342"/>
      <c r="SO151" s="342"/>
      <c r="SP151" s="342"/>
      <c r="SQ151" s="342"/>
      <c r="SR151" s="342"/>
      <c r="SS151" s="342"/>
      <c r="ST151" s="342"/>
      <c r="SU151" s="342"/>
      <c r="SV151" s="342"/>
      <c r="SW151" s="342"/>
      <c r="SX151" s="342"/>
      <c r="SY151" s="342"/>
      <c r="SZ151" s="342"/>
      <c r="TA151" s="342"/>
      <c r="TB151" s="342"/>
      <c r="TC151" s="342"/>
      <c r="TD151" s="342"/>
      <c r="TE151" s="342"/>
      <c r="TF151" s="342"/>
      <c r="TG151" s="342"/>
      <c r="TH151" s="342"/>
      <c r="TI151" s="342"/>
      <c r="TJ151" s="342"/>
      <c r="TK151" s="342"/>
      <c r="TL151" s="342"/>
      <c r="TM151" s="342"/>
      <c r="TN151" s="342"/>
      <c r="TO151" s="342"/>
      <c r="TP151" s="342"/>
      <c r="TQ151" s="342"/>
      <c r="TR151" s="342"/>
      <c r="TS151" s="342"/>
      <c r="TT151" s="342"/>
      <c r="TU151" s="342"/>
      <c r="TV151" s="342"/>
      <c r="TW151" s="342"/>
      <c r="TX151" s="342"/>
      <c r="TY151" s="342"/>
      <c r="TZ151" s="342"/>
      <c r="UA151" s="342"/>
      <c r="UB151" s="342"/>
      <c r="UC151" s="342"/>
      <c r="UD151" s="342"/>
      <c r="UE151" s="342"/>
      <c r="UF151" s="342"/>
      <c r="UG151" s="342"/>
      <c r="UH151" s="342"/>
      <c r="UI151" s="342"/>
      <c r="UJ151" s="342"/>
      <c r="UK151" s="342"/>
      <c r="UL151" s="342"/>
      <c r="UM151" s="342"/>
      <c r="UN151" s="342"/>
      <c r="UO151" s="342"/>
      <c r="UP151" s="342"/>
      <c r="UQ151" s="342"/>
      <c r="UR151" s="342"/>
      <c r="US151" s="342"/>
      <c r="UT151" s="342"/>
      <c r="UU151" s="342"/>
      <c r="UV151" s="342"/>
      <c r="UW151" s="342"/>
      <c r="UX151" s="342"/>
      <c r="UY151" s="342"/>
      <c r="UZ151" s="342"/>
      <c r="VA151" s="342"/>
      <c r="VB151" s="342"/>
      <c r="VC151" s="342"/>
      <c r="VD151" s="342"/>
      <c r="VE151" s="342"/>
      <c r="VF151" s="342"/>
      <c r="VG151" s="342"/>
      <c r="VH151" s="342"/>
      <c r="VI151" s="342"/>
      <c r="VJ151" s="342"/>
      <c r="VK151" s="342"/>
      <c r="VL151" s="342"/>
      <c r="VM151" s="342"/>
      <c r="VN151" s="342"/>
      <c r="VO151" s="342"/>
      <c r="VP151" s="342"/>
      <c r="VQ151" s="342"/>
      <c r="VR151" s="342"/>
      <c r="VS151" s="342"/>
      <c r="VT151" s="342"/>
      <c r="VU151" s="342"/>
      <c r="VV151" s="342"/>
      <c r="VW151" s="342"/>
      <c r="VX151" s="342"/>
      <c r="VY151" s="342"/>
      <c r="VZ151" s="342"/>
      <c r="WA151" s="342"/>
      <c r="WB151" s="342"/>
      <c r="WC151" s="342"/>
      <c r="WD151" s="342"/>
      <c r="WE151" s="342"/>
      <c r="WF151" s="342"/>
      <c r="WG151" s="342"/>
      <c r="WH151" s="342"/>
      <c r="WI151" s="342"/>
      <c r="WJ151" s="342"/>
      <c r="WK151" s="342"/>
      <c r="WL151" s="342"/>
      <c r="WM151" s="342"/>
      <c r="WN151" s="342"/>
      <c r="WO151" s="342"/>
      <c r="WP151" s="342"/>
      <c r="WQ151" s="342"/>
      <c r="WR151" s="342"/>
      <c r="WS151" s="342"/>
      <c r="WT151" s="342"/>
      <c r="WU151" s="342"/>
      <c r="WV151" s="342"/>
      <c r="WW151" s="342"/>
      <c r="WX151" s="342"/>
      <c r="WY151" s="342"/>
      <c r="WZ151" s="342"/>
      <c r="XA151" s="342"/>
      <c r="XB151" s="342"/>
      <c r="XC151" s="342"/>
      <c r="XD151" s="342"/>
      <c r="XE151" s="342"/>
      <c r="XF151" s="342"/>
      <c r="XG151" s="342"/>
      <c r="XH151" s="342"/>
      <c r="XI151" s="342"/>
      <c r="XJ151" s="342"/>
      <c r="XK151" s="342"/>
      <c r="XL151" s="342"/>
      <c r="XM151" s="342"/>
      <c r="XN151" s="342"/>
      <c r="XO151" s="342"/>
      <c r="XP151" s="342"/>
      <c r="XQ151" s="342"/>
      <c r="XR151" s="342"/>
      <c r="XS151" s="342"/>
      <c r="XT151" s="342"/>
      <c r="XU151" s="342"/>
      <c r="XV151" s="342"/>
      <c r="XW151" s="342"/>
      <c r="XX151" s="342"/>
      <c r="XY151" s="342"/>
      <c r="XZ151" s="342"/>
      <c r="YA151" s="342"/>
      <c r="YB151" s="342"/>
      <c r="YC151" s="342"/>
      <c r="YD151" s="342"/>
      <c r="YE151" s="342"/>
      <c r="YF151" s="342"/>
      <c r="YG151" s="342"/>
      <c r="YH151" s="342"/>
      <c r="YI151" s="342"/>
      <c r="YJ151" s="342"/>
      <c r="YK151" s="342"/>
      <c r="YL151" s="342"/>
      <c r="YM151" s="342"/>
      <c r="YN151" s="342"/>
      <c r="YO151" s="342"/>
      <c r="YP151" s="342"/>
      <c r="YQ151" s="342"/>
      <c r="YR151" s="342"/>
      <c r="YS151" s="342"/>
      <c r="YT151" s="342"/>
      <c r="YU151" s="342"/>
      <c r="YV151" s="342"/>
      <c r="YW151" s="342"/>
      <c r="YX151" s="342"/>
      <c r="YY151" s="342"/>
      <c r="YZ151" s="342"/>
      <c r="ZA151" s="342"/>
      <c r="ZB151" s="342"/>
      <c r="ZC151" s="342"/>
      <c r="ZD151" s="342"/>
      <c r="ZE151" s="342"/>
      <c r="ZF151" s="342"/>
      <c r="ZG151" s="342"/>
      <c r="ZH151" s="342"/>
      <c r="ZI151" s="342"/>
      <c r="ZJ151" s="342"/>
      <c r="ZK151" s="342"/>
      <c r="ZL151" s="342"/>
      <c r="ZM151" s="342"/>
      <c r="ZN151" s="342"/>
      <c r="ZO151" s="342"/>
      <c r="ZP151" s="342"/>
      <c r="ZQ151" s="342"/>
      <c r="ZR151" s="342"/>
      <c r="ZS151" s="342"/>
      <c r="ZT151" s="342"/>
      <c r="ZU151" s="342"/>
      <c r="ZV151" s="342"/>
      <c r="ZW151" s="342"/>
      <c r="ZX151" s="342"/>
      <c r="ZY151" s="342"/>
      <c r="ZZ151" s="342"/>
      <c r="AAA151" s="342"/>
      <c r="AAB151" s="342"/>
      <c r="AAC151" s="342"/>
      <c r="AAD151" s="342"/>
      <c r="AAE151" s="342"/>
      <c r="AAF151" s="342"/>
      <c r="AAG151" s="342"/>
      <c r="AAH151" s="342"/>
      <c r="AAI151" s="342"/>
      <c r="AAJ151" s="342"/>
      <c r="AAK151" s="342"/>
      <c r="AAL151" s="342"/>
      <c r="AAM151" s="342"/>
      <c r="AAN151" s="342"/>
      <c r="AAO151" s="342"/>
      <c r="AAP151" s="342"/>
      <c r="AAQ151" s="342"/>
      <c r="AAR151" s="342"/>
      <c r="AAS151" s="342"/>
      <c r="AAT151" s="342"/>
      <c r="AAU151" s="342"/>
      <c r="AAV151" s="342"/>
      <c r="AAW151" s="342"/>
      <c r="AAX151" s="342"/>
      <c r="AAY151" s="342"/>
      <c r="AAZ151" s="342"/>
      <c r="ABA151" s="342"/>
      <c r="ABB151" s="342"/>
      <c r="ABC151" s="342"/>
      <c r="ABD151" s="342"/>
      <c r="ABE151" s="342"/>
      <c r="ABF151" s="342"/>
      <c r="ABG151" s="342"/>
      <c r="ABH151" s="342"/>
      <c r="ABI151" s="342"/>
      <c r="ABJ151" s="342"/>
      <c r="ABK151" s="342"/>
      <c r="ABL151" s="342"/>
      <c r="ABM151" s="342"/>
      <c r="ABN151" s="342"/>
      <c r="ABO151" s="342"/>
      <c r="ABP151" s="342"/>
      <c r="ABQ151" s="342"/>
      <c r="ABR151" s="342"/>
      <c r="ABS151" s="342"/>
      <c r="ABT151" s="342"/>
      <c r="ABU151" s="342"/>
      <c r="ABV151" s="342"/>
      <c r="ABW151" s="342"/>
      <c r="ABX151" s="342"/>
      <c r="ABY151" s="342"/>
      <c r="ABZ151" s="342"/>
      <c r="ACA151" s="342"/>
      <c r="ACB151" s="342"/>
      <c r="ACC151" s="342"/>
      <c r="ACD151" s="342"/>
      <c r="ACE151" s="342"/>
      <c r="ACF151" s="342"/>
      <c r="ACG151" s="342"/>
      <c r="ACH151" s="342"/>
      <c r="ACI151" s="342"/>
      <c r="ACJ151" s="342"/>
      <c r="ACK151" s="342"/>
      <c r="ACL151" s="342"/>
      <c r="ACM151" s="342"/>
      <c r="ACN151" s="342"/>
      <c r="ACO151" s="342"/>
      <c r="ACP151" s="342"/>
      <c r="ACQ151" s="342"/>
      <c r="ACR151" s="342"/>
      <c r="ACS151" s="342"/>
      <c r="ACT151" s="342"/>
      <c r="ACU151" s="342"/>
      <c r="ACV151" s="342"/>
      <c r="ACW151" s="342"/>
      <c r="ACX151" s="342"/>
      <c r="ACY151" s="342"/>
      <c r="ACZ151" s="342"/>
      <c r="ADA151" s="342"/>
      <c r="ADB151" s="342"/>
      <c r="ADC151" s="342"/>
      <c r="ADD151" s="342"/>
      <c r="ADE151" s="342"/>
      <c r="ADF151" s="342"/>
      <c r="ADG151" s="342"/>
      <c r="ADH151" s="342"/>
      <c r="ADI151" s="342"/>
      <c r="ADJ151" s="342"/>
      <c r="ADK151" s="342"/>
      <c r="ADL151" s="342"/>
      <c r="ADM151" s="342"/>
      <c r="ADN151" s="342"/>
      <c r="ADO151" s="342"/>
      <c r="ADP151" s="342"/>
      <c r="ADQ151" s="342"/>
      <c r="ADR151" s="342"/>
      <c r="ADS151" s="342"/>
      <c r="ADT151" s="342"/>
      <c r="ADU151" s="342"/>
      <c r="ADV151" s="342"/>
      <c r="ADW151" s="342"/>
      <c r="ADX151" s="342"/>
      <c r="ADY151" s="342"/>
      <c r="ADZ151" s="342"/>
      <c r="AEA151" s="342"/>
      <c r="AEB151" s="342"/>
      <c r="AEC151" s="342"/>
      <c r="AED151" s="342"/>
      <c r="AEE151" s="342"/>
      <c r="AEF151" s="342"/>
      <c r="AEG151" s="342"/>
      <c r="AEH151" s="342"/>
      <c r="AEI151" s="342"/>
      <c r="AEJ151" s="342"/>
      <c r="AEK151" s="342"/>
      <c r="AEL151" s="342"/>
      <c r="AEM151" s="342"/>
      <c r="AEN151" s="342"/>
      <c r="AEO151" s="342"/>
      <c r="AEP151" s="342"/>
      <c r="AEQ151" s="342"/>
      <c r="AER151" s="342"/>
      <c r="AES151" s="342"/>
      <c r="AET151" s="342"/>
      <c r="AEU151" s="342"/>
      <c r="AEV151" s="342"/>
      <c r="AEW151" s="342"/>
      <c r="AEX151" s="342"/>
      <c r="AEY151" s="342"/>
      <c r="AEZ151" s="342"/>
      <c r="AFA151" s="342"/>
      <c r="AFB151" s="342"/>
      <c r="AFC151" s="342"/>
      <c r="AFD151" s="342"/>
      <c r="AFE151" s="342"/>
      <c r="AFF151" s="342"/>
      <c r="AFG151" s="342"/>
      <c r="AFH151" s="342"/>
      <c r="AFI151" s="342"/>
      <c r="AFJ151" s="342"/>
      <c r="AFK151" s="342"/>
      <c r="AFL151" s="342"/>
      <c r="AFM151" s="342"/>
      <c r="AFN151" s="342"/>
      <c r="AFO151" s="342"/>
      <c r="AFP151" s="342"/>
      <c r="AFQ151" s="342"/>
      <c r="AFR151" s="342"/>
      <c r="AFS151" s="342"/>
      <c r="AFT151" s="342"/>
      <c r="AFU151" s="342"/>
      <c r="AFV151" s="342"/>
      <c r="AFW151" s="342"/>
      <c r="AFX151" s="342"/>
      <c r="AFY151" s="342"/>
      <c r="AFZ151" s="342"/>
      <c r="AGA151" s="342"/>
      <c r="AGB151" s="342"/>
      <c r="AGC151" s="342"/>
      <c r="AGD151" s="342"/>
      <c r="AGE151" s="342"/>
      <c r="AGF151" s="342"/>
      <c r="AGG151" s="342"/>
      <c r="AGH151" s="342"/>
      <c r="AGI151" s="342"/>
      <c r="AGJ151" s="342"/>
      <c r="AGK151" s="342"/>
      <c r="AGL151" s="342"/>
      <c r="AGM151" s="342"/>
      <c r="AGN151" s="342"/>
      <c r="AGO151" s="342"/>
      <c r="AGP151" s="342"/>
      <c r="AGQ151" s="342"/>
      <c r="AGR151" s="342"/>
      <c r="AGS151" s="342"/>
      <c r="AGT151" s="342"/>
      <c r="AGU151" s="342"/>
      <c r="AGV151" s="342"/>
      <c r="AGW151" s="342"/>
      <c r="AGX151" s="342"/>
      <c r="AGY151" s="342"/>
      <c r="AGZ151" s="342"/>
      <c r="AHA151" s="342"/>
      <c r="AHB151" s="342"/>
      <c r="AHC151" s="342"/>
      <c r="AHD151" s="342"/>
      <c r="AHE151" s="342"/>
      <c r="AHF151" s="342"/>
      <c r="AHG151" s="342"/>
      <c r="AHH151" s="342"/>
      <c r="AHI151" s="342"/>
      <c r="AHJ151" s="342"/>
      <c r="AHK151" s="342"/>
      <c r="AHL151" s="342"/>
      <c r="AHM151" s="342"/>
      <c r="AHN151" s="342"/>
      <c r="AHO151" s="342"/>
      <c r="AHP151" s="342"/>
      <c r="AHQ151" s="342"/>
      <c r="AHR151" s="342"/>
      <c r="AHS151" s="342"/>
      <c r="AHT151" s="342"/>
      <c r="AHU151" s="342"/>
      <c r="AHV151" s="342"/>
      <c r="AHW151" s="342"/>
      <c r="AHX151" s="342"/>
      <c r="AHY151" s="342"/>
      <c r="AHZ151" s="342"/>
      <c r="AIA151" s="342"/>
      <c r="AIB151" s="342"/>
      <c r="AIC151" s="342"/>
      <c r="AID151" s="342"/>
      <c r="AIE151" s="342"/>
      <c r="AIF151" s="342"/>
      <c r="AIG151" s="342"/>
      <c r="AIH151" s="342"/>
      <c r="AII151" s="342"/>
      <c r="AIJ151" s="342"/>
      <c r="AIK151" s="342"/>
      <c r="AIL151" s="342"/>
      <c r="AIM151" s="342"/>
      <c r="AIN151" s="342"/>
      <c r="AIO151" s="342"/>
      <c r="AIP151" s="342"/>
      <c r="AIQ151" s="342"/>
      <c r="AIR151" s="342"/>
      <c r="AIS151" s="342"/>
      <c r="AIT151" s="342"/>
      <c r="AIU151" s="342"/>
      <c r="AIV151" s="342"/>
      <c r="AIW151" s="342"/>
      <c r="AIX151" s="342"/>
      <c r="AIY151" s="342"/>
      <c r="AIZ151" s="342"/>
      <c r="AJA151" s="342"/>
      <c r="AJB151" s="342"/>
      <c r="AJC151" s="342"/>
      <c r="AJD151" s="342"/>
      <c r="AJE151" s="342"/>
      <c r="AJF151" s="342"/>
      <c r="AJG151" s="342"/>
      <c r="AJH151" s="342"/>
      <c r="AJI151" s="342"/>
      <c r="AJJ151" s="342"/>
      <c r="AJK151" s="342"/>
      <c r="AJL151" s="342"/>
      <c r="AJM151" s="342"/>
      <c r="AJN151" s="342"/>
      <c r="AJO151" s="342"/>
      <c r="AJP151" s="342"/>
      <c r="AJQ151" s="342"/>
      <c r="AJR151" s="342"/>
      <c r="AJS151" s="342"/>
      <c r="AJT151" s="342"/>
      <c r="AJU151" s="342"/>
      <c r="AJV151" s="342"/>
      <c r="AJW151" s="342"/>
      <c r="AJX151" s="342"/>
      <c r="AJY151" s="342"/>
      <c r="AJZ151" s="342"/>
      <c r="AKA151" s="342"/>
      <c r="AKB151" s="342"/>
      <c r="AKC151" s="342"/>
      <c r="AKD151" s="342"/>
      <c r="AKE151" s="342"/>
      <c r="AKF151" s="342"/>
      <c r="AKG151" s="342"/>
      <c r="AKH151" s="342"/>
      <c r="AKI151" s="342"/>
      <c r="AKJ151" s="342"/>
      <c r="AKK151" s="342"/>
      <c r="AKL151" s="342"/>
      <c r="AKM151" s="342"/>
      <c r="AKN151" s="342"/>
      <c r="AKO151" s="342"/>
      <c r="AKP151" s="342"/>
      <c r="AKQ151" s="342"/>
      <c r="AKR151" s="342"/>
      <c r="AKS151" s="342"/>
      <c r="AKT151" s="342"/>
      <c r="AKU151" s="342"/>
      <c r="AKV151" s="342"/>
      <c r="AKW151" s="342"/>
      <c r="AKX151" s="342"/>
      <c r="AKY151" s="342"/>
      <c r="AKZ151" s="342"/>
      <c r="ALA151" s="342"/>
      <c r="ALB151" s="342"/>
      <c r="ALC151" s="342"/>
      <c r="ALD151" s="342"/>
      <c r="ALE151" s="342"/>
      <c r="ALF151" s="342"/>
      <c r="ALG151" s="342"/>
      <c r="ALH151" s="342"/>
      <c r="ALI151" s="342"/>
      <c r="ALJ151" s="342"/>
      <c r="ALK151" s="342"/>
      <c r="ALL151" s="342"/>
      <c r="ALM151" s="342"/>
      <c r="ALN151" s="342"/>
      <c r="ALO151" s="342"/>
      <c r="ALP151" s="342"/>
      <c r="ALQ151" s="342"/>
      <c r="ALR151" s="342"/>
      <c r="ALS151" s="342"/>
      <c r="ALT151" s="342"/>
      <c r="ALU151" s="342"/>
      <c r="ALV151" s="342"/>
      <c r="ALW151" s="342"/>
      <c r="ALX151" s="342"/>
      <c r="ALY151" s="342"/>
      <c r="ALZ151" s="342"/>
      <c r="AMA151" s="342"/>
      <c r="AMB151" s="342"/>
      <c r="AMC151" s="342"/>
      <c r="AMD151" s="342"/>
      <c r="AME151" s="342"/>
      <c r="AMF151" s="342"/>
      <c r="AMG151" s="342"/>
      <c r="AMH151" s="342"/>
      <c r="AMI151" s="342"/>
      <c r="AMJ151" s="342"/>
      <c r="AMK151" s="342"/>
      <c r="AML151" s="342"/>
      <c r="AMM151" s="342"/>
      <c r="AMN151" s="342"/>
      <c r="AMO151" s="342"/>
      <c r="AMP151" s="342"/>
      <c r="AMQ151" s="342"/>
      <c r="AMR151" s="342"/>
      <c r="AMS151" s="342"/>
      <c r="AMT151" s="342"/>
      <c r="AMU151" s="342"/>
      <c r="AMV151" s="342"/>
      <c r="AMW151" s="342"/>
      <c r="AMX151" s="342"/>
      <c r="AMY151" s="342"/>
      <c r="AMZ151" s="342"/>
      <c r="ANA151" s="342"/>
      <c r="ANB151" s="342"/>
      <c r="ANC151" s="342"/>
      <c r="AND151" s="342"/>
      <c r="ANE151" s="342"/>
      <c r="ANF151" s="342"/>
      <c r="ANG151" s="342"/>
      <c r="ANH151" s="342"/>
      <c r="ANI151" s="342"/>
      <c r="ANJ151" s="342"/>
      <c r="ANK151" s="342"/>
      <c r="ANL151" s="342"/>
      <c r="ANM151" s="342"/>
      <c r="ANN151" s="342"/>
      <c r="ANO151" s="342"/>
      <c r="ANP151" s="342"/>
      <c r="ANQ151" s="342"/>
      <c r="ANR151" s="342"/>
      <c r="ANS151" s="342"/>
      <c r="ANT151" s="342"/>
      <c r="ANU151" s="342"/>
      <c r="ANV151" s="342"/>
      <c r="ANW151" s="342"/>
      <c r="ANX151" s="342"/>
      <c r="ANY151" s="342"/>
      <c r="ANZ151" s="342"/>
      <c r="AOA151" s="342"/>
      <c r="AOB151" s="342"/>
      <c r="AOC151" s="342"/>
      <c r="AOD151" s="342"/>
      <c r="AOE151" s="342"/>
      <c r="AOF151" s="342"/>
      <c r="AOG151" s="342"/>
      <c r="AOH151" s="342"/>
      <c r="AOI151" s="342"/>
      <c r="AOJ151" s="342"/>
      <c r="AOK151" s="342"/>
      <c r="AOL151" s="342"/>
      <c r="AOM151" s="342"/>
      <c r="AON151" s="342"/>
      <c r="AOO151" s="342"/>
      <c r="AOP151" s="342"/>
      <c r="AOQ151" s="342"/>
      <c r="AOR151" s="342"/>
      <c r="AOS151" s="342"/>
      <c r="AOT151" s="342"/>
      <c r="AOU151" s="342"/>
      <c r="AOV151" s="342"/>
      <c r="AOW151" s="342"/>
      <c r="AOX151" s="342"/>
      <c r="AOY151" s="342"/>
      <c r="AOZ151" s="342"/>
      <c r="APA151" s="342"/>
      <c r="APB151" s="342"/>
      <c r="APC151" s="342"/>
      <c r="APD151" s="342"/>
      <c r="APE151" s="342"/>
      <c r="APF151" s="342"/>
      <c r="APG151" s="342"/>
      <c r="APH151" s="342"/>
      <c r="API151" s="342"/>
      <c r="APJ151" s="342"/>
      <c r="APK151" s="342"/>
      <c r="APL151" s="342"/>
      <c r="APM151" s="342"/>
      <c r="APN151" s="342"/>
      <c r="APO151" s="342"/>
      <c r="APP151" s="342"/>
      <c r="APQ151" s="342"/>
      <c r="APR151" s="342"/>
      <c r="APS151" s="342"/>
      <c r="APT151" s="342"/>
      <c r="APU151" s="342"/>
      <c r="APV151" s="342"/>
      <c r="APW151" s="342"/>
      <c r="APX151" s="342"/>
      <c r="APY151" s="342"/>
      <c r="APZ151" s="342"/>
      <c r="AQA151" s="342"/>
      <c r="AQB151" s="342"/>
      <c r="AQC151" s="342"/>
      <c r="AQD151" s="342"/>
      <c r="AQE151" s="342"/>
      <c r="AQF151" s="342"/>
      <c r="AQG151" s="342"/>
      <c r="AQH151" s="342"/>
      <c r="AQI151" s="342"/>
      <c r="AQJ151" s="342"/>
      <c r="AQK151" s="342"/>
      <c r="AQL151" s="342"/>
      <c r="AQM151" s="342"/>
      <c r="AQN151" s="342"/>
      <c r="AQO151" s="342"/>
      <c r="AQP151" s="342"/>
      <c r="AQQ151" s="342"/>
      <c r="AQR151" s="342"/>
      <c r="AQS151" s="342"/>
      <c r="AQT151" s="342"/>
      <c r="AQU151" s="342"/>
      <c r="AQV151" s="342"/>
      <c r="AQW151" s="342"/>
      <c r="AQX151" s="342"/>
      <c r="AQY151" s="342"/>
      <c r="AQZ151" s="342"/>
      <c r="ARA151" s="342"/>
      <c r="ARB151" s="342"/>
      <c r="ARC151" s="342"/>
      <c r="ARD151" s="342"/>
      <c r="ARE151" s="342"/>
      <c r="ARF151" s="342"/>
      <c r="ARG151" s="342"/>
      <c r="ARH151" s="342"/>
      <c r="ARI151" s="342"/>
      <c r="ARJ151" s="342"/>
      <c r="ARK151" s="342"/>
      <c r="ARL151" s="342"/>
      <c r="ARM151" s="342"/>
      <c r="ARN151" s="342"/>
      <c r="ARO151" s="342"/>
      <c r="ARP151" s="342"/>
      <c r="ARQ151" s="342"/>
      <c r="ARR151" s="342"/>
      <c r="ARS151" s="342"/>
      <c r="ART151" s="342"/>
      <c r="ARU151" s="342"/>
      <c r="ARV151" s="342"/>
      <c r="ARW151" s="342"/>
      <c r="ARX151" s="342"/>
      <c r="ARY151" s="342"/>
      <c r="ARZ151" s="342"/>
      <c r="ASA151" s="342"/>
      <c r="ASB151" s="342"/>
      <c r="ASC151" s="342"/>
      <c r="ASD151" s="342"/>
      <c r="ASE151" s="342"/>
      <c r="ASF151" s="342"/>
      <c r="ASG151" s="342"/>
      <c r="ASH151" s="342"/>
      <c r="ASI151" s="342"/>
      <c r="ASJ151" s="342"/>
      <c r="ASK151" s="342"/>
      <c r="ASL151" s="342"/>
      <c r="ASM151" s="342"/>
      <c r="ASN151" s="342"/>
      <c r="ASO151" s="342"/>
      <c r="ASP151" s="342"/>
      <c r="ASQ151" s="342"/>
      <c r="ASR151" s="342"/>
      <c r="ASS151" s="342"/>
      <c r="AST151" s="342"/>
      <c r="ASU151" s="342"/>
      <c r="ASV151" s="342"/>
      <c r="ASW151" s="342"/>
      <c r="ASX151" s="342"/>
      <c r="ASY151" s="342"/>
      <c r="ASZ151" s="342"/>
      <c r="ATA151" s="342"/>
      <c r="ATB151" s="342"/>
      <c r="ATC151" s="342"/>
      <c r="ATD151" s="342"/>
      <c r="ATE151" s="342"/>
      <c r="ATF151" s="342"/>
      <c r="ATG151" s="342"/>
      <c r="ATH151" s="342"/>
      <c r="ATI151" s="342"/>
      <c r="ATJ151" s="342"/>
      <c r="ATK151" s="342"/>
      <c r="ATL151" s="342"/>
      <c r="ATM151" s="342"/>
      <c r="ATN151" s="342"/>
      <c r="ATO151" s="342"/>
      <c r="ATP151" s="342"/>
      <c r="ATQ151" s="342"/>
      <c r="ATR151" s="342"/>
      <c r="ATS151" s="342"/>
      <c r="ATT151" s="342"/>
      <c r="ATU151" s="342"/>
      <c r="ATV151" s="342"/>
      <c r="ATW151" s="342"/>
      <c r="ATX151" s="342"/>
      <c r="ATY151" s="342"/>
      <c r="ATZ151" s="342"/>
      <c r="AUA151" s="342"/>
      <c r="AUB151" s="342"/>
      <c r="AUC151" s="342"/>
      <c r="AUD151" s="342"/>
      <c r="AUE151" s="342"/>
      <c r="AUF151" s="342"/>
      <c r="AUG151" s="342"/>
      <c r="AUH151" s="342"/>
      <c r="AUI151" s="342"/>
      <c r="AUJ151" s="342"/>
      <c r="AUK151" s="342"/>
      <c r="AUL151" s="342"/>
      <c r="AUM151" s="342"/>
      <c r="AUN151" s="342"/>
      <c r="AUO151" s="342"/>
      <c r="AUP151" s="342"/>
      <c r="AUQ151" s="342"/>
      <c r="AUR151" s="342"/>
      <c r="AUS151" s="342"/>
      <c r="AUT151" s="342"/>
      <c r="AUU151" s="342"/>
      <c r="AUV151" s="342"/>
      <c r="AUW151" s="342"/>
      <c r="AUX151" s="342"/>
      <c r="AUY151" s="342"/>
      <c r="AUZ151" s="342"/>
      <c r="AVA151" s="342"/>
      <c r="AVB151" s="342"/>
      <c r="AVC151" s="342"/>
      <c r="AVD151" s="342"/>
      <c r="AVE151" s="342"/>
      <c r="AVF151" s="342"/>
      <c r="AVG151" s="342"/>
      <c r="AVH151" s="342"/>
      <c r="AVI151" s="342"/>
      <c r="AVJ151" s="342"/>
      <c r="AVK151" s="342"/>
      <c r="AVL151" s="342"/>
      <c r="AVM151" s="342"/>
      <c r="AVN151" s="342"/>
      <c r="AVO151" s="342"/>
      <c r="AVP151" s="342"/>
      <c r="AVQ151" s="342"/>
      <c r="AVR151" s="342"/>
      <c r="AVS151" s="342"/>
      <c r="AVT151" s="342"/>
      <c r="AVU151" s="342"/>
      <c r="AVV151" s="342"/>
      <c r="AVW151" s="342"/>
      <c r="AVX151" s="342"/>
      <c r="AVY151" s="342"/>
      <c r="AVZ151" s="342"/>
      <c r="AWA151" s="342"/>
      <c r="AWB151" s="342"/>
      <c r="AWC151" s="342"/>
      <c r="AWD151" s="342"/>
      <c r="AWE151" s="342"/>
      <c r="AWF151" s="342"/>
      <c r="AWG151" s="342"/>
      <c r="AWH151" s="342"/>
      <c r="AWI151" s="342"/>
      <c r="AWJ151" s="342"/>
      <c r="AWK151" s="342"/>
      <c r="AWL151" s="342"/>
      <c r="AWM151" s="342"/>
      <c r="AWN151" s="342"/>
      <c r="AWO151" s="342"/>
      <c r="AWP151" s="342"/>
      <c r="AWQ151" s="342"/>
      <c r="AWR151" s="342"/>
      <c r="AWS151" s="342"/>
      <c r="AWT151" s="342"/>
      <c r="AWU151" s="342"/>
      <c r="AWV151" s="342"/>
      <c r="AWW151" s="342"/>
      <c r="AWX151" s="342"/>
      <c r="AWY151" s="342"/>
      <c r="AWZ151" s="342"/>
      <c r="AXA151" s="342"/>
      <c r="AXB151" s="342"/>
      <c r="AXC151" s="342"/>
      <c r="AXD151" s="342"/>
      <c r="AXE151" s="342"/>
      <c r="AXF151" s="342"/>
      <c r="AXG151" s="342"/>
      <c r="AXH151" s="342"/>
      <c r="AXI151" s="342"/>
      <c r="AXJ151" s="342"/>
      <c r="AXK151" s="342"/>
      <c r="AXL151" s="342"/>
      <c r="AXM151" s="342"/>
      <c r="AXN151" s="342"/>
      <c r="AXO151" s="342"/>
      <c r="AXP151" s="342"/>
      <c r="AXQ151" s="342"/>
      <c r="AXR151" s="342"/>
      <c r="AXS151" s="342"/>
      <c r="AXT151" s="342"/>
      <c r="AXU151" s="342"/>
      <c r="AXV151" s="342"/>
      <c r="AXW151" s="342"/>
      <c r="AXX151" s="342"/>
      <c r="AXY151" s="342"/>
      <c r="AXZ151" s="342"/>
      <c r="AYA151" s="342"/>
      <c r="AYB151" s="342"/>
      <c r="AYC151" s="342"/>
      <c r="AYD151" s="342"/>
      <c r="AYE151" s="342"/>
      <c r="AYF151" s="342"/>
      <c r="AYG151" s="342"/>
      <c r="AYH151" s="342"/>
      <c r="AYI151" s="342"/>
      <c r="AYJ151" s="342"/>
      <c r="AYK151" s="342"/>
      <c r="AYL151" s="342"/>
      <c r="AYM151" s="342"/>
      <c r="AYN151" s="342"/>
      <c r="AYO151" s="342"/>
      <c r="AYP151" s="342"/>
      <c r="AYQ151" s="342"/>
      <c r="AYR151" s="342"/>
      <c r="AYS151" s="342"/>
      <c r="AYT151" s="342"/>
      <c r="AYU151" s="342"/>
      <c r="AYV151" s="342"/>
      <c r="AYW151" s="342"/>
      <c r="AYX151" s="342"/>
      <c r="AYY151" s="342"/>
      <c r="AYZ151" s="342"/>
      <c r="AZA151" s="342"/>
      <c r="AZB151" s="342"/>
      <c r="AZC151" s="342"/>
      <c r="AZD151" s="342"/>
      <c r="AZE151" s="342"/>
      <c r="AZF151" s="342"/>
      <c r="AZG151" s="342"/>
      <c r="AZH151" s="342"/>
      <c r="AZI151" s="342"/>
      <c r="AZJ151" s="342"/>
      <c r="AZK151" s="342"/>
      <c r="AZL151" s="342"/>
      <c r="AZM151" s="342"/>
      <c r="AZN151" s="342"/>
      <c r="AZO151" s="342"/>
      <c r="AZP151" s="342"/>
      <c r="AZQ151" s="342"/>
      <c r="AZR151" s="342"/>
      <c r="AZS151" s="342"/>
      <c r="AZT151" s="342"/>
      <c r="AZU151" s="342"/>
      <c r="AZV151" s="342"/>
      <c r="AZW151" s="342"/>
      <c r="AZX151" s="342"/>
      <c r="AZY151" s="342"/>
      <c r="AZZ151" s="342"/>
      <c r="BAA151" s="342"/>
      <c r="BAB151" s="342"/>
      <c r="BAC151" s="342"/>
      <c r="BAD151" s="342"/>
      <c r="BAE151" s="342"/>
      <c r="BAF151" s="342"/>
      <c r="BAG151" s="342"/>
      <c r="BAH151" s="342"/>
      <c r="BAI151" s="342"/>
      <c r="BAJ151" s="342"/>
      <c r="BAK151" s="342"/>
      <c r="BAL151" s="342"/>
      <c r="BAM151" s="342"/>
      <c r="BAN151" s="342"/>
      <c r="BAO151" s="342"/>
      <c r="BAP151" s="342"/>
      <c r="BAQ151" s="342"/>
      <c r="BAR151" s="342"/>
      <c r="BAS151" s="342"/>
      <c r="BAT151" s="342"/>
      <c r="BAU151" s="342"/>
      <c r="BAV151" s="342"/>
      <c r="BAW151" s="342"/>
      <c r="BAX151" s="342"/>
      <c r="BAY151" s="342"/>
      <c r="BAZ151" s="342"/>
      <c r="BBA151" s="342"/>
      <c r="BBB151" s="342"/>
      <c r="BBC151" s="342"/>
      <c r="BBD151" s="342"/>
      <c r="BBE151" s="342"/>
      <c r="BBF151" s="342"/>
      <c r="BBG151" s="342"/>
      <c r="BBH151" s="342"/>
      <c r="BBI151" s="342"/>
      <c r="BBJ151" s="342"/>
      <c r="BBK151" s="342"/>
      <c r="BBL151" s="342"/>
      <c r="BBM151" s="342"/>
      <c r="BBN151" s="342"/>
      <c r="BBO151" s="342"/>
      <c r="BBP151" s="342"/>
      <c r="BBQ151" s="342"/>
      <c r="BBR151" s="342"/>
      <c r="BBS151" s="342"/>
      <c r="BBT151" s="342"/>
      <c r="BBU151" s="342"/>
      <c r="BBV151" s="342"/>
      <c r="BBW151" s="342"/>
      <c r="BBX151" s="342"/>
      <c r="BBY151" s="342"/>
      <c r="BBZ151" s="342"/>
      <c r="BCA151" s="342"/>
      <c r="BCB151" s="342"/>
      <c r="BCC151" s="342"/>
      <c r="BCD151" s="342"/>
      <c r="BCE151" s="342"/>
      <c r="BCF151" s="342"/>
      <c r="BCG151" s="342"/>
      <c r="BCH151" s="342"/>
      <c r="BCI151" s="342"/>
      <c r="BCJ151" s="342"/>
      <c r="BCK151" s="342"/>
      <c r="BCL151" s="342"/>
      <c r="BCM151" s="342"/>
      <c r="BCN151" s="342"/>
      <c r="BCO151" s="342"/>
      <c r="BCP151" s="342"/>
      <c r="BCQ151" s="342"/>
      <c r="BCR151" s="342"/>
      <c r="BCS151" s="342"/>
      <c r="BCT151" s="342"/>
      <c r="BCU151" s="342"/>
      <c r="BCV151" s="342"/>
      <c r="BCW151" s="342"/>
      <c r="BCX151" s="342"/>
      <c r="BCY151" s="342"/>
      <c r="BCZ151" s="342"/>
      <c r="BDA151" s="342"/>
      <c r="BDB151" s="342"/>
      <c r="BDC151" s="342"/>
      <c r="BDD151" s="342"/>
      <c r="BDE151" s="342"/>
      <c r="BDF151" s="342"/>
      <c r="BDG151" s="342"/>
      <c r="BDH151" s="342"/>
      <c r="BDI151" s="342"/>
      <c r="BDJ151" s="342"/>
      <c r="BDK151" s="342"/>
      <c r="BDL151" s="342"/>
      <c r="BDM151" s="342"/>
      <c r="BDN151" s="342"/>
      <c r="BDO151" s="342"/>
      <c r="BDP151" s="342"/>
      <c r="BDQ151" s="342"/>
      <c r="BDR151" s="342"/>
      <c r="BDS151" s="342"/>
      <c r="BDT151" s="342"/>
      <c r="BDU151" s="342"/>
      <c r="BDV151" s="342"/>
      <c r="BDW151" s="342"/>
      <c r="BDX151" s="342"/>
      <c r="BDY151" s="342"/>
      <c r="BDZ151" s="342"/>
      <c r="BEA151" s="342"/>
      <c r="BEB151" s="342"/>
      <c r="BEC151" s="342"/>
      <c r="BED151" s="342"/>
      <c r="BEE151" s="342"/>
      <c r="BEF151" s="342"/>
      <c r="BEG151" s="342"/>
      <c r="BEH151" s="342"/>
      <c r="BEI151" s="342"/>
      <c r="BEJ151" s="342"/>
      <c r="BEK151" s="342"/>
      <c r="BEL151" s="342"/>
      <c r="BEM151" s="342"/>
      <c r="BEN151" s="342"/>
      <c r="BEO151" s="342"/>
      <c r="BEP151" s="342"/>
      <c r="BEQ151" s="342"/>
      <c r="BER151" s="342"/>
      <c r="BES151" s="342"/>
      <c r="BET151" s="342"/>
      <c r="BEU151" s="342"/>
      <c r="BEV151" s="342"/>
      <c r="BEW151" s="342"/>
      <c r="BEX151" s="342"/>
      <c r="BEY151" s="342"/>
      <c r="BEZ151" s="342"/>
      <c r="BFA151" s="342"/>
      <c r="BFB151" s="342"/>
      <c r="BFC151" s="342"/>
      <c r="BFD151" s="342"/>
      <c r="BFE151" s="342"/>
      <c r="BFF151" s="342"/>
      <c r="BFG151" s="342"/>
      <c r="BFH151" s="342"/>
      <c r="BFI151" s="342"/>
      <c r="BFJ151" s="342"/>
      <c r="BFK151" s="342"/>
      <c r="BFL151" s="342"/>
      <c r="BFM151" s="342"/>
      <c r="BFN151" s="342"/>
      <c r="BFO151" s="342"/>
      <c r="BFP151" s="342"/>
      <c r="BFQ151" s="342"/>
      <c r="BFR151" s="342"/>
      <c r="BFS151" s="342"/>
      <c r="BFT151" s="342"/>
      <c r="BFU151" s="342"/>
      <c r="BFV151" s="342"/>
      <c r="BFW151" s="342"/>
      <c r="BFX151" s="342"/>
      <c r="BFY151" s="342"/>
      <c r="BFZ151" s="342"/>
      <c r="BGA151" s="342"/>
      <c r="BGB151" s="342"/>
      <c r="BGC151" s="342"/>
      <c r="BGD151" s="342"/>
      <c r="BGE151" s="342"/>
      <c r="BGF151" s="342"/>
      <c r="BGG151" s="342"/>
      <c r="BGH151" s="342"/>
      <c r="BGI151" s="342"/>
      <c r="BGJ151" s="342"/>
      <c r="BGK151" s="342"/>
      <c r="BGL151" s="342"/>
      <c r="BGM151" s="342"/>
      <c r="BGN151" s="342"/>
      <c r="BGO151" s="342"/>
      <c r="BGP151" s="342"/>
      <c r="BGQ151" s="342"/>
      <c r="BGR151" s="342"/>
      <c r="BGS151" s="342"/>
      <c r="BGT151" s="342"/>
      <c r="BGU151" s="342"/>
      <c r="BGV151" s="342"/>
      <c r="BGW151" s="342"/>
      <c r="BGX151" s="342"/>
      <c r="BGY151" s="342"/>
      <c r="BGZ151" s="342"/>
      <c r="BHA151" s="342"/>
      <c r="BHB151" s="342"/>
      <c r="BHC151" s="342"/>
      <c r="BHD151" s="342"/>
      <c r="BHE151" s="342"/>
      <c r="BHF151" s="342"/>
      <c r="BHG151" s="342"/>
      <c r="BHH151" s="342"/>
      <c r="BHI151" s="342"/>
      <c r="BHJ151" s="342"/>
      <c r="BHK151" s="342"/>
      <c r="BHL151" s="342"/>
      <c r="BHM151" s="342"/>
      <c r="BHN151" s="342"/>
      <c r="BHO151" s="342"/>
      <c r="BHP151" s="342"/>
      <c r="BHQ151" s="342"/>
      <c r="BHR151" s="342"/>
      <c r="BHS151" s="342"/>
      <c r="BHT151" s="342"/>
      <c r="BHU151" s="342"/>
      <c r="BHV151" s="342"/>
      <c r="BHW151" s="342"/>
      <c r="BHX151" s="342"/>
      <c r="BHY151" s="342"/>
      <c r="BHZ151" s="342"/>
      <c r="BIA151" s="342"/>
      <c r="BIB151" s="342"/>
      <c r="BIC151" s="342"/>
      <c r="BID151" s="342"/>
      <c r="BIE151" s="342"/>
      <c r="BIF151" s="342"/>
      <c r="BIG151" s="342"/>
      <c r="BIH151" s="342"/>
      <c r="BII151" s="342"/>
      <c r="BIJ151" s="342"/>
      <c r="BIK151" s="342"/>
      <c r="BIL151" s="342"/>
      <c r="BIM151" s="342"/>
      <c r="BIN151" s="342"/>
      <c r="BIO151" s="342"/>
      <c r="BIP151" s="342"/>
      <c r="BIQ151" s="342"/>
      <c r="BIR151" s="342"/>
      <c r="BIS151" s="342"/>
      <c r="BIT151" s="342"/>
      <c r="BIU151" s="342"/>
      <c r="BIV151" s="342"/>
      <c r="BIW151" s="342"/>
      <c r="BIX151" s="342"/>
      <c r="BIY151" s="342"/>
      <c r="BIZ151" s="342"/>
      <c r="BJA151" s="342"/>
      <c r="BJB151" s="342"/>
      <c r="BJC151" s="342"/>
      <c r="BJD151" s="342"/>
      <c r="BJE151" s="342"/>
      <c r="BJF151" s="342"/>
      <c r="BJG151" s="342"/>
      <c r="BJH151" s="342"/>
      <c r="BJI151" s="342"/>
      <c r="BJJ151" s="342"/>
      <c r="BJK151" s="342"/>
      <c r="BJL151" s="342"/>
      <c r="BJM151" s="342"/>
      <c r="BJN151" s="342"/>
      <c r="BJO151" s="342"/>
      <c r="BJP151" s="342"/>
      <c r="BJQ151" s="342"/>
      <c r="BJR151" s="342"/>
      <c r="BJS151" s="342"/>
      <c r="BJT151" s="342"/>
      <c r="BJU151" s="342"/>
      <c r="BJV151" s="342"/>
      <c r="BJW151" s="342"/>
      <c r="BJX151" s="342"/>
      <c r="BJY151" s="342"/>
      <c r="BJZ151" s="342"/>
      <c r="BKA151" s="342"/>
      <c r="BKB151" s="342"/>
      <c r="BKC151" s="342"/>
      <c r="BKD151" s="342"/>
      <c r="BKE151" s="342"/>
      <c r="BKF151" s="342"/>
      <c r="BKG151" s="342"/>
      <c r="BKH151" s="342"/>
      <c r="BKI151" s="342"/>
      <c r="BKJ151" s="342"/>
      <c r="BKK151" s="342"/>
      <c r="BKL151" s="342"/>
      <c r="BKM151" s="342"/>
      <c r="BKN151" s="342"/>
      <c r="BKO151" s="342"/>
      <c r="BKP151" s="342"/>
      <c r="BKQ151" s="342"/>
      <c r="BKR151" s="342"/>
      <c r="BKS151" s="342"/>
      <c r="BKT151" s="342"/>
      <c r="BKU151" s="342"/>
      <c r="BKV151" s="342"/>
      <c r="BKW151" s="342"/>
      <c r="BKX151" s="342"/>
      <c r="BKY151" s="342"/>
      <c r="BKZ151" s="342"/>
      <c r="BLA151" s="342"/>
      <c r="BLB151" s="342"/>
      <c r="BLC151" s="342"/>
      <c r="BLD151" s="342"/>
      <c r="BLE151" s="342"/>
      <c r="BLF151" s="342"/>
      <c r="BLG151" s="342"/>
      <c r="BLH151" s="342"/>
      <c r="BLI151" s="342"/>
      <c r="BLJ151" s="342"/>
      <c r="BLK151" s="342"/>
      <c r="BLL151" s="342"/>
      <c r="BLM151" s="342"/>
      <c r="BLN151" s="342"/>
      <c r="BLO151" s="342"/>
      <c r="BLP151" s="342"/>
      <c r="BLQ151" s="342"/>
      <c r="BLR151" s="342"/>
      <c r="BLS151" s="342"/>
      <c r="BLT151" s="342"/>
      <c r="BLU151" s="342"/>
      <c r="BLV151" s="342"/>
      <c r="BLW151" s="342"/>
      <c r="BLX151" s="342"/>
      <c r="BLY151" s="342"/>
      <c r="BLZ151" s="342"/>
      <c r="BMA151" s="342"/>
      <c r="BMB151" s="342"/>
      <c r="BMC151" s="342"/>
      <c r="BMD151" s="342"/>
      <c r="BME151" s="342"/>
      <c r="BMF151" s="342"/>
      <c r="BMG151" s="342"/>
      <c r="BMH151" s="342"/>
      <c r="BMI151" s="342"/>
      <c r="BMJ151" s="342"/>
      <c r="BMK151" s="342"/>
      <c r="BML151" s="342"/>
      <c r="BMM151" s="342"/>
      <c r="BMN151" s="342"/>
      <c r="BMO151" s="342"/>
      <c r="BMP151" s="342"/>
      <c r="BMQ151" s="342"/>
      <c r="BMR151" s="342"/>
      <c r="BMS151" s="342"/>
      <c r="BMT151" s="342"/>
      <c r="BMU151" s="342"/>
      <c r="BMV151" s="342"/>
      <c r="BMW151" s="342"/>
      <c r="BMX151" s="342"/>
      <c r="BMY151" s="342"/>
      <c r="BMZ151" s="342"/>
      <c r="BNA151" s="342"/>
      <c r="BNB151" s="342"/>
      <c r="BNC151" s="342"/>
      <c r="BND151" s="342"/>
      <c r="BNE151" s="342"/>
      <c r="BNF151" s="342"/>
      <c r="BNG151" s="342"/>
      <c r="BNH151" s="342"/>
      <c r="BNI151" s="342"/>
      <c r="BNJ151" s="342"/>
      <c r="BNK151" s="342"/>
      <c r="BNL151" s="342"/>
      <c r="BNM151" s="342"/>
      <c r="BNN151" s="342"/>
      <c r="BNO151" s="342"/>
      <c r="BNP151" s="342"/>
      <c r="BNQ151" s="342"/>
      <c r="BNR151" s="342"/>
      <c r="BNS151" s="342"/>
      <c r="BNT151" s="342"/>
      <c r="BNU151" s="342"/>
      <c r="BNV151" s="342"/>
      <c r="BNW151" s="342"/>
      <c r="BNX151" s="342"/>
      <c r="BNY151" s="342"/>
      <c r="BNZ151" s="342"/>
      <c r="BOA151" s="342"/>
      <c r="BOB151" s="342"/>
      <c r="BOC151" s="342"/>
      <c r="BOD151" s="342"/>
      <c r="BOE151" s="342"/>
      <c r="BOF151" s="342"/>
      <c r="BOG151" s="342"/>
      <c r="BOH151" s="342"/>
      <c r="BOI151" s="342"/>
      <c r="BOJ151" s="342"/>
      <c r="BOK151" s="342"/>
      <c r="BOL151" s="342"/>
      <c r="BOM151" s="342"/>
      <c r="BON151" s="342"/>
      <c r="BOO151" s="342"/>
      <c r="BOP151" s="342"/>
      <c r="BOQ151" s="342"/>
      <c r="BOR151" s="342"/>
      <c r="BOS151" s="342"/>
      <c r="BOT151" s="342"/>
      <c r="BOU151" s="342"/>
      <c r="BOV151" s="342"/>
      <c r="BOW151" s="342"/>
      <c r="BOX151" s="342"/>
      <c r="BOY151" s="342"/>
      <c r="BOZ151" s="342"/>
      <c r="BPA151" s="342"/>
      <c r="BPB151" s="342"/>
      <c r="BPC151" s="342"/>
      <c r="BPD151" s="342"/>
      <c r="BPE151" s="342"/>
      <c r="BPF151" s="342"/>
      <c r="BPG151" s="342"/>
      <c r="BPH151" s="342"/>
      <c r="BPI151" s="342"/>
      <c r="BPJ151" s="342"/>
      <c r="BPK151" s="342"/>
      <c r="BPL151" s="342"/>
      <c r="BPM151" s="342"/>
      <c r="BPN151" s="342"/>
      <c r="BPO151" s="342"/>
      <c r="BPP151" s="342"/>
      <c r="BPQ151" s="342"/>
      <c r="BPR151" s="342"/>
      <c r="BPS151" s="342"/>
      <c r="BPT151" s="342"/>
      <c r="BPU151" s="342"/>
      <c r="BPV151" s="342"/>
      <c r="BPW151" s="342"/>
      <c r="BPX151" s="342"/>
      <c r="BPY151" s="342"/>
      <c r="BPZ151" s="342"/>
      <c r="BQA151" s="342"/>
      <c r="BQB151" s="342"/>
      <c r="BQC151" s="342"/>
      <c r="BQD151" s="342"/>
      <c r="BQE151" s="342"/>
      <c r="BQF151" s="342"/>
      <c r="BQG151" s="342"/>
      <c r="BQH151" s="342"/>
      <c r="BQI151" s="342"/>
      <c r="BQJ151" s="342"/>
      <c r="BQK151" s="342"/>
      <c r="BQL151" s="342"/>
      <c r="BQM151" s="342"/>
      <c r="BQN151" s="342"/>
      <c r="BQO151" s="342"/>
      <c r="BQP151" s="342"/>
      <c r="BQQ151" s="342"/>
      <c r="BQR151" s="342"/>
      <c r="BQS151" s="342"/>
      <c r="BQT151" s="342"/>
      <c r="BQU151" s="342"/>
      <c r="BQV151" s="342"/>
      <c r="BQW151" s="342"/>
      <c r="BQX151" s="342"/>
      <c r="BQY151" s="342"/>
      <c r="BQZ151" s="342"/>
      <c r="BRA151" s="342"/>
      <c r="BRB151" s="342"/>
      <c r="BRC151" s="342"/>
      <c r="BRD151" s="342"/>
      <c r="BRE151" s="342"/>
      <c r="BRF151" s="342"/>
      <c r="BRG151" s="342"/>
      <c r="BRH151" s="342"/>
      <c r="BRI151" s="342"/>
      <c r="BRJ151" s="342"/>
      <c r="BRK151" s="342"/>
      <c r="BRL151" s="342"/>
      <c r="BRM151" s="342"/>
      <c r="BRN151" s="342"/>
      <c r="BRO151" s="342"/>
      <c r="BRP151" s="342"/>
      <c r="BRQ151" s="342"/>
      <c r="BRR151" s="342"/>
      <c r="BRS151" s="342"/>
      <c r="BRT151" s="342"/>
      <c r="BRU151" s="342"/>
      <c r="BRV151" s="342"/>
      <c r="BRW151" s="342"/>
      <c r="BRX151" s="342"/>
      <c r="BRY151" s="342"/>
      <c r="BRZ151" s="342"/>
      <c r="BSA151" s="342"/>
      <c r="BSB151" s="342"/>
      <c r="BSC151" s="342"/>
      <c r="BSD151" s="342"/>
      <c r="BSE151" s="342"/>
      <c r="BSF151" s="342"/>
      <c r="BSG151" s="342"/>
      <c r="BSH151" s="342"/>
      <c r="BSI151" s="342"/>
      <c r="BSJ151" s="342"/>
      <c r="BSK151" s="342"/>
      <c r="BSL151" s="342"/>
      <c r="BSM151" s="342"/>
      <c r="BSN151" s="342"/>
      <c r="BSO151" s="342"/>
      <c r="BSP151" s="342"/>
      <c r="BSQ151" s="342"/>
      <c r="BSR151" s="342"/>
      <c r="BSS151" s="342"/>
      <c r="BST151" s="342"/>
      <c r="BSU151" s="342"/>
      <c r="BSV151" s="342"/>
      <c r="BSW151" s="342"/>
      <c r="BSX151" s="342"/>
      <c r="BSY151" s="342"/>
      <c r="BSZ151" s="342"/>
      <c r="BTA151" s="342"/>
      <c r="BTB151" s="342"/>
      <c r="BTC151" s="342"/>
      <c r="BTD151" s="342"/>
      <c r="BTE151" s="342"/>
      <c r="BTF151" s="342"/>
      <c r="BTG151" s="342"/>
      <c r="BTH151" s="342"/>
      <c r="BTI151" s="342"/>
      <c r="BTJ151" s="342"/>
      <c r="BTK151" s="342"/>
      <c r="BTL151" s="342"/>
      <c r="BTM151" s="342"/>
      <c r="BTN151" s="342"/>
      <c r="BTO151" s="342"/>
      <c r="BTP151" s="342"/>
      <c r="BTQ151" s="342"/>
      <c r="BTR151" s="342"/>
      <c r="BTS151" s="342"/>
      <c r="BTT151" s="342"/>
      <c r="BTU151" s="342"/>
      <c r="BTV151" s="342"/>
      <c r="BTW151" s="342"/>
      <c r="BTX151" s="342"/>
      <c r="BTY151" s="342"/>
      <c r="BTZ151" s="342"/>
      <c r="BUA151" s="342"/>
      <c r="BUB151" s="342"/>
      <c r="BUC151" s="342"/>
      <c r="BUD151" s="342"/>
      <c r="BUE151" s="342"/>
      <c r="BUF151" s="342"/>
      <c r="BUG151" s="342"/>
      <c r="BUH151" s="342"/>
      <c r="BUI151" s="342"/>
      <c r="BUJ151" s="342"/>
      <c r="BUK151" s="342"/>
      <c r="BUL151" s="342"/>
      <c r="BUM151" s="342"/>
      <c r="BUN151" s="342"/>
      <c r="BUO151" s="342"/>
      <c r="BUP151" s="342"/>
      <c r="BUQ151" s="342"/>
      <c r="BUR151" s="342"/>
      <c r="BUS151" s="342"/>
      <c r="BUT151" s="342"/>
      <c r="BUU151" s="342"/>
      <c r="BUV151" s="342"/>
      <c r="BUW151" s="342"/>
      <c r="BUX151" s="342"/>
      <c r="BUY151" s="342"/>
      <c r="BUZ151" s="342"/>
      <c r="BVA151" s="342"/>
      <c r="BVB151" s="342"/>
      <c r="BVC151" s="342"/>
      <c r="BVD151" s="342"/>
      <c r="BVE151" s="342"/>
      <c r="BVF151" s="342"/>
      <c r="BVG151" s="342"/>
      <c r="BVH151" s="342"/>
      <c r="BVI151" s="342"/>
      <c r="BVJ151" s="342"/>
      <c r="BVK151" s="342"/>
      <c r="BVL151" s="342"/>
      <c r="BVM151" s="342"/>
      <c r="BVN151" s="342"/>
      <c r="BVO151" s="342"/>
      <c r="BVP151" s="342"/>
      <c r="BVQ151" s="342"/>
      <c r="BVR151" s="342"/>
      <c r="BVS151" s="342"/>
      <c r="BVT151" s="342"/>
      <c r="BVU151" s="342"/>
      <c r="BVV151" s="342"/>
      <c r="BVW151" s="342"/>
      <c r="BVX151" s="342"/>
      <c r="BVY151" s="342"/>
      <c r="BVZ151" s="342"/>
      <c r="BWA151" s="342"/>
      <c r="BWB151" s="342"/>
      <c r="BWC151" s="342"/>
      <c r="BWD151" s="342"/>
      <c r="BWE151" s="342"/>
      <c r="BWF151" s="342"/>
      <c r="BWG151" s="342"/>
      <c r="BWH151" s="342"/>
      <c r="BWI151" s="342"/>
      <c r="BWJ151" s="342"/>
      <c r="BWK151" s="342"/>
      <c r="BWL151" s="342"/>
      <c r="BWM151" s="342"/>
      <c r="BWN151" s="342"/>
      <c r="BWO151" s="342"/>
      <c r="BWP151" s="342"/>
      <c r="BWQ151" s="342"/>
      <c r="BWR151" s="342"/>
      <c r="BWS151" s="342"/>
      <c r="BWT151" s="342"/>
      <c r="BWU151" s="342"/>
      <c r="BWV151" s="342"/>
      <c r="BWW151" s="342"/>
      <c r="BWX151" s="342"/>
      <c r="BWY151" s="342"/>
      <c r="BWZ151" s="342"/>
      <c r="BXA151" s="342"/>
      <c r="BXB151" s="342"/>
      <c r="BXC151" s="342"/>
      <c r="BXD151" s="342"/>
      <c r="BXE151" s="342"/>
      <c r="BXF151" s="342"/>
      <c r="BXG151" s="342"/>
      <c r="BXH151" s="342"/>
      <c r="BXI151" s="342"/>
      <c r="BXJ151" s="342"/>
      <c r="BXK151" s="342"/>
      <c r="BXL151" s="342"/>
      <c r="BXM151" s="342"/>
      <c r="BXN151" s="342"/>
      <c r="BXO151" s="342"/>
      <c r="BXP151" s="342"/>
      <c r="BXQ151" s="342"/>
      <c r="BXR151" s="342"/>
      <c r="BXS151" s="342"/>
      <c r="BXT151" s="342"/>
      <c r="BXU151" s="342"/>
      <c r="BXV151" s="342"/>
      <c r="BXW151" s="342"/>
      <c r="BXX151" s="342"/>
      <c r="BXY151" s="342"/>
      <c r="BXZ151" s="342"/>
      <c r="BYA151" s="342"/>
      <c r="BYB151" s="342"/>
      <c r="BYC151" s="342"/>
      <c r="BYD151" s="342"/>
      <c r="BYE151" s="342"/>
      <c r="BYF151" s="342"/>
      <c r="BYG151" s="342"/>
      <c r="BYH151" s="342"/>
      <c r="BYI151" s="342"/>
      <c r="BYJ151" s="342"/>
      <c r="BYK151" s="342"/>
      <c r="BYL151" s="342"/>
      <c r="BYM151" s="342"/>
      <c r="BYN151" s="342"/>
      <c r="BYO151" s="342"/>
      <c r="BYP151" s="342"/>
      <c r="BYQ151" s="342"/>
      <c r="BYR151" s="342"/>
      <c r="BYS151" s="342"/>
      <c r="BYT151" s="342"/>
      <c r="BYU151" s="342"/>
      <c r="BYV151" s="342"/>
      <c r="BYW151" s="342"/>
      <c r="BYX151" s="342"/>
      <c r="BYY151" s="342"/>
      <c r="BYZ151" s="342"/>
      <c r="BZA151" s="342"/>
      <c r="BZB151" s="342"/>
      <c r="BZC151" s="342"/>
      <c r="BZD151" s="342"/>
      <c r="BZE151" s="342"/>
      <c r="BZF151" s="342"/>
      <c r="BZG151" s="342"/>
      <c r="BZH151" s="342"/>
      <c r="BZI151" s="342"/>
      <c r="BZJ151" s="342"/>
      <c r="BZK151" s="342"/>
      <c r="BZL151" s="342"/>
      <c r="BZM151" s="342"/>
      <c r="BZN151" s="342"/>
      <c r="BZO151" s="342"/>
      <c r="BZP151" s="342"/>
      <c r="BZQ151" s="342"/>
      <c r="BZR151" s="342"/>
      <c r="BZS151" s="342"/>
      <c r="BZT151" s="342"/>
      <c r="BZU151" s="342"/>
      <c r="BZV151" s="342"/>
      <c r="BZW151" s="342"/>
      <c r="BZX151" s="342"/>
      <c r="BZY151" s="342"/>
      <c r="BZZ151" s="342"/>
      <c r="CAA151" s="342"/>
      <c r="CAB151" s="342"/>
      <c r="CAC151" s="342"/>
      <c r="CAD151" s="342"/>
      <c r="CAE151" s="342"/>
      <c r="CAF151" s="342"/>
      <c r="CAG151" s="342"/>
      <c r="CAH151" s="342"/>
      <c r="CAI151" s="342"/>
      <c r="CAJ151" s="342"/>
      <c r="CAK151" s="342"/>
      <c r="CAL151" s="342"/>
      <c r="CAM151" s="342"/>
      <c r="CAN151" s="342"/>
      <c r="CAO151" s="342"/>
      <c r="CAP151" s="342"/>
      <c r="CAQ151" s="342"/>
      <c r="CAR151" s="342"/>
      <c r="CAS151" s="342"/>
      <c r="CAT151" s="342"/>
      <c r="CAU151" s="342"/>
      <c r="CAV151" s="342"/>
      <c r="CAW151" s="342"/>
      <c r="CAX151" s="342"/>
      <c r="CAY151" s="342"/>
      <c r="CAZ151" s="342"/>
      <c r="CBA151" s="342"/>
      <c r="CBB151" s="342"/>
      <c r="CBC151" s="342"/>
      <c r="CBD151" s="342"/>
      <c r="CBE151" s="342"/>
      <c r="CBF151" s="342"/>
      <c r="CBG151" s="342"/>
      <c r="CBH151" s="342"/>
      <c r="CBI151" s="342"/>
      <c r="CBJ151" s="342"/>
      <c r="CBK151" s="342"/>
      <c r="CBL151" s="342"/>
      <c r="CBM151" s="342"/>
      <c r="CBN151" s="342"/>
      <c r="CBO151" s="342"/>
      <c r="CBP151" s="342"/>
      <c r="CBQ151" s="342"/>
      <c r="CBR151" s="342"/>
      <c r="CBS151" s="342"/>
      <c r="CBT151" s="342"/>
      <c r="CBU151" s="342"/>
      <c r="CBV151" s="342"/>
      <c r="CBW151" s="342"/>
      <c r="CBX151" s="342"/>
      <c r="CBY151" s="342"/>
      <c r="CBZ151" s="342"/>
      <c r="CCA151" s="342"/>
      <c r="CCB151" s="342"/>
      <c r="CCC151" s="342"/>
      <c r="CCD151" s="342"/>
      <c r="CCE151" s="342"/>
      <c r="CCF151" s="342"/>
      <c r="CCG151" s="342"/>
      <c r="CCH151" s="342"/>
      <c r="CCI151" s="342"/>
      <c r="CCJ151" s="342"/>
      <c r="CCK151" s="342"/>
      <c r="CCL151" s="342"/>
      <c r="CCM151" s="342"/>
      <c r="CCN151" s="342"/>
      <c r="CCO151" s="342"/>
      <c r="CCP151" s="342"/>
      <c r="CCQ151" s="342"/>
      <c r="CCR151" s="342"/>
      <c r="CCS151" s="342"/>
      <c r="CCT151" s="342"/>
      <c r="CCU151" s="342"/>
      <c r="CCV151" s="342"/>
      <c r="CCW151" s="342"/>
      <c r="CCX151" s="342"/>
      <c r="CCY151" s="342"/>
      <c r="CCZ151" s="342"/>
      <c r="CDA151" s="342"/>
      <c r="CDB151" s="342"/>
      <c r="CDC151" s="342"/>
      <c r="CDD151" s="342"/>
      <c r="CDE151" s="342"/>
      <c r="CDF151" s="342"/>
      <c r="CDG151" s="342"/>
      <c r="CDH151" s="342"/>
      <c r="CDI151" s="342"/>
      <c r="CDJ151" s="342"/>
      <c r="CDK151" s="342"/>
      <c r="CDL151" s="342"/>
      <c r="CDM151" s="342"/>
      <c r="CDN151" s="342"/>
      <c r="CDO151" s="342"/>
      <c r="CDP151" s="342"/>
      <c r="CDQ151" s="342"/>
      <c r="CDR151" s="342"/>
      <c r="CDS151" s="342"/>
      <c r="CDT151" s="342"/>
      <c r="CDU151" s="342"/>
      <c r="CDV151" s="342"/>
      <c r="CDW151" s="342"/>
      <c r="CDX151" s="342"/>
      <c r="CDY151" s="342"/>
      <c r="CDZ151" s="342"/>
      <c r="CEA151" s="342"/>
      <c r="CEB151" s="342"/>
      <c r="CEC151" s="342"/>
      <c r="CED151" s="342"/>
      <c r="CEE151" s="342"/>
      <c r="CEF151" s="342"/>
      <c r="CEG151" s="342"/>
      <c r="CEH151" s="342"/>
      <c r="CEI151" s="342"/>
      <c r="CEJ151" s="342"/>
      <c r="CEK151" s="342"/>
      <c r="CEL151" s="342"/>
      <c r="CEM151" s="342"/>
      <c r="CEN151" s="342"/>
      <c r="CEO151" s="342"/>
      <c r="CEP151" s="342"/>
      <c r="CEQ151" s="342"/>
      <c r="CER151" s="342"/>
      <c r="CES151" s="342"/>
      <c r="CET151" s="342"/>
      <c r="CEU151" s="342"/>
      <c r="CEV151" s="342"/>
      <c r="CEW151" s="342"/>
      <c r="CEX151" s="342"/>
      <c r="CEY151" s="342"/>
      <c r="CEZ151" s="342"/>
      <c r="CFA151" s="342"/>
      <c r="CFB151" s="342"/>
      <c r="CFC151" s="342"/>
      <c r="CFD151" s="342"/>
      <c r="CFE151" s="342"/>
      <c r="CFF151" s="342"/>
      <c r="CFG151" s="342"/>
      <c r="CFH151" s="342"/>
      <c r="CFI151" s="342"/>
      <c r="CFJ151" s="342"/>
      <c r="CFK151" s="342"/>
      <c r="CFL151" s="342"/>
      <c r="CFM151" s="342"/>
      <c r="CFN151" s="342"/>
      <c r="CFO151" s="342"/>
      <c r="CFP151" s="342"/>
      <c r="CFQ151" s="342"/>
      <c r="CFR151" s="342"/>
      <c r="CFS151" s="342"/>
      <c r="CFT151" s="342"/>
      <c r="CFU151" s="342"/>
      <c r="CFV151" s="342"/>
      <c r="CFW151" s="342"/>
      <c r="CFX151" s="342"/>
      <c r="CFY151" s="342"/>
      <c r="CFZ151" s="342"/>
      <c r="CGA151" s="342"/>
      <c r="CGB151" s="342"/>
      <c r="CGC151" s="342"/>
      <c r="CGD151" s="342"/>
      <c r="CGE151" s="342"/>
      <c r="CGF151" s="342"/>
      <c r="CGG151" s="342"/>
      <c r="CGH151" s="342"/>
      <c r="CGI151" s="342"/>
      <c r="CGJ151" s="342"/>
      <c r="CGK151" s="342"/>
      <c r="CGL151" s="342"/>
      <c r="CGM151" s="342"/>
      <c r="CGN151" s="342"/>
      <c r="CGO151" s="342"/>
      <c r="CGP151" s="342"/>
      <c r="CGQ151" s="342"/>
      <c r="CGR151" s="342"/>
      <c r="CGS151" s="342"/>
      <c r="CGT151" s="342"/>
      <c r="CGU151" s="342"/>
      <c r="CGV151" s="342"/>
      <c r="CGW151" s="342"/>
      <c r="CGX151" s="342"/>
      <c r="CGY151" s="342"/>
      <c r="CGZ151" s="342"/>
      <c r="CHA151" s="342"/>
      <c r="CHB151" s="342"/>
      <c r="CHC151" s="342"/>
      <c r="CHD151" s="342"/>
      <c r="CHE151" s="342"/>
      <c r="CHF151" s="342"/>
      <c r="CHG151" s="342"/>
      <c r="CHH151" s="342"/>
      <c r="CHI151" s="342"/>
      <c r="CHJ151" s="342"/>
      <c r="CHK151" s="342"/>
      <c r="CHL151" s="342"/>
      <c r="CHM151" s="342"/>
      <c r="CHN151" s="342"/>
      <c r="CHO151" s="342"/>
      <c r="CHP151" s="342"/>
      <c r="CHQ151" s="342"/>
      <c r="CHR151" s="342"/>
      <c r="CHS151" s="342"/>
      <c r="CHT151" s="342"/>
      <c r="CHU151" s="342"/>
      <c r="CHV151" s="342"/>
      <c r="CHW151" s="342"/>
      <c r="CHX151" s="342"/>
      <c r="CHY151" s="342"/>
      <c r="CHZ151" s="342"/>
      <c r="CIA151" s="342"/>
      <c r="CIB151" s="342"/>
      <c r="CIC151" s="342"/>
      <c r="CID151" s="342"/>
      <c r="CIE151" s="342"/>
      <c r="CIF151" s="342"/>
      <c r="CIG151" s="342"/>
      <c r="CIH151" s="342"/>
      <c r="CII151" s="342"/>
      <c r="CIJ151" s="342"/>
      <c r="CIK151" s="342"/>
      <c r="CIL151" s="342"/>
      <c r="CIM151" s="342"/>
      <c r="CIN151" s="342"/>
      <c r="CIO151" s="342"/>
      <c r="CIP151" s="342"/>
      <c r="CIQ151" s="342"/>
      <c r="CIR151" s="342"/>
      <c r="CIS151" s="342"/>
      <c r="CIT151" s="342"/>
      <c r="CIU151" s="342"/>
      <c r="CIV151" s="342"/>
      <c r="CIW151" s="342"/>
      <c r="CIX151" s="342"/>
      <c r="CIY151" s="342"/>
      <c r="CIZ151" s="342"/>
      <c r="CJA151" s="342"/>
      <c r="CJB151" s="342"/>
      <c r="CJC151" s="342"/>
      <c r="CJD151" s="342"/>
      <c r="CJE151" s="342"/>
      <c r="CJF151" s="342"/>
      <c r="CJG151" s="342"/>
      <c r="CJH151" s="342"/>
      <c r="CJI151" s="342"/>
      <c r="CJJ151" s="342"/>
      <c r="CJK151" s="342"/>
      <c r="CJL151" s="342"/>
      <c r="CJM151" s="342"/>
      <c r="CJN151" s="342"/>
      <c r="CJO151" s="342"/>
      <c r="CJP151" s="342"/>
      <c r="CJQ151" s="342"/>
      <c r="CJR151" s="342"/>
      <c r="CJS151" s="342"/>
      <c r="CJT151" s="342"/>
      <c r="CJU151" s="342"/>
      <c r="CJV151" s="342"/>
      <c r="CJW151" s="342"/>
      <c r="CJX151" s="342"/>
      <c r="CJY151" s="342"/>
      <c r="CJZ151" s="342"/>
      <c r="CKA151" s="342"/>
      <c r="CKB151" s="342"/>
      <c r="CKC151" s="342"/>
      <c r="CKD151" s="342"/>
      <c r="CKE151" s="342"/>
      <c r="CKF151" s="342"/>
      <c r="CKG151" s="342"/>
      <c r="CKH151" s="342"/>
      <c r="CKI151" s="342"/>
      <c r="CKJ151" s="342"/>
      <c r="CKK151" s="342"/>
      <c r="CKL151" s="342"/>
      <c r="CKM151" s="342"/>
      <c r="CKN151" s="342"/>
      <c r="CKO151" s="342"/>
      <c r="CKP151" s="342"/>
      <c r="CKQ151" s="342"/>
      <c r="CKR151" s="342"/>
      <c r="CKS151" s="342"/>
      <c r="CKT151" s="342"/>
      <c r="CKU151" s="342"/>
      <c r="CKV151" s="342"/>
      <c r="CKW151" s="342"/>
      <c r="CKX151" s="342"/>
      <c r="CKY151" s="342"/>
      <c r="CKZ151" s="342"/>
      <c r="CLA151" s="342"/>
      <c r="CLB151" s="342"/>
      <c r="CLC151" s="342"/>
      <c r="CLD151" s="342"/>
      <c r="CLE151" s="342"/>
      <c r="CLF151" s="342"/>
      <c r="CLG151" s="342"/>
      <c r="CLH151" s="342"/>
      <c r="CLI151" s="342"/>
      <c r="CLJ151" s="342"/>
      <c r="CLK151" s="342"/>
      <c r="CLL151" s="342"/>
      <c r="CLM151" s="342"/>
      <c r="CLN151" s="342"/>
      <c r="CLO151" s="342"/>
      <c r="CLP151" s="342"/>
      <c r="CLQ151" s="342"/>
      <c r="CLR151" s="342"/>
      <c r="CLS151" s="342"/>
      <c r="CLT151" s="342"/>
      <c r="CLU151" s="342"/>
      <c r="CLV151" s="342"/>
      <c r="CLW151" s="342"/>
      <c r="CLX151" s="342"/>
      <c r="CLY151" s="342"/>
      <c r="CLZ151" s="342"/>
      <c r="CMA151" s="342"/>
      <c r="CMB151" s="342"/>
      <c r="CMC151" s="342"/>
      <c r="CMD151" s="342"/>
      <c r="CME151" s="342"/>
      <c r="CMF151" s="342"/>
      <c r="CMG151" s="342"/>
      <c r="CMH151" s="342"/>
      <c r="CMI151" s="342"/>
      <c r="CMJ151" s="342"/>
      <c r="CMK151" s="342"/>
      <c r="CML151" s="342"/>
      <c r="CMM151" s="342"/>
      <c r="CMN151" s="342"/>
      <c r="CMO151" s="342"/>
      <c r="CMP151" s="342"/>
      <c r="CMQ151" s="342"/>
      <c r="CMR151" s="342"/>
      <c r="CMS151" s="342"/>
      <c r="CMT151" s="342"/>
      <c r="CMU151" s="342"/>
      <c r="CMV151" s="342"/>
      <c r="CMW151" s="342"/>
      <c r="CMX151" s="342"/>
      <c r="CMY151" s="342"/>
      <c r="CMZ151" s="342"/>
      <c r="CNA151" s="342"/>
      <c r="CNB151" s="342"/>
      <c r="CNC151" s="342"/>
      <c r="CND151" s="342"/>
      <c r="CNE151" s="342"/>
      <c r="CNF151" s="342"/>
      <c r="CNG151" s="342"/>
      <c r="CNH151" s="342"/>
      <c r="CNI151" s="342"/>
      <c r="CNJ151" s="342"/>
      <c r="CNK151" s="342"/>
      <c r="CNL151" s="342"/>
      <c r="CNM151" s="342"/>
      <c r="CNN151" s="342"/>
      <c r="CNO151" s="342"/>
      <c r="CNP151" s="342"/>
      <c r="CNQ151" s="342"/>
      <c r="CNR151" s="342"/>
      <c r="CNS151" s="342"/>
      <c r="CNT151" s="342"/>
      <c r="CNU151" s="342"/>
      <c r="CNV151" s="342"/>
      <c r="CNW151" s="342"/>
      <c r="CNX151" s="342"/>
      <c r="CNY151" s="342"/>
      <c r="CNZ151" s="342"/>
      <c r="COA151" s="342"/>
      <c r="COB151" s="342"/>
      <c r="COC151" s="342"/>
      <c r="COD151" s="342"/>
      <c r="COE151" s="342"/>
      <c r="COF151" s="342"/>
      <c r="COG151" s="342"/>
      <c r="COH151" s="342"/>
      <c r="COI151" s="342"/>
      <c r="COJ151" s="342"/>
      <c r="COK151" s="342"/>
      <c r="COL151" s="342"/>
      <c r="COM151" s="342"/>
      <c r="CON151" s="342"/>
      <c r="COO151" s="342"/>
      <c r="COP151" s="342"/>
      <c r="COQ151" s="342"/>
      <c r="COR151" s="342"/>
      <c r="COS151" s="342"/>
      <c r="COT151" s="342"/>
      <c r="COU151" s="342"/>
      <c r="COV151" s="342"/>
      <c r="COW151" s="342"/>
      <c r="COX151" s="342"/>
      <c r="COY151" s="342"/>
      <c r="COZ151" s="342"/>
      <c r="CPA151" s="342"/>
      <c r="CPB151" s="342"/>
      <c r="CPC151" s="342"/>
      <c r="CPD151" s="342"/>
      <c r="CPE151" s="342"/>
      <c r="CPF151" s="342"/>
      <c r="CPG151" s="342"/>
      <c r="CPH151" s="342"/>
      <c r="CPI151" s="342"/>
      <c r="CPJ151" s="342"/>
      <c r="CPK151" s="342"/>
      <c r="CPL151" s="342"/>
      <c r="CPM151" s="342"/>
      <c r="CPN151" s="342"/>
      <c r="CPO151" s="342"/>
      <c r="CPP151" s="342"/>
      <c r="CPQ151" s="342"/>
      <c r="CPR151" s="342"/>
      <c r="CPS151" s="342"/>
      <c r="CPT151" s="342"/>
      <c r="CPU151" s="342"/>
      <c r="CPV151" s="342"/>
      <c r="CPW151" s="342"/>
      <c r="CPX151" s="342"/>
      <c r="CPY151" s="342"/>
      <c r="CPZ151" s="342"/>
      <c r="CQA151" s="342"/>
      <c r="CQB151" s="342"/>
      <c r="CQC151" s="342"/>
      <c r="CQD151" s="342"/>
      <c r="CQE151" s="342"/>
      <c r="CQF151" s="342"/>
      <c r="CQG151" s="342"/>
      <c r="CQH151" s="342"/>
      <c r="CQI151" s="342"/>
      <c r="CQJ151" s="342"/>
      <c r="CQK151" s="342"/>
      <c r="CQL151" s="342"/>
      <c r="CQM151" s="342"/>
      <c r="CQN151" s="342"/>
      <c r="CQO151" s="342"/>
      <c r="CQP151" s="342"/>
      <c r="CQQ151" s="342"/>
      <c r="CQR151" s="342"/>
      <c r="CQS151" s="342"/>
      <c r="CQT151" s="342"/>
      <c r="CQU151" s="342"/>
      <c r="CQV151" s="342"/>
      <c r="CQW151" s="342"/>
      <c r="CQX151" s="342"/>
      <c r="CQY151" s="342"/>
      <c r="CQZ151" s="342"/>
      <c r="CRA151" s="342"/>
      <c r="CRB151" s="342"/>
      <c r="CRC151" s="342"/>
      <c r="CRD151" s="342"/>
      <c r="CRE151" s="342"/>
      <c r="CRF151" s="342"/>
      <c r="CRG151" s="342"/>
      <c r="CRH151" s="342"/>
      <c r="CRI151" s="342"/>
      <c r="CRJ151" s="342"/>
      <c r="CRK151" s="342"/>
      <c r="CRL151" s="342"/>
      <c r="CRM151" s="342"/>
      <c r="CRN151" s="342"/>
      <c r="CRO151" s="342"/>
      <c r="CRP151" s="342"/>
      <c r="CRQ151" s="342"/>
      <c r="CRR151" s="342"/>
      <c r="CRS151" s="342"/>
      <c r="CRT151" s="342"/>
      <c r="CRU151" s="342"/>
      <c r="CRV151" s="342"/>
      <c r="CRW151" s="342"/>
      <c r="CRX151" s="342"/>
      <c r="CRY151" s="342"/>
      <c r="CRZ151" s="342"/>
      <c r="CSA151" s="342"/>
      <c r="CSB151" s="342"/>
      <c r="CSC151" s="342"/>
      <c r="CSD151" s="342"/>
      <c r="CSE151" s="342"/>
      <c r="CSF151" s="342"/>
      <c r="CSG151" s="342"/>
      <c r="CSH151" s="342"/>
      <c r="CSI151" s="342"/>
      <c r="CSJ151" s="342"/>
      <c r="CSK151" s="342"/>
      <c r="CSL151" s="342"/>
      <c r="CSM151" s="342"/>
      <c r="CSN151" s="342"/>
      <c r="CSO151" s="342"/>
      <c r="CSP151" s="342"/>
      <c r="CSQ151" s="342"/>
      <c r="CSR151" s="342"/>
      <c r="CSS151" s="342"/>
      <c r="CST151" s="342"/>
      <c r="CSU151" s="342"/>
      <c r="CSV151" s="342"/>
      <c r="CSW151" s="342"/>
      <c r="CSX151" s="342"/>
      <c r="CSY151" s="342"/>
      <c r="CSZ151" s="342"/>
      <c r="CTA151" s="342"/>
      <c r="CTB151" s="342"/>
      <c r="CTC151" s="342"/>
      <c r="CTD151" s="342"/>
      <c r="CTE151" s="342"/>
      <c r="CTF151" s="342"/>
      <c r="CTG151" s="342"/>
      <c r="CTH151" s="342"/>
      <c r="CTI151" s="342"/>
      <c r="CTJ151" s="342"/>
      <c r="CTK151" s="342"/>
      <c r="CTL151" s="342"/>
      <c r="CTM151" s="342"/>
      <c r="CTN151" s="342"/>
      <c r="CTO151" s="342"/>
      <c r="CTP151" s="342"/>
      <c r="CTQ151" s="342"/>
      <c r="CTR151" s="342"/>
      <c r="CTS151" s="342"/>
      <c r="CTT151" s="342"/>
      <c r="CTU151" s="342"/>
      <c r="CTV151" s="342"/>
      <c r="CTW151" s="342"/>
      <c r="CTX151" s="342"/>
      <c r="CTY151" s="342"/>
      <c r="CTZ151" s="342"/>
      <c r="CUA151" s="342"/>
      <c r="CUB151" s="342"/>
      <c r="CUC151" s="342"/>
      <c r="CUD151" s="342"/>
      <c r="CUE151" s="342"/>
      <c r="CUF151" s="342"/>
      <c r="CUG151" s="342"/>
      <c r="CUH151" s="342"/>
      <c r="CUI151" s="342"/>
      <c r="CUJ151" s="342"/>
      <c r="CUK151" s="342"/>
      <c r="CUL151" s="342"/>
      <c r="CUM151" s="342"/>
      <c r="CUN151" s="342"/>
      <c r="CUO151" s="342"/>
      <c r="CUP151" s="342"/>
      <c r="CUQ151" s="342"/>
      <c r="CUR151" s="342"/>
      <c r="CUS151" s="342"/>
      <c r="CUT151" s="342"/>
      <c r="CUU151" s="342"/>
      <c r="CUV151" s="342"/>
      <c r="CUW151" s="342"/>
      <c r="CUX151" s="342"/>
      <c r="CUY151" s="342"/>
      <c r="CUZ151" s="342"/>
      <c r="CVA151" s="342"/>
      <c r="CVB151" s="342"/>
      <c r="CVC151" s="342"/>
      <c r="CVD151" s="342"/>
      <c r="CVE151" s="342"/>
      <c r="CVF151" s="342"/>
      <c r="CVG151" s="342"/>
      <c r="CVH151" s="342"/>
      <c r="CVI151" s="342"/>
      <c r="CVJ151" s="342"/>
      <c r="CVK151" s="342"/>
      <c r="CVL151" s="342"/>
      <c r="CVM151" s="342"/>
      <c r="CVN151" s="342"/>
      <c r="CVO151" s="342"/>
      <c r="CVP151" s="342"/>
      <c r="CVQ151" s="342"/>
      <c r="CVR151" s="342"/>
      <c r="CVS151" s="342"/>
      <c r="CVT151" s="342"/>
      <c r="CVU151" s="342"/>
      <c r="CVV151" s="342"/>
      <c r="CVW151" s="342"/>
      <c r="CVX151" s="342"/>
      <c r="CVY151" s="342"/>
      <c r="CVZ151" s="342"/>
      <c r="CWA151" s="342"/>
      <c r="CWB151" s="342"/>
      <c r="CWC151" s="342"/>
      <c r="CWD151" s="342"/>
      <c r="CWE151" s="342"/>
      <c r="CWF151" s="342"/>
      <c r="CWG151" s="342"/>
      <c r="CWH151" s="342"/>
      <c r="CWI151" s="342"/>
      <c r="CWJ151" s="342"/>
      <c r="CWK151" s="342"/>
      <c r="CWL151" s="342"/>
      <c r="CWM151" s="342"/>
      <c r="CWN151" s="342"/>
      <c r="CWO151" s="342"/>
      <c r="CWP151" s="342"/>
      <c r="CWQ151" s="342"/>
      <c r="CWR151" s="342"/>
      <c r="CWS151" s="342"/>
      <c r="CWT151" s="342"/>
      <c r="CWU151" s="342"/>
      <c r="CWV151" s="342"/>
      <c r="CWW151" s="342"/>
      <c r="CWX151" s="342"/>
      <c r="CWY151" s="342"/>
      <c r="CWZ151" s="342"/>
      <c r="CXA151" s="342"/>
      <c r="CXB151" s="342"/>
      <c r="CXC151" s="342"/>
      <c r="CXD151" s="342"/>
      <c r="CXE151" s="342"/>
      <c r="CXF151" s="342"/>
      <c r="CXG151" s="342"/>
      <c r="CXH151" s="342"/>
      <c r="CXI151" s="342"/>
      <c r="CXJ151" s="342"/>
      <c r="CXK151" s="342"/>
      <c r="CXL151" s="342"/>
      <c r="CXM151" s="342"/>
      <c r="CXN151" s="342"/>
      <c r="CXO151" s="342"/>
      <c r="CXP151" s="342"/>
      <c r="CXQ151" s="342"/>
      <c r="CXR151" s="342"/>
      <c r="CXS151" s="342"/>
      <c r="CXT151" s="342"/>
      <c r="CXU151" s="342"/>
      <c r="CXV151" s="342"/>
      <c r="CXW151" s="342"/>
      <c r="CXX151" s="342"/>
      <c r="CXY151" s="342"/>
      <c r="CXZ151" s="342"/>
      <c r="CYA151" s="342"/>
      <c r="CYB151" s="342"/>
      <c r="CYC151" s="342"/>
      <c r="CYD151" s="342"/>
      <c r="CYE151" s="342"/>
      <c r="CYF151" s="342"/>
      <c r="CYG151" s="342"/>
      <c r="CYH151" s="342"/>
      <c r="CYI151" s="342"/>
      <c r="CYJ151" s="342"/>
      <c r="CYK151" s="342"/>
      <c r="CYL151" s="342"/>
      <c r="CYM151" s="342"/>
      <c r="CYN151" s="342"/>
      <c r="CYO151" s="342"/>
      <c r="CYP151" s="342"/>
      <c r="CYQ151" s="342"/>
      <c r="CYR151" s="342"/>
      <c r="CYS151" s="342"/>
      <c r="CYT151" s="342"/>
      <c r="CYU151" s="342"/>
      <c r="CYV151" s="342"/>
      <c r="CYW151" s="342"/>
      <c r="CYX151" s="342"/>
      <c r="CYY151" s="342"/>
      <c r="CYZ151" s="342"/>
      <c r="CZA151" s="342"/>
      <c r="CZB151" s="342"/>
      <c r="CZC151" s="342"/>
      <c r="CZD151" s="342"/>
      <c r="CZE151" s="342"/>
      <c r="CZF151" s="342"/>
      <c r="CZG151" s="342"/>
      <c r="CZH151" s="342"/>
      <c r="CZI151" s="342"/>
      <c r="CZJ151" s="342"/>
      <c r="CZK151" s="342"/>
      <c r="CZL151" s="342"/>
      <c r="CZM151" s="342"/>
      <c r="CZN151" s="342"/>
      <c r="CZO151" s="342"/>
      <c r="CZP151" s="342"/>
      <c r="CZQ151" s="342"/>
      <c r="CZR151" s="342"/>
      <c r="CZS151" s="342"/>
      <c r="CZT151" s="342"/>
      <c r="CZU151" s="342"/>
      <c r="CZV151" s="342"/>
      <c r="CZW151" s="342"/>
      <c r="CZX151" s="342"/>
      <c r="CZY151" s="342"/>
      <c r="CZZ151" s="342"/>
      <c r="DAA151" s="342"/>
      <c r="DAB151" s="342"/>
      <c r="DAC151" s="342"/>
      <c r="DAD151" s="342"/>
      <c r="DAE151" s="342"/>
      <c r="DAF151" s="342"/>
      <c r="DAG151" s="342"/>
      <c r="DAH151" s="342"/>
      <c r="DAI151" s="342"/>
      <c r="DAJ151" s="342"/>
      <c r="DAK151" s="342"/>
      <c r="DAL151" s="342"/>
      <c r="DAM151" s="342"/>
      <c r="DAN151" s="342"/>
      <c r="DAO151" s="342"/>
      <c r="DAP151" s="342"/>
      <c r="DAQ151" s="342"/>
      <c r="DAR151" s="342"/>
      <c r="DAS151" s="342"/>
      <c r="DAT151" s="342"/>
      <c r="DAU151" s="342"/>
      <c r="DAV151" s="342"/>
      <c r="DAW151" s="342"/>
      <c r="DAX151" s="342"/>
      <c r="DAY151" s="342"/>
      <c r="DAZ151" s="342"/>
      <c r="DBA151" s="342"/>
      <c r="DBB151" s="342"/>
      <c r="DBC151" s="342"/>
      <c r="DBD151" s="342"/>
      <c r="DBE151" s="342"/>
      <c r="DBF151" s="342"/>
      <c r="DBG151" s="342"/>
      <c r="DBH151" s="342"/>
      <c r="DBI151" s="342"/>
      <c r="DBJ151" s="342"/>
      <c r="DBK151" s="342"/>
      <c r="DBL151" s="342"/>
      <c r="DBM151" s="342"/>
      <c r="DBN151" s="342"/>
      <c r="DBO151" s="342"/>
      <c r="DBP151" s="342"/>
      <c r="DBQ151" s="342"/>
      <c r="DBR151" s="342"/>
      <c r="DBS151" s="342"/>
      <c r="DBT151" s="342"/>
      <c r="DBU151" s="342"/>
      <c r="DBV151" s="342"/>
      <c r="DBW151" s="342"/>
      <c r="DBX151" s="342"/>
      <c r="DBY151" s="342"/>
      <c r="DBZ151" s="342"/>
      <c r="DCA151" s="342"/>
      <c r="DCB151" s="342"/>
      <c r="DCC151" s="342"/>
      <c r="DCD151" s="342"/>
      <c r="DCE151" s="342"/>
      <c r="DCF151" s="342"/>
      <c r="DCG151" s="342"/>
      <c r="DCH151" s="342"/>
      <c r="DCI151" s="342"/>
      <c r="DCJ151" s="342"/>
      <c r="DCK151" s="342"/>
      <c r="DCL151" s="342"/>
      <c r="DCM151" s="342"/>
      <c r="DCN151" s="342"/>
      <c r="DCO151" s="342"/>
      <c r="DCP151" s="342"/>
      <c r="DCQ151" s="342"/>
      <c r="DCR151" s="342"/>
      <c r="DCS151" s="342"/>
      <c r="DCT151" s="342"/>
      <c r="DCU151" s="342"/>
      <c r="DCV151" s="342"/>
      <c r="DCW151" s="342"/>
      <c r="DCX151" s="342"/>
      <c r="DCY151" s="342"/>
      <c r="DCZ151" s="342"/>
      <c r="DDA151" s="342"/>
      <c r="DDB151" s="342"/>
      <c r="DDC151" s="342"/>
      <c r="DDD151" s="342"/>
      <c r="DDE151" s="342"/>
      <c r="DDF151" s="342"/>
      <c r="DDG151" s="342"/>
      <c r="DDH151" s="342"/>
      <c r="DDI151" s="342"/>
      <c r="DDJ151" s="342"/>
      <c r="DDK151" s="342"/>
      <c r="DDL151" s="342"/>
      <c r="DDM151" s="342"/>
      <c r="DDN151" s="342"/>
      <c r="DDO151" s="342"/>
      <c r="DDP151" s="342"/>
      <c r="DDQ151" s="342"/>
      <c r="DDR151" s="342"/>
      <c r="DDS151" s="342"/>
      <c r="DDT151" s="342"/>
      <c r="DDU151" s="342"/>
      <c r="DDV151" s="342"/>
      <c r="DDW151" s="342"/>
      <c r="DDX151" s="342"/>
      <c r="DDY151" s="342"/>
      <c r="DDZ151" s="342"/>
      <c r="DEA151" s="342"/>
      <c r="DEB151" s="342"/>
      <c r="DEC151" s="342"/>
      <c r="DED151" s="342"/>
      <c r="DEE151" s="342"/>
      <c r="DEF151" s="342"/>
      <c r="DEG151" s="342"/>
      <c r="DEH151" s="342"/>
      <c r="DEI151" s="342"/>
      <c r="DEJ151" s="342"/>
      <c r="DEK151" s="342"/>
      <c r="DEL151" s="342"/>
      <c r="DEM151" s="342"/>
      <c r="DEN151" s="342"/>
      <c r="DEO151" s="342"/>
      <c r="DEP151" s="342"/>
      <c r="DEQ151" s="342"/>
      <c r="DER151" s="342"/>
      <c r="DES151" s="342"/>
      <c r="DET151" s="342"/>
      <c r="DEU151" s="342"/>
      <c r="DEV151" s="342"/>
      <c r="DEW151" s="342"/>
      <c r="DEX151" s="342"/>
      <c r="DEY151" s="342"/>
      <c r="DEZ151" s="342"/>
      <c r="DFA151" s="342"/>
      <c r="DFB151" s="342"/>
      <c r="DFC151" s="342"/>
      <c r="DFD151" s="342"/>
      <c r="DFE151" s="342"/>
      <c r="DFF151" s="342"/>
      <c r="DFG151" s="342"/>
      <c r="DFH151" s="342"/>
      <c r="DFI151" s="342"/>
      <c r="DFJ151" s="342"/>
      <c r="DFK151" s="342"/>
      <c r="DFL151" s="342"/>
      <c r="DFM151" s="342"/>
      <c r="DFN151" s="342"/>
      <c r="DFO151" s="342"/>
      <c r="DFP151" s="342"/>
      <c r="DFQ151" s="342"/>
      <c r="DFR151" s="342"/>
      <c r="DFS151" s="342"/>
      <c r="DFT151" s="342"/>
      <c r="DFU151" s="342"/>
      <c r="DFV151" s="342"/>
      <c r="DFW151" s="342"/>
      <c r="DFX151" s="342"/>
      <c r="DFY151" s="342"/>
      <c r="DFZ151" s="342"/>
      <c r="DGA151" s="342"/>
      <c r="DGB151" s="342"/>
      <c r="DGC151" s="342"/>
      <c r="DGD151" s="342"/>
      <c r="DGE151" s="342"/>
      <c r="DGF151" s="342"/>
      <c r="DGG151" s="342"/>
      <c r="DGH151" s="342"/>
      <c r="DGI151" s="342"/>
      <c r="DGJ151" s="342"/>
      <c r="DGK151" s="342"/>
      <c r="DGL151" s="342"/>
      <c r="DGM151" s="342"/>
      <c r="DGN151" s="342"/>
      <c r="DGO151" s="342"/>
      <c r="DGP151" s="342"/>
      <c r="DGQ151" s="342"/>
      <c r="DGR151" s="342"/>
      <c r="DGS151" s="342"/>
      <c r="DGT151" s="342"/>
      <c r="DGU151" s="342"/>
      <c r="DGV151" s="342"/>
      <c r="DGW151" s="342"/>
      <c r="DGX151" s="342"/>
      <c r="DGY151" s="342"/>
      <c r="DGZ151" s="342"/>
      <c r="DHA151" s="342"/>
      <c r="DHB151" s="342"/>
      <c r="DHC151" s="342"/>
      <c r="DHD151" s="342"/>
      <c r="DHE151" s="342"/>
      <c r="DHF151" s="342"/>
      <c r="DHG151" s="342"/>
      <c r="DHH151" s="342"/>
      <c r="DHI151" s="342"/>
      <c r="DHJ151" s="342"/>
      <c r="DHK151" s="342"/>
      <c r="DHL151" s="342"/>
      <c r="DHM151" s="342"/>
      <c r="DHN151" s="342"/>
      <c r="DHO151" s="342"/>
      <c r="DHP151" s="342"/>
      <c r="DHQ151" s="342"/>
      <c r="DHR151" s="342"/>
      <c r="DHS151" s="342"/>
      <c r="DHT151" s="342"/>
      <c r="DHU151" s="342"/>
      <c r="DHV151" s="342"/>
      <c r="DHW151" s="342"/>
      <c r="DHX151" s="342"/>
      <c r="DHY151" s="342"/>
      <c r="DHZ151" s="342"/>
      <c r="DIA151" s="342"/>
      <c r="DIB151" s="342"/>
      <c r="DIC151" s="342"/>
      <c r="DID151" s="342"/>
      <c r="DIE151" s="342"/>
      <c r="DIF151" s="342"/>
      <c r="DIG151" s="342"/>
      <c r="DIH151" s="342"/>
      <c r="DII151" s="342"/>
      <c r="DIJ151" s="342"/>
      <c r="DIK151" s="342"/>
      <c r="DIL151" s="342"/>
      <c r="DIM151" s="342"/>
      <c r="DIN151" s="342"/>
      <c r="DIO151" s="342"/>
      <c r="DIP151" s="342"/>
      <c r="DIQ151" s="342"/>
      <c r="DIR151" s="342"/>
      <c r="DIS151" s="342"/>
      <c r="DIT151" s="342"/>
      <c r="DIU151" s="342"/>
      <c r="DIV151" s="342"/>
      <c r="DIW151" s="342"/>
      <c r="DIX151" s="342"/>
      <c r="DIY151" s="342"/>
      <c r="DIZ151" s="342"/>
      <c r="DJA151" s="342"/>
      <c r="DJB151" s="342"/>
      <c r="DJC151" s="342"/>
      <c r="DJD151" s="342"/>
      <c r="DJE151" s="342"/>
      <c r="DJF151" s="342"/>
      <c r="DJG151" s="342"/>
      <c r="DJH151" s="342"/>
      <c r="DJI151" s="342"/>
      <c r="DJJ151" s="342"/>
      <c r="DJK151" s="342"/>
      <c r="DJL151" s="342"/>
      <c r="DJM151" s="342"/>
      <c r="DJN151" s="342"/>
      <c r="DJO151" s="342"/>
      <c r="DJP151" s="342"/>
      <c r="DJQ151" s="342"/>
      <c r="DJR151" s="342"/>
      <c r="DJS151" s="342"/>
      <c r="DJT151" s="342"/>
      <c r="DJU151" s="342"/>
      <c r="DJV151" s="342"/>
      <c r="DJW151" s="342"/>
      <c r="DJX151" s="342"/>
      <c r="DJY151" s="342"/>
      <c r="DJZ151" s="342"/>
      <c r="DKA151" s="342"/>
      <c r="DKB151" s="342"/>
      <c r="DKC151" s="342"/>
      <c r="DKD151" s="342"/>
      <c r="DKE151" s="342"/>
      <c r="DKF151" s="342"/>
      <c r="DKG151" s="342"/>
      <c r="DKH151" s="342"/>
      <c r="DKI151" s="342"/>
      <c r="DKJ151" s="342"/>
      <c r="DKK151" s="342"/>
      <c r="DKL151" s="342"/>
      <c r="DKM151" s="342"/>
      <c r="DKN151" s="342"/>
      <c r="DKO151" s="342"/>
      <c r="DKP151" s="342"/>
      <c r="DKQ151" s="342"/>
      <c r="DKR151" s="342"/>
      <c r="DKS151" s="342"/>
      <c r="DKT151" s="342"/>
      <c r="DKU151" s="342"/>
      <c r="DKV151" s="342"/>
      <c r="DKW151" s="342"/>
      <c r="DKX151" s="342"/>
      <c r="DKY151" s="342"/>
      <c r="DKZ151" s="342"/>
      <c r="DLA151" s="342"/>
      <c r="DLB151" s="342"/>
      <c r="DLC151" s="342"/>
      <c r="DLD151" s="342"/>
      <c r="DLE151" s="342"/>
      <c r="DLF151" s="342"/>
      <c r="DLG151" s="342"/>
      <c r="DLH151" s="342"/>
      <c r="DLI151" s="342"/>
      <c r="DLJ151" s="342"/>
      <c r="DLK151" s="342"/>
      <c r="DLL151" s="342"/>
      <c r="DLM151" s="342"/>
      <c r="DLN151" s="342"/>
      <c r="DLO151" s="342"/>
      <c r="DLP151" s="342"/>
      <c r="DLQ151" s="342"/>
      <c r="DLR151" s="342"/>
      <c r="DLS151" s="342"/>
      <c r="DLT151" s="342"/>
      <c r="DLU151" s="342"/>
      <c r="DLV151" s="342"/>
      <c r="DLW151" s="342"/>
      <c r="DLX151" s="342"/>
      <c r="DLY151" s="342"/>
      <c r="DLZ151" s="342"/>
      <c r="DMA151" s="342"/>
      <c r="DMB151" s="342"/>
      <c r="DMC151" s="342"/>
      <c r="DMD151" s="342"/>
      <c r="DME151" s="342"/>
      <c r="DMF151" s="342"/>
      <c r="DMG151" s="342"/>
      <c r="DMH151" s="342"/>
      <c r="DMI151" s="342"/>
      <c r="DMJ151" s="342"/>
      <c r="DMK151" s="342"/>
      <c r="DML151" s="342"/>
      <c r="DMM151" s="342"/>
      <c r="DMN151" s="342"/>
      <c r="DMO151" s="342"/>
      <c r="DMP151" s="342"/>
      <c r="DMQ151" s="342"/>
      <c r="DMR151" s="342"/>
      <c r="DMS151" s="342"/>
      <c r="DMT151" s="342"/>
      <c r="DMU151" s="342"/>
      <c r="DMV151" s="342"/>
      <c r="DMW151" s="342"/>
      <c r="DMX151" s="342"/>
      <c r="DMY151" s="342"/>
      <c r="DMZ151" s="342"/>
      <c r="DNA151" s="342"/>
      <c r="DNB151" s="342"/>
      <c r="DNC151" s="342"/>
      <c r="DND151" s="342"/>
      <c r="DNE151" s="342"/>
      <c r="DNF151" s="342"/>
      <c r="DNG151" s="342"/>
      <c r="DNH151" s="342"/>
      <c r="DNI151" s="342"/>
      <c r="DNJ151" s="342"/>
      <c r="DNK151" s="342"/>
      <c r="DNL151" s="342"/>
      <c r="DNM151" s="342"/>
      <c r="DNN151" s="342"/>
      <c r="DNO151" s="342"/>
      <c r="DNP151" s="342"/>
      <c r="DNQ151" s="342"/>
      <c r="DNR151" s="342"/>
      <c r="DNS151" s="342"/>
      <c r="DNT151" s="342"/>
      <c r="DNU151" s="342"/>
      <c r="DNV151" s="342"/>
      <c r="DNW151" s="342"/>
      <c r="DNX151" s="342"/>
      <c r="DNY151" s="342"/>
      <c r="DNZ151" s="342"/>
      <c r="DOA151" s="342"/>
      <c r="DOB151" s="342"/>
      <c r="DOC151" s="342"/>
      <c r="DOD151" s="342"/>
      <c r="DOE151" s="342"/>
      <c r="DOF151" s="342"/>
      <c r="DOG151" s="342"/>
      <c r="DOH151" s="342"/>
      <c r="DOI151" s="342"/>
      <c r="DOJ151" s="342"/>
      <c r="DOK151" s="342"/>
      <c r="DOL151" s="342"/>
      <c r="DOM151" s="342"/>
      <c r="DON151" s="342"/>
      <c r="DOO151" s="342"/>
      <c r="DOP151" s="342"/>
      <c r="DOQ151" s="342"/>
      <c r="DOR151" s="342"/>
      <c r="DOS151" s="342"/>
      <c r="DOT151" s="342"/>
      <c r="DOU151" s="342"/>
      <c r="DOV151" s="342"/>
      <c r="DOW151" s="342"/>
      <c r="DOX151" s="342"/>
      <c r="DOY151" s="342"/>
      <c r="DOZ151" s="342"/>
      <c r="DPA151" s="342"/>
      <c r="DPB151" s="342"/>
      <c r="DPC151" s="342"/>
      <c r="DPD151" s="342"/>
      <c r="DPE151" s="342"/>
      <c r="DPF151" s="342"/>
      <c r="DPG151" s="342"/>
      <c r="DPH151" s="342"/>
      <c r="DPI151" s="342"/>
      <c r="DPJ151" s="342"/>
      <c r="DPK151" s="342"/>
      <c r="DPL151" s="342"/>
      <c r="DPM151" s="342"/>
      <c r="DPN151" s="342"/>
      <c r="DPO151" s="342"/>
      <c r="DPP151" s="342"/>
      <c r="DPQ151" s="342"/>
      <c r="DPR151" s="342"/>
      <c r="DPS151" s="342"/>
      <c r="DPT151" s="342"/>
      <c r="DPU151" s="342"/>
      <c r="DPV151" s="342"/>
      <c r="DPW151" s="342"/>
      <c r="DPX151" s="342"/>
      <c r="DPY151" s="342"/>
      <c r="DPZ151" s="342"/>
      <c r="DQA151" s="342"/>
      <c r="DQB151" s="342"/>
      <c r="DQC151" s="342"/>
      <c r="DQD151" s="342"/>
      <c r="DQE151" s="342"/>
      <c r="DQF151" s="342"/>
      <c r="DQG151" s="342"/>
      <c r="DQH151" s="342"/>
      <c r="DQI151" s="342"/>
      <c r="DQJ151" s="342"/>
      <c r="DQK151" s="342"/>
      <c r="DQL151" s="342"/>
      <c r="DQM151" s="342"/>
      <c r="DQN151" s="342"/>
      <c r="DQO151" s="342"/>
      <c r="DQP151" s="342"/>
      <c r="DQQ151" s="342"/>
      <c r="DQR151" s="342"/>
      <c r="DQS151" s="342"/>
      <c r="DQT151" s="342"/>
      <c r="DQU151" s="342"/>
      <c r="DQV151" s="342"/>
      <c r="DQW151" s="342"/>
      <c r="DQX151" s="342"/>
      <c r="DQY151" s="342"/>
      <c r="DQZ151" s="342"/>
      <c r="DRA151" s="342"/>
      <c r="DRB151" s="342"/>
      <c r="DRC151" s="342"/>
      <c r="DRD151" s="342"/>
      <c r="DRE151" s="342"/>
      <c r="DRF151" s="342"/>
      <c r="DRG151" s="342"/>
      <c r="DRH151" s="342"/>
      <c r="DRI151" s="342"/>
      <c r="DRJ151" s="342"/>
      <c r="DRK151" s="342"/>
      <c r="DRL151" s="342"/>
      <c r="DRM151" s="342"/>
      <c r="DRN151" s="342"/>
      <c r="DRO151" s="342"/>
      <c r="DRP151" s="342"/>
      <c r="DRQ151" s="342"/>
      <c r="DRR151" s="342"/>
      <c r="DRS151" s="342"/>
      <c r="DRT151" s="342"/>
      <c r="DRU151" s="342"/>
      <c r="DRV151" s="342"/>
      <c r="DRW151" s="342"/>
      <c r="DRX151" s="342"/>
      <c r="DRY151" s="342"/>
      <c r="DRZ151" s="342"/>
      <c r="DSA151" s="342"/>
      <c r="DSB151" s="342"/>
      <c r="DSC151" s="342"/>
      <c r="DSD151" s="342"/>
      <c r="DSE151" s="342"/>
      <c r="DSF151" s="342"/>
      <c r="DSG151" s="342"/>
      <c r="DSH151" s="342"/>
      <c r="DSI151" s="342"/>
      <c r="DSJ151" s="342"/>
      <c r="DSK151" s="342"/>
      <c r="DSL151" s="342"/>
      <c r="DSM151" s="342"/>
      <c r="DSN151" s="342"/>
      <c r="DSO151" s="342"/>
      <c r="DSP151" s="342"/>
      <c r="DSQ151" s="342"/>
      <c r="DSR151" s="342"/>
      <c r="DSS151" s="342"/>
      <c r="DST151" s="342"/>
      <c r="DSU151" s="342"/>
      <c r="DSV151" s="342"/>
      <c r="DSW151" s="342"/>
      <c r="DSX151" s="342"/>
      <c r="DSY151" s="342"/>
      <c r="DSZ151" s="342"/>
      <c r="DTA151" s="342"/>
      <c r="DTB151" s="342"/>
      <c r="DTC151" s="342"/>
      <c r="DTD151" s="342"/>
      <c r="DTE151" s="342"/>
      <c r="DTF151" s="342"/>
      <c r="DTG151" s="342"/>
      <c r="DTH151" s="342"/>
      <c r="DTI151" s="342"/>
      <c r="DTJ151" s="342"/>
      <c r="DTK151" s="342"/>
      <c r="DTL151" s="342"/>
      <c r="DTM151" s="342"/>
      <c r="DTN151" s="342"/>
      <c r="DTO151" s="342"/>
      <c r="DTP151" s="342"/>
      <c r="DTQ151" s="342"/>
      <c r="DTR151" s="342"/>
      <c r="DTS151" s="342"/>
      <c r="DTT151" s="342"/>
      <c r="DTU151" s="342"/>
      <c r="DTV151" s="342"/>
      <c r="DTW151" s="342"/>
      <c r="DTX151" s="342"/>
      <c r="DTY151" s="342"/>
      <c r="DTZ151" s="342"/>
      <c r="DUA151" s="342"/>
      <c r="DUB151" s="342"/>
      <c r="DUC151" s="342"/>
      <c r="DUD151" s="342"/>
      <c r="DUE151" s="342"/>
      <c r="DUF151" s="342"/>
      <c r="DUG151" s="342"/>
      <c r="DUH151" s="342"/>
      <c r="DUI151" s="342"/>
      <c r="DUJ151" s="342"/>
      <c r="DUK151" s="342"/>
      <c r="DUL151" s="342"/>
      <c r="DUM151" s="342"/>
      <c r="DUN151" s="342"/>
      <c r="DUO151" s="342"/>
      <c r="DUP151" s="342"/>
      <c r="DUQ151" s="342"/>
      <c r="DUR151" s="342"/>
      <c r="DUS151" s="342"/>
      <c r="DUT151" s="342"/>
      <c r="DUU151" s="342"/>
      <c r="DUV151" s="342"/>
      <c r="DUW151" s="342"/>
      <c r="DUX151" s="342"/>
      <c r="DUY151" s="342"/>
      <c r="DUZ151" s="342"/>
      <c r="DVA151" s="342"/>
      <c r="DVB151" s="342"/>
      <c r="DVC151" s="342"/>
      <c r="DVD151" s="342"/>
      <c r="DVE151" s="342"/>
      <c r="DVF151" s="342"/>
      <c r="DVG151" s="342"/>
      <c r="DVH151" s="342"/>
      <c r="DVI151" s="342"/>
      <c r="DVJ151" s="342"/>
      <c r="DVK151" s="342"/>
      <c r="DVL151" s="342"/>
      <c r="DVM151" s="342"/>
      <c r="DVN151" s="342"/>
      <c r="DVO151" s="342"/>
      <c r="DVP151" s="342"/>
      <c r="DVQ151" s="342"/>
      <c r="DVR151" s="342"/>
      <c r="DVS151" s="342"/>
      <c r="DVT151" s="342"/>
      <c r="DVU151" s="342"/>
      <c r="DVV151" s="342"/>
      <c r="DVW151" s="342"/>
      <c r="DVX151" s="342"/>
      <c r="DVY151" s="342"/>
      <c r="DVZ151" s="342"/>
      <c r="DWA151" s="342"/>
      <c r="DWB151" s="342"/>
      <c r="DWC151" s="342"/>
      <c r="DWD151" s="342"/>
      <c r="DWE151" s="342"/>
      <c r="DWF151" s="342"/>
      <c r="DWG151" s="342"/>
      <c r="DWH151" s="342"/>
      <c r="DWI151" s="342"/>
      <c r="DWJ151" s="342"/>
      <c r="DWK151" s="342"/>
      <c r="DWL151" s="342"/>
      <c r="DWM151" s="342"/>
      <c r="DWN151" s="342"/>
      <c r="DWO151" s="342"/>
      <c r="DWP151" s="342"/>
      <c r="DWQ151" s="342"/>
      <c r="DWR151" s="342"/>
      <c r="DWS151" s="342"/>
      <c r="DWT151" s="342"/>
      <c r="DWU151" s="342"/>
      <c r="DWV151" s="342"/>
      <c r="DWW151" s="342"/>
      <c r="DWX151" s="342"/>
      <c r="DWY151" s="342"/>
      <c r="DWZ151" s="342"/>
      <c r="DXA151" s="342"/>
      <c r="DXB151" s="342"/>
      <c r="DXC151" s="342"/>
      <c r="DXD151" s="342"/>
      <c r="DXE151" s="342"/>
      <c r="DXF151" s="342"/>
      <c r="DXG151" s="342"/>
      <c r="DXH151" s="342"/>
      <c r="DXI151" s="342"/>
      <c r="DXJ151" s="342"/>
      <c r="DXK151" s="342"/>
      <c r="DXL151" s="342"/>
      <c r="DXM151" s="342"/>
      <c r="DXN151" s="342"/>
      <c r="DXO151" s="342"/>
      <c r="DXP151" s="342"/>
      <c r="DXQ151" s="342"/>
      <c r="DXR151" s="342"/>
      <c r="DXS151" s="342"/>
      <c r="DXT151" s="342"/>
      <c r="DXU151" s="342"/>
      <c r="DXV151" s="342"/>
      <c r="DXW151" s="342"/>
      <c r="DXX151" s="342"/>
      <c r="DXY151" s="342"/>
      <c r="DXZ151" s="342"/>
      <c r="DYA151" s="342"/>
      <c r="DYB151" s="342"/>
      <c r="DYC151" s="342"/>
      <c r="DYD151" s="342"/>
      <c r="DYE151" s="342"/>
      <c r="DYF151" s="342"/>
      <c r="DYG151" s="342"/>
      <c r="DYH151" s="342"/>
      <c r="DYI151" s="342"/>
      <c r="DYJ151" s="342"/>
      <c r="DYK151" s="342"/>
      <c r="DYL151" s="342"/>
      <c r="DYM151" s="342"/>
      <c r="DYN151" s="342"/>
      <c r="DYO151" s="342"/>
      <c r="DYP151" s="342"/>
      <c r="DYQ151" s="342"/>
      <c r="DYR151" s="342"/>
      <c r="DYS151" s="342"/>
      <c r="DYT151" s="342"/>
      <c r="DYU151" s="342"/>
      <c r="DYV151" s="342"/>
      <c r="DYW151" s="342"/>
      <c r="DYX151" s="342"/>
      <c r="DYY151" s="342"/>
      <c r="DYZ151" s="342"/>
      <c r="DZA151" s="342"/>
      <c r="DZB151" s="342"/>
      <c r="DZC151" s="342"/>
      <c r="DZD151" s="342"/>
      <c r="DZE151" s="342"/>
      <c r="DZF151" s="342"/>
      <c r="DZG151" s="342"/>
      <c r="DZH151" s="342"/>
      <c r="DZI151" s="342"/>
      <c r="DZJ151" s="342"/>
      <c r="DZK151" s="342"/>
      <c r="DZL151" s="342"/>
      <c r="DZM151" s="342"/>
      <c r="DZN151" s="342"/>
      <c r="DZO151" s="342"/>
      <c r="DZP151" s="342"/>
      <c r="DZQ151" s="342"/>
      <c r="DZR151" s="342"/>
      <c r="DZS151" s="342"/>
      <c r="DZT151" s="342"/>
      <c r="DZU151" s="342"/>
      <c r="DZV151" s="342"/>
      <c r="DZW151" s="342"/>
      <c r="DZX151" s="342"/>
      <c r="DZY151" s="342"/>
      <c r="DZZ151" s="342"/>
      <c r="EAA151" s="342"/>
      <c r="EAB151" s="342"/>
      <c r="EAC151" s="342"/>
      <c r="EAD151" s="342"/>
      <c r="EAE151" s="342"/>
      <c r="EAF151" s="342"/>
      <c r="EAG151" s="342"/>
      <c r="EAH151" s="342"/>
      <c r="EAI151" s="342"/>
      <c r="EAJ151" s="342"/>
      <c r="EAK151" s="342"/>
      <c r="EAL151" s="342"/>
      <c r="EAM151" s="342"/>
      <c r="EAN151" s="342"/>
      <c r="EAO151" s="342"/>
      <c r="EAP151" s="342"/>
      <c r="EAQ151" s="342"/>
      <c r="EAR151" s="342"/>
      <c r="EAS151" s="342"/>
      <c r="EAT151" s="342"/>
      <c r="EAU151" s="342"/>
      <c r="EAV151" s="342"/>
      <c r="EAW151" s="342"/>
      <c r="EAX151" s="342"/>
      <c r="EAY151" s="342"/>
      <c r="EAZ151" s="342"/>
      <c r="EBA151" s="342"/>
      <c r="EBB151" s="342"/>
      <c r="EBC151" s="342"/>
      <c r="EBD151" s="342"/>
      <c r="EBE151" s="342"/>
      <c r="EBF151" s="342"/>
      <c r="EBG151" s="342"/>
      <c r="EBH151" s="342"/>
      <c r="EBI151" s="342"/>
      <c r="EBJ151" s="342"/>
      <c r="EBK151" s="342"/>
      <c r="EBL151" s="342"/>
      <c r="EBM151" s="342"/>
      <c r="EBN151" s="342"/>
      <c r="EBO151" s="342"/>
      <c r="EBP151" s="342"/>
      <c r="EBQ151" s="342"/>
      <c r="EBR151" s="342"/>
      <c r="EBS151" s="342"/>
      <c r="EBT151" s="342"/>
      <c r="EBU151" s="342"/>
      <c r="EBV151" s="342"/>
      <c r="EBW151" s="342"/>
      <c r="EBX151" s="342"/>
      <c r="EBY151" s="342"/>
      <c r="EBZ151" s="342"/>
      <c r="ECA151" s="342"/>
      <c r="ECB151" s="342"/>
      <c r="ECC151" s="342"/>
      <c r="ECD151" s="342"/>
      <c r="ECE151" s="342"/>
      <c r="ECF151" s="342"/>
      <c r="ECG151" s="342"/>
      <c r="ECH151" s="342"/>
      <c r="ECI151" s="342"/>
      <c r="ECJ151" s="342"/>
      <c r="ECK151" s="342"/>
      <c r="ECL151" s="342"/>
      <c r="ECM151" s="342"/>
      <c r="ECN151" s="342"/>
      <c r="ECO151" s="342"/>
      <c r="ECP151" s="342"/>
      <c r="ECQ151" s="342"/>
      <c r="ECR151" s="342"/>
      <c r="ECS151" s="342"/>
      <c r="ECT151" s="342"/>
      <c r="ECU151" s="342"/>
      <c r="ECV151" s="342"/>
      <c r="ECW151" s="342"/>
      <c r="ECX151" s="342"/>
      <c r="ECY151" s="342"/>
      <c r="ECZ151" s="342"/>
      <c r="EDA151" s="342"/>
      <c r="EDB151" s="342"/>
      <c r="EDC151" s="342"/>
      <c r="EDD151" s="342"/>
      <c r="EDE151" s="342"/>
      <c r="EDF151" s="342"/>
      <c r="EDG151" s="342"/>
      <c r="EDH151" s="342"/>
      <c r="EDI151" s="342"/>
      <c r="EDJ151" s="342"/>
      <c r="EDK151" s="342"/>
      <c r="EDL151" s="342"/>
      <c r="EDM151" s="342"/>
      <c r="EDN151" s="342"/>
      <c r="EDO151" s="342"/>
      <c r="EDP151" s="342"/>
      <c r="EDQ151" s="342"/>
      <c r="EDR151" s="342"/>
      <c r="EDS151" s="342"/>
      <c r="EDT151" s="342"/>
      <c r="EDU151" s="342"/>
      <c r="EDV151" s="342"/>
      <c r="EDW151" s="342"/>
      <c r="EDX151" s="342"/>
      <c r="EDY151" s="342"/>
      <c r="EDZ151" s="342"/>
      <c r="EEA151" s="342"/>
      <c r="EEB151" s="342"/>
      <c r="EEC151" s="342"/>
      <c r="EED151" s="342"/>
      <c r="EEE151" s="342"/>
      <c r="EEF151" s="342"/>
      <c r="EEG151" s="342"/>
      <c r="EEH151" s="342"/>
      <c r="EEI151" s="342"/>
      <c r="EEJ151" s="342"/>
      <c r="EEK151" s="342"/>
      <c r="EEL151" s="342"/>
      <c r="EEM151" s="342"/>
      <c r="EEN151" s="342"/>
      <c r="EEO151" s="342"/>
      <c r="EEP151" s="342"/>
      <c r="EEQ151" s="342"/>
      <c r="EER151" s="342"/>
      <c r="EES151" s="342"/>
      <c r="EET151" s="342"/>
      <c r="EEU151" s="342"/>
      <c r="EEV151" s="342"/>
      <c r="EEW151" s="342"/>
      <c r="EEX151" s="342"/>
      <c r="EEY151" s="342"/>
      <c r="EEZ151" s="342"/>
      <c r="EFA151" s="342"/>
      <c r="EFB151" s="342"/>
      <c r="EFC151" s="342"/>
      <c r="EFD151" s="342"/>
      <c r="EFE151" s="342"/>
      <c r="EFF151" s="342"/>
      <c r="EFG151" s="342"/>
      <c r="EFH151" s="342"/>
      <c r="EFI151" s="342"/>
      <c r="EFJ151" s="342"/>
      <c r="EFK151" s="342"/>
      <c r="EFL151" s="342"/>
      <c r="EFM151" s="342"/>
      <c r="EFN151" s="342"/>
      <c r="EFO151" s="342"/>
      <c r="EFP151" s="342"/>
      <c r="EFQ151" s="342"/>
      <c r="EFR151" s="342"/>
      <c r="EFS151" s="342"/>
      <c r="EFT151" s="342"/>
      <c r="EFU151" s="342"/>
      <c r="EFV151" s="342"/>
      <c r="EFW151" s="342"/>
      <c r="EFX151" s="342"/>
      <c r="EFY151" s="342"/>
      <c r="EFZ151" s="342"/>
      <c r="EGA151" s="342"/>
      <c r="EGB151" s="342"/>
      <c r="EGC151" s="342"/>
      <c r="EGD151" s="342"/>
      <c r="EGE151" s="342"/>
      <c r="EGF151" s="342"/>
      <c r="EGG151" s="342"/>
      <c r="EGH151" s="342"/>
      <c r="EGI151" s="342"/>
      <c r="EGJ151" s="342"/>
      <c r="EGK151" s="342"/>
      <c r="EGL151" s="342"/>
      <c r="EGM151" s="342"/>
      <c r="EGN151" s="342"/>
      <c r="EGO151" s="342"/>
      <c r="EGP151" s="342"/>
      <c r="EGQ151" s="342"/>
      <c r="EGR151" s="342"/>
      <c r="EGS151" s="342"/>
      <c r="EGT151" s="342"/>
      <c r="EGU151" s="342"/>
      <c r="EGV151" s="342"/>
      <c r="EGW151" s="342"/>
      <c r="EGX151" s="342"/>
      <c r="EGY151" s="342"/>
      <c r="EGZ151" s="342"/>
      <c r="EHA151" s="342"/>
      <c r="EHB151" s="342"/>
      <c r="EHC151" s="342"/>
      <c r="EHD151" s="342"/>
      <c r="EHE151" s="342"/>
      <c r="EHF151" s="342"/>
      <c r="EHG151" s="342"/>
      <c r="EHH151" s="342"/>
      <c r="EHI151" s="342"/>
      <c r="EHJ151" s="342"/>
      <c r="EHK151" s="342"/>
      <c r="EHL151" s="342"/>
      <c r="EHM151" s="342"/>
      <c r="EHN151" s="342"/>
      <c r="EHO151" s="342"/>
      <c r="EHP151" s="342"/>
      <c r="EHQ151" s="342"/>
      <c r="EHR151" s="342"/>
      <c r="EHS151" s="342"/>
      <c r="EHT151" s="342"/>
      <c r="EHU151" s="342"/>
      <c r="EHV151" s="342"/>
      <c r="EHW151" s="342"/>
      <c r="EHX151" s="342"/>
      <c r="EHY151" s="342"/>
      <c r="EHZ151" s="342"/>
      <c r="EIA151" s="342"/>
      <c r="EIB151" s="342"/>
      <c r="EIC151" s="342"/>
      <c r="EID151" s="342"/>
      <c r="EIE151" s="342"/>
      <c r="EIF151" s="342"/>
      <c r="EIG151" s="342"/>
      <c r="EIH151" s="342"/>
      <c r="EII151" s="342"/>
      <c r="EIJ151" s="342"/>
      <c r="EIK151" s="342"/>
      <c r="EIL151" s="342"/>
      <c r="EIM151" s="342"/>
      <c r="EIN151" s="342"/>
      <c r="EIO151" s="342"/>
      <c r="EIP151" s="342"/>
      <c r="EIQ151" s="342"/>
      <c r="EIR151" s="342"/>
      <c r="EIS151" s="342"/>
      <c r="EIT151" s="342"/>
      <c r="EIU151" s="342"/>
      <c r="EIV151" s="342"/>
      <c r="EIW151" s="342"/>
      <c r="EIX151" s="342"/>
      <c r="EIY151" s="342"/>
      <c r="EIZ151" s="342"/>
      <c r="EJA151" s="342"/>
      <c r="EJB151" s="342"/>
      <c r="EJC151" s="342"/>
      <c r="EJD151" s="342"/>
      <c r="EJE151" s="342"/>
      <c r="EJF151" s="342"/>
      <c r="EJG151" s="342"/>
      <c r="EJH151" s="342"/>
      <c r="EJI151" s="342"/>
      <c r="EJJ151" s="342"/>
      <c r="EJK151" s="342"/>
      <c r="EJL151" s="342"/>
      <c r="EJM151" s="342"/>
      <c r="EJN151" s="342"/>
      <c r="EJO151" s="342"/>
      <c r="EJP151" s="342"/>
      <c r="EJQ151" s="342"/>
      <c r="EJR151" s="342"/>
      <c r="EJS151" s="342"/>
      <c r="EJT151" s="342"/>
      <c r="EJU151" s="342"/>
      <c r="EJV151" s="342"/>
      <c r="EJW151" s="342"/>
      <c r="EJX151" s="342"/>
      <c r="EJY151" s="342"/>
      <c r="EJZ151" s="342"/>
      <c r="EKA151" s="342"/>
      <c r="EKB151" s="342"/>
      <c r="EKC151" s="342"/>
      <c r="EKD151" s="342"/>
      <c r="EKE151" s="342"/>
      <c r="EKF151" s="342"/>
      <c r="EKG151" s="342"/>
      <c r="EKH151" s="342"/>
      <c r="EKI151" s="342"/>
      <c r="EKJ151" s="342"/>
      <c r="EKK151" s="342"/>
      <c r="EKL151" s="342"/>
      <c r="EKM151" s="342"/>
      <c r="EKN151" s="342"/>
      <c r="EKO151" s="342"/>
      <c r="EKP151" s="342"/>
      <c r="EKQ151" s="342"/>
      <c r="EKR151" s="342"/>
      <c r="EKS151" s="342"/>
      <c r="EKT151" s="342"/>
      <c r="EKU151" s="342"/>
      <c r="EKV151" s="342"/>
      <c r="EKW151" s="342"/>
      <c r="EKX151" s="342"/>
      <c r="EKY151" s="342"/>
      <c r="EKZ151" s="342"/>
      <c r="ELA151" s="342"/>
      <c r="ELB151" s="342"/>
      <c r="ELC151" s="342"/>
      <c r="ELD151" s="342"/>
      <c r="ELE151" s="342"/>
      <c r="ELF151" s="342"/>
      <c r="ELG151" s="342"/>
      <c r="ELH151" s="342"/>
      <c r="ELI151" s="342"/>
      <c r="ELJ151" s="342"/>
      <c r="ELK151" s="342"/>
      <c r="ELL151" s="342"/>
      <c r="ELM151" s="342"/>
      <c r="ELN151" s="342"/>
      <c r="ELO151" s="342"/>
      <c r="ELP151" s="342"/>
      <c r="ELQ151" s="342"/>
      <c r="ELR151" s="342"/>
      <c r="ELS151" s="342"/>
      <c r="ELT151" s="342"/>
      <c r="ELU151" s="342"/>
      <c r="ELV151" s="342"/>
      <c r="ELW151" s="342"/>
      <c r="ELX151" s="342"/>
      <c r="ELY151" s="342"/>
      <c r="ELZ151" s="342"/>
      <c r="EMA151" s="342"/>
      <c r="EMB151" s="342"/>
      <c r="EMC151" s="342"/>
      <c r="EMD151" s="342"/>
      <c r="EME151" s="342"/>
      <c r="EMF151" s="342"/>
      <c r="EMG151" s="342"/>
      <c r="EMH151" s="342"/>
      <c r="EMI151" s="342"/>
      <c r="EMJ151" s="342"/>
      <c r="EMK151" s="342"/>
      <c r="EML151" s="342"/>
      <c r="EMM151" s="342"/>
      <c r="EMN151" s="342"/>
      <c r="EMO151" s="342"/>
      <c r="EMP151" s="342"/>
      <c r="EMQ151" s="342"/>
      <c r="EMR151" s="342"/>
      <c r="EMS151" s="342"/>
      <c r="EMT151" s="342"/>
      <c r="EMU151" s="342"/>
      <c r="EMV151" s="342"/>
      <c r="EMW151" s="342"/>
      <c r="EMX151" s="342"/>
      <c r="EMY151" s="342"/>
      <c r="EMZ151" s="342"/>
      <c r="ENA151" s="342"/>
      <c r="ENB151" s="342"/>
      <c r="ENC151" s="342"/>
      <c r="END151" s="342"/>
      <c r="ENE151" s="342"/>
      <c r="ENF151" s="342"/>
      <c r="ENG151" s="342"/>
      <c r="ENH151" s="342"/>
      <c r="ENI151" s="342"/>
      <c r="ENJ151" s="342"/>
      <c r="ENK151" s="342"/>
      <c r="ENL151" s="342"/>
      <c r="ENM151" s="342"/>
      <c r="ENN151" s="342"/>
      <c r="ENO151" s="342"/>
      <c r="ENP151" s="342"/>
      <c r="ENQ151" s="342"/>
      <c r="ENR151" s="342"/>
      <c r="ENS151" s="342"/>
      <c r="ENT151" s="342"/>
      <c r="ENU151" s="342"/>
      <c r="ENV151" s="342"/>
      <c r="ENW151" s="342"/>
      <c r="ENX151" s="342"/>
      <c r="ENY151" s="342"/>
      <c r="ENZ151" s="342"/>
      <c r="EOA151" s="342"/>
      <c r="EOB151" s="342"/>
      <c r="EOC151" s="342"/>
      <c r="EOD151" s="342"/>
      <c r="EOE151" s="342"/>
      <c r="EOF151" s="342"/>
      <c r="EOG151" s="342"/>
      <c r="EOH151" s="342"/>
      <c r="EOI151" s="342"/>
      <c r="EOJ151" s="342"/>
      <c r="EOK151" s="342"/>
      <c r="EOL151" s="342"/>
      <c r="EOM151" s="342"/>
      <c r="EON151" s="342"/>
      <c r="EOO151" s="342"/>
      <c r="EOP151" s="342"/>
      <c r="EOQ151" s="342"/>
      <c r="EOR151" s="342"/>
      <c r="EOS151" s="342"/>
      <c r="EOT151" s="342"/>
      <c r="EOU151" s="342"/>
      <c r="EOV151" s="342"/>
      <c r="EOW151" s="342"/>
      <c r="EOX151" s="342"/>
      <c r="EOY151" s="342"/>
      <c r="EOZ151" s="342"/>
      <c r="EPA151" s="342"/>
      <c r="EPB151" s="342"/>
      <c r="EPC151" s="342"/>
      <c r="EPD151" s="342"/>
      <c r="EPE151" s="342"/>
      <c r="EPF151" s="342"/>
      <c r="EPG151" s="342"/>
      <c r="EPH151" s="342"/>
      <c r="EPI151" s="342"/>
      <c r="EPJ151" s="342"/>
      <c r="EPK151" s="342"/>
      <c r="EPL151" s="342"/>
      <c r="EPM151" s="342"/>
      <c r="EPN151" s="342"/>
      <c r="EPO151" s="342"/>
      <c r="EPP151" s="342"/>
      <c r="EPQ151" s="342"/>
      <c r="EPR151" s="342"/>
      <c r="EPS151" s="342"/>
      <c r="EPT151" s="342"/>
      <c r="EPU151" s="342"/>
      <c r="EPV151" s="342"/>
      <c r="EPW151" s="342"/>
      <c r="EPX151" s="342"/>
      <c r="EPY151" s="342"/>
      <c r="EPZ151" s="342"/>
      <c r="EQA151" s="342"/>
      <c r="EQB151" s="342"/>
      <c r="EQC151" s="342"/>
      <c r="EQD151" s="342"/>
      <c r="EQE151" s="342"/>
      <c r="EQF151" s="342"/>
      <c r="EQG151" s="342"/>
      <c r="EQH151" s="342"/>
      <c r="EQI151" s="342"/>
      <c r="EQJ151" s="342"/>
      <c r="EQK151" s="342"/>
      <c r="EQL151" s="342"/>
      <c r="EQM151" s="342"/>
      <c r="EQN151" s="342"/>
      <c r="EQO151" s="342"/>
      <c r="EQP151" s="342"/>
      <c r="EQQ151" s="342"/>
      <c r="EQR151" s="342"/>
      <c r="EQS151" s="342"/>
      <c r="EQT151" s="342"/>
      <c r="EQU151" s="342"/>
      <c r="EQV151" s="342"/>
      <c r="EQW151" s="342"/>
      <c r="EQX151" s="342"/>
      <c r="EQY151" s="342"/>
      <c r="EQZ151" s="342"/>
      <c r="ERA151" s="342"/>
      <c r="ERB151" s="342"/>
      <c r="ERC151" s="342"/>
      <c r="ERD151" s="342"/>
      <c r="ERE151" s="342"/>
      <c r="ERF151" s="342"/>
      <c r="ERG151" s="342"/>
      <c r="ERH151" s="342"/>
      <c r="ERI151" s="342"/>
      <c r="ERJ151" s="342"/>
      <c r="ERK151" s="342"/>
      <c r="ERL151" s="342"/>
      <c r="ERM151" s="342"/>
      <c r="ERN151" s="342"/>
      <c r="ERO151" s="342"/>
      <c r="ERP151" s="342"/>
      <c r="ERQ151" s="342"/>
      <c r="ERR151" s="342"/>
      <c r="ERS151" s="342"/>
      <c r="ERT151" s="342"/>
      <c r="ERU151" s="342"/>
      <c r="ERV151" s="342"/>
      <c r="ERW151" s="342"/>
      <c r="ERX151" s="342"/>
      <c r="ERY151" s="342"/>
      <c r="ERZ151" s="342"/>
      <c r="ESA151" s="342"/>
      <c r="ESB151" s="342"/>
      <c r="ESC151" s="342"/>
      <c r="ESD151" s="342"/>
      <c r="ESE151" s="342"/>
      <c r="ESF151" s="342"/>
      <c r="ESG151" s="342"/>
      <c r="ESH151" s="342"/>
      <c r="ESI151" s="342"/>
      <c r="ESJ151" s="342"/>
      <c r="ESK151" s="342"/>
      <c r="ESL151" s="342"/>
      <c r="ESM151" s="342"/>
      <c r="ESN151" s="342"/>
      <c r="ESO151" s="342"/>
      <c r="ESP151" s="342"/>
      <c r="ESQ151" s="342"/>
      <c r="ESR151" s="342"/>
      <c r="ESS151" s="342"/>
      <c r="EST151" s="342"/>
      <c r="ESU151" s="342"/>
      <c r="ESV151" s="342"/>
      <c r="ESW151" s="342"/>
      <c r="ESX151" s="342"/>
      <c r="ESY151" s="342"/>
      <c r="ESZ151" s="342"/>
      <c r="ETA151" s="342"/>
      <c r="ETB151" s="342"/>
      <c r="ETC151" s="342"/>
      <c r="ETD151" s="342"/>
      <c r="ETE151" s="342"/>
      <c r="ETF151" s="342"/>
      <c r="ETG151" s="342"/>
      <c r="ETH151" s="342"/>
      <c r="ETI151" s="342"/>
      <c r="ETJ151" s="342"/>
      <c r="ETK151" s="342"/>
      <c r="ETL151" s="342"/>
      <c r="ETM151" s="342"/>
      <c r="ETN151" s="342"/>
      <c r="ETO151" s="342"/>
      <c r="ETP151" s="342"/>
      <c r="ETQ151" s="342"/>
      <c r="ETR151" s="342"/>
      <c r="ETS151" s="342"/>
      <c r="ETT151" s="342"/>
      <c r="ETU151" s="342"/>
      <c r="ETV151" s="342"/>
      <c r="ETW151" s="342"/>
      <c r="ETX151" s="342"/>
      <c r="ETY151" s="342"/>
      <c r="ETZ151" s="342"/>
      <c r="EUA151" s="342"/>
      <c r="EUB151" s="342"/>
      <c r="EUC151" s="342"/>
      <c r="EUD151" s="342"/>
      <c r="EUE151" s="342"/>
      <c r="EUF151" s="342"/>
      <c r="EUG151" s="342"/>
      <c r="EUH151" s="342"/>
      <c r="EUI151" s="342"/>
      <c r="EUJ151" s="342"/>
      <c r="EUK151" s="342"/>
      <c r="EUL151" s="342"/>
      <c r="EUM151" s="342"/>
      <c r="EUN151" s="342"/>
      <c r="EUO151" s="342"/>
      <c r="EUP151" s="342"/>
      <c r="EUQ151" s="342"/>
      <c r="EUR151" s="342"/>
      <c r="EUS151" s="342"/>
      <c r="EUT151" s="342"/>
      <c r="EUU151" s="342"/>
      <c r="EUV151" s="342"/>
      <c r="EUW151" s="342"/>
      <c r="EUX151" s="342"/>
      <c r="EUY151" s="342"/>
      <c r="EUZ151" s="342"/>
      <c r="EVA151" s="342"/>
      <c r="EVB151" s="342"/>
      <c r="EVC151" s="342"/>
      <c r="EVD151" s="342"/>
      <c r="EVE151" s="342"/>
      <c r="EVF151" s="342"/>
      <c r="EVG151" s="342"/>
      <c r="EVH151" s="342"/>
      <c r="EVI151" s="342"/>
      <c r="EVJ151" s="342"/>
      <c r="EVK151" s="342"/>
      <c r="EVL151" s="342"/>
      <c r="EVM151" s="342"/>
      <c r="EVN151" s="342"/>
      <c r="EVO151" s="342"/>
      <c r="EVP151" s="342"/>
      <c r="EVQ151" s="342"/>
      <c r="EVR151" s="342"/>
      <c r="EVS151" s="342"/>
      <c r="EVT151" s="342"/>
      <c r="EVU151" s="342"/>
      <c r="EVV151" s="342"/>
      <c r="EVW151" s="342"/>
      <c r="EVX151" s="342"/>
      <c r="EVY151" s="342"/>
      <c r="EVZ151" s="342"/>
      <c r="EWA151" s="342"/>
      <c r="EWB151" s="342"/>
      <c r="EWC151" s="342"/>
      <c r="EWD151" s="342"/>
      <c r="EWE151" s="342"/>
      <c r="EWF151" s="342"/>
      <c r="EWG151" s="342"/>
      <c r="EWH151" s="342"/>
      <c r="EWI151" s="342"/>
      <c r="EWJ151" s="342"/>
      <c r="EWK151" s="342"/>
      <c r="EWL151" s="342"/>
      <c r="EWM151" s="342"/>
      <c r="EWN151" s="342"/>
      <c r="EWO151" s="342"/>
      <c r="EWP151" s="342"/>
      <c r="EWQ151" s="342"/>
      <c r="EWR151" s="342"/>
      <c r="EWS151" s="342"/>
      <c r="EWT151" s="342"/>
      <c r="EWU151" s="342"/>
      <c r="EWV151" s="342"/>
      <c r="EWW151" s="342"/>
      <c r="EWX151" s="342"/>
      <c r="EWY151" s="342"/>
      <c r="EWZ151" s="342"/>
      <c r="EXA151" s="342"/>
      <c r="EXB151" s="342"/>
      <c r="EXC151" s="342"/>
      <c r="EXD151" s="342"/>
      <c r="EXE151" s="342"/>
      <c r="EXF151" s="342"/>
      <c r="EXG151" s="342"/>
      <c r="EXH151" s="342"/>
      <c r="EXI151" s="342"/>
      <c r="EXJ151" s="342"/>
      <c r="EXK151" s="342"/>
      <c r="EXL151" s="342"/>
      <c r="EXM151" s="342"/>
      <c r="EXN151" s="342"/>
      <c r="EXO151" s="342"/>
      <c r="EXP151" s="342"/>
      <c r="EXQ151" s="342"/>
      <c r="EXR151" s="342"/>
      <c r="EXS151" s="342"/>
      <c r="EXT151" s="342"/>
      <c r="EXU151" s="342"/>
      <c r="EXV151" s="342"/>
      <c r="EXW151" s="342"/>
      <c r="EXX151" s="342"/>
      <c r="EXY151" s="342"/>
      <c r="EXZ151" s="342"/>
      <c r="EYA151" s="342"/>
      <c r="EYB151" s="342"/>
      <c r="EYC151" s="342"/>
      <c r="EYD151" s="342"/>
      <c r="EYE151" s="342"/>
      <c r="EYF151" s="342"/>
      <c r="EYG151" s="342"/>
      <c r="EYH151" s="342"/>
      <c r="EYI151" s="342"/>
      <c r="EYJ151" s="342"/>
      <c r="EYK151" s="342"/>
      <c r="EYL151" s="342"/>
      <c r="EYM151" s="342"/>
      <c r="EYN151" s="342"/>
      <c r="EYO151" s="342"/>
      <c r="EYP151" s="342"/>
      <c r="EYQ151" s="342"/>
      <c r="EYR151" s="342"/>
      <c r="EYS151" s="342"/>
      <c r="EYT151" s="342"/>
      <c r="EYU151" s="342"/>
      <c r="EYV151" s="342"/>
      <c r="EYW151" s="342"/>
      <c r="EYX151" s="342"/>
      <c r="EYY151" s="342"/>
      <c r="EYZ151" s="342"/>
      <c r="EZA151" s="342"/>
      <c r="EZB151" s="342"/>
      <c r="EZC151" s="342"/>
      <c r="EZD151" s="342"/>
      <c r="EZE151" s="342"/>
      <c r="EZF151" s="342"/>
      <c r="EZG151" s="342"/>
      <c r="EZH151" s="342"/>
      <c r="EZI151" s="342"/>
      <c r="EZJ151" s="342"/>
      <c r="EZK151" s="342"/>
      <c r="EZL151" s="342"/>
      <c r="EZM151" s="342"/>
      <c r="EZN151" s="342"/>
      <c r="EZO151" s="342"/>
      <c r="EZP151" s="342"/>
      <c r="EZQ151" s="342"/>
      <c r="EZR151" s="342"/>
      <c r="EZS151" s="342"/>
      <c r="EZT151" s="342"/>
      <c r="EZU151" s="342"/>
      <c r="EZV151" s="342"/>
      <c r="EZW151" s="342"/>
      <c r="EZX151" s="342"/>
      <c r="EZY151" s="342"/>
      <c r="EZZ151" s="342"/>
      <c r="FAA151" s="342"/>
      <c r="FAB151" s="342"/>
      <c r="FAC151" s="342"/>
      <c r="FAD151" s="342"/>
      <c r="FAE151" s="342"/>
      <c r="FAF151" s="342"/>
      <c r="FAG151" s="342"/>
      <c r="FAH151" s="342"/>
      <c r="FAI151" s="342"/>
      <c r="FAJ151" s="342"/>
      <c r="FAK151" s="342"/>
      <c r="FAL151" s="342"/>
      <c r="FAM151" s="342"/>
      <c r="FAN151" s="342"/>
      <c r="FAO151" s="342"/>
      <c r="FAP151" s="342"/>
      <c r="FAQ151" s="342"/>
      <c r="FAR151" s="342"/>
      <c r="FAS151" s="342"/>
      <c r="FAT151" s="342"/>
      <c r="FAU151" s="342"/>
      <c r="FAV151" s="342"/>
      <c r="FAW151" s="342"/>
      <c r="FAX151" s="342"/>
      <c r="FAY151" s="342"/>
      <c r="FAZ151" s="342"/>
      <c r="FBA151" s="342"/>
      <c r="FBB151" s="342"/>
      <c r="FBC151" s="342"/>
      <c r="FBD151" s="342"/>
      <c r="FBE151" s="342"/>
      <c r="FBF151" s="342"/>
      <c r="FBG151" s="342"/>
      <c r="FBH151" s="342"/>
      <c r="FBI151" s="342"/>
      <c r="FBJ151" s="342"/>
      <c r="FBK151" s="342"/>
      <c r="FBL151" s="342"/>
      <c r="FBM151" s="342"/>
      <c r="FBN151" s="342"/>
      <c r="FBO151" s="342"/>
      <c r="FBP151" s="342"/>
      <c r="FBQ151" s="342"/>
      <c r="FBR151" s="342"/>
      <c r="FBS151" s="342"/>
      <c r="FBT151" s="342"/>
      <c r="FBU151" s="342"/>
      <c r="FBV151" s="342"/>
      <c r="FBW151" s="342"/>
      <c r="FBX151" s="342"/>
      <c r="FBY151" s="342"/>
      <c r="FBZ151" s="342"/>
      <c r="FCA151" s="342"/>
      <c r="FCB151" s="342"/>
      <c r="FCC151" s="342"/>
      <c r="FCD151" s="342"/>
      <c r="FCE151" s="342"/>
      <c r="FCF151" s="342"/>
      <c r="FCG151" s="342"/>
      <c r="FCH151" s="342"/>
      <c r="FCI151" s="342"/>
      <c r="FCJ151" s="342"/>
      <c r="FCK151" s="342"/>
      <c r="FCL151" s="342"/>
      <c r="FCM151" s="342"/>
      <c r="FCN151" s="342"/>
      <c r="FCO151" s="342"/>
      <c r="FCP151" s="342"/>
      <c r="FCQ151" s="342"/>
      <c r="FCR151" s="342"/>
      <c r="FCS151" s="342"/>
      <c r="FCT151" s="342"/>
      <c r="FCU151" s="342"/>
      <c r="FCV151" s="342"/>
      <c r="FCW151" s="342"/>
      <c r="FCX151" s="342"/>
      <c r="FCY151" s="342"/>
      <c r="FCZ151" s="342"/>
      <c r="FDA151" s="342"/>
      <c r="FDB151" s="342"/>
      <c r="FDC151" s="342"/>
      <c r="FDD151" s="342"/>
      <c r="FDE151" s="342"/>
      <c r="FDF151" s="342"/>
      <c r="FDG151" s="342"/>
      <c r="FDH151" s="342"/>
      <c r="FDI151" s="342"/>
      <c r="FDJ151" s="342"/>
      <c r="FDK151" s="342"/>
      <c r="FDL151" s="342"/>
      <c r="FDM151" s="342"/>
      <c r="FDN151" s="342"/>
      <c r="FDO151" s="342"/>
      <c r="FDP151" s="342"/>
      <c r="FDQ151" s="342"/>
      <c r="FDR151" s="342"/>
      <c r="FDS151" s="342"/>
      <c r="FDT151" s="342"/>
      <c r="FDU151" s="342"/>
      <c r="FDV151" s="342"/>
      <c r="FDW151" s="342"/>
      <c r="FDX151" s="342"/>
      <c r="FDY151" s="342"/>
      <c r="FDZ151" s="342"/>
      <c r="FEA151" s="342"/>
      <c r="FEB151" s="342"/>
      <c r="FEC151" s="342"/>
      <c r="FED151" s="342"/>
      <c r="FEE151" s="342"/>
      <c r="FEF151" s="342"/>
      <c r="FEG151" s="342"/>
      <c r="FEH151" s="342"/>
      <c r="FEI151" s="342"/>
      <c r="FEJ151" s="342"/>
      <c r="FEK151" s="342"/>
      <c r="FEL151" s="342"/>
      <c r="FEM151" s="342"/>
      <c r="FEN151" s="342"/>
      <c r="FEO151" s="342"/>
      <c r="FEP151" s="342"/>
      <c r="FEQ151" s="342"/>
      <c r="FER151" s="342"/>
      <c r="FES151" s="342"/>
      <c r="FET151" s="342"/>
      <c r="FEU151" s="342"/>
      <c r="FEV151" s="342"/>
      <c r="FEW151" s="342"/>
      <c r="FEX151" s="342"/>
      <c r="FEY151" s="342"/>
      <c r="FEZ151" s="342"/>
      <c r="FFA151" s="342"/>
      <c r="FFB151" s="342"/>
      <c r="FFC151" s="342"/>
      <c r="FFD151" s="342"/>
      <c r="FFE151" s="342"/>
      <c r="FFF151" s="342"/>
      <c r="FFG151" s="342"/>
      <c r="FFH151" s="342"/>
      <c r="FFI151" s="342"/>
      <c r="FFJ151" s="342"/>
      <c r="FFK151" s="342"/>
      <c r="FFL151" s="342"/>
      <c r="FFM151" s="342"/>
      <c r="FFN151" s="342"/>
      <c r="FFO151" s="342"/>
      <c r="FFP151" s="342"/>
      <c r="FFQ151" s="342"/>
      <c r="FFR151" s="342"/>
      <c r="FFS151" s="342"/>
      <c r="FFT151" s="342"/>
      <c r="FFU151" s="342"/>
      <c r="FFV151" s="342"/>
      <c r="FFW151" s="342"/>
      <c r="FFX151" s="342"/>
      <c r="FFY151" s="342"/>
      <c r="FFZ151" s="342"/>
      <c r="FGA151" s="342"/>
      <c r="FGB151" s="342"/>
      <c r="FGC151" s="342"/>
      <c r="FGD151" s="342"/>
      <c r="FGE151" s="342"/>
      <c r="FGF151" s="342"/>
      <c r="FGG151" s="342"/>
      <c r="FGH151" s="342"/>
      <c r="FGI151" s="342"/>
      <c r="FGJ151" s="342"/>
      <c r="FGK151" s="342"/>
      <c r="FGL151" s="342"/>
      <c r="FGM151" s="342"/>
      <c r="FGN151" s="342"/>
      <c r="FGO151" s="342"/>
      <c r="FGP151" s="342"/>
      <c r="FGQ151" s="342"/>
      <c r="FGR151" s="342"/>
      <c r="FGS151" s="342"/>
      <c r="FGT151" s="342"/>
      <c r="FGU151" s="342"/>
      <c r="FGV151" s="342"/>
      <c r="FGW151" s="342"/>
      <c r="FGX151" s="342"/>
      <c r="FGY151" s="342"/>
      <c r="FGZ151" s="342"/>
      <c r="FHA151" s="342"/>
      <c r="FHB151" s="342"/>
      <c r="FHC151" s="342"/>
      <c r="FHD151" s="342"/>
      <c r="FHE151" s="342"/>
      <c r="FHF151" s="342"/>
      <c r="FHG151" s="342"/>
      <c r="FHH151" s="342"/>
      <c r="FHI151" s="342"/>
      <c r="FHJ151" s="342"/>
      <c r="FHK151" s="342"/>
      <c r="FHL151" s="342"/>
      <c r="FHM151" s="342"/>
      <c r="FHN151" s="342"/>
      <c r="FHO151" s="342"/>
      <c r="FHP151" s="342"/>
      <c r="FHQ151" s="342"/>
      <c r="FHR151" s="342"/>
      <c r="FHS151" s="342"/>
      <c r="FHT151" s="342"/>
      <c r="FHU151" s="342"/>
      <c r="FHV151" s="342"/>
      <c r="FHW151" s="342"/>
      <c r="FHX151" s="342"/>
      <c r="FHY151" s="342"/>
      <c r="FHZ151" s="342"/>
      <c r="FIA151" s="342"/>
      <c r="FIB151" s="342"/>
      <c r="FIC151" s="342"/>
      <c r="FID151" s="342"/>
      <c r="FIE151" s="342"/>
      <c r="FIF151" s="342"/>
      <c r="FIG151" s="342"/>
      <c r="FIH151" s="342"/>
      <c r="FII151" s="342"/>
      <c r="FIJ151" s="342"/>
      <c r="FIK151" s="342"/>
      <c r="FIL151" s="342"/>
      <c r="FIM151" s="342"/>
      <c r="FIN151" s="342"/>
      <c r="FIO151" s="342"/>
      <c r="FIP151" s="342"/>
      <c r="FIQ151" s="342"/>
      <c r="FIR151" s="342"/>
      <c r="FIS151" s="342"/>
      <c r="FIT151" s="342"/>
      <c r="FIU151" s="342"/>
      <c r="FIV151" s="342"/>
      <c r="FIW151" s="342"/>
      <c r="FIX151" s="342"/>
      <c r="FIY151" s="342"/>
      <c r="FIZ151" s="342"/>
      <c r="FJA151" s="342"/>
      <c r="FJB151" s="342"/>
      <c r="FJC151" s="342"/>
      <c r="FJD151" s="342"/>
      <c r="FJE151" s="342"/>
      <c r="FJF151" s="342"/>
      <c r="FJG151" s="342"/>
      <c r="FJH151" s="342"/>
      <c r="FJI151" s="342"/>
      <c r="FJJ151" s="342"/>
      <c r="FJK151" s="342"/>
      <c r="FJL151" s="342"/>
      <c r="FJM151" s="342"/>
      <c r="FJN151" s="342"/>
      <c r="FJO151" s="342"/>
      <c r="FJP151" s="342"/>
      <c r="FJQ151" s="342"/>
      <c r="FJR151" s="342"/>
      <c r="FJS151" s="342"/>
      <c r="FJT151" s="342"/>
      <c r="FJU151" s="342"/>
      <c r="FJV151" s="342"/>
      <c r="FJW151" s="342"/>
      <c r="FJX151" s="342"/>
      <c r="FJY151" s="342"/>
      <c r="FJZ151" s="342"/>
      <c r="FKA151" s="342"/>
      <c r="FKB151" s="342"/>
      <c r="FKC151" s="342"/>
      <c r="FKD151" s="342"/>
      <c r="FKE151" s="342"/>
      <c r="FKF151" s="342"/>
      <c r="FKG151" s="342"/>
      <c r="FKH151" s="342"/>
      <c r="FKI151" s="342"/>
      <c r="FKJ151" s="342"/>
      <c r="FKK151" s="342"/>
      <c r="FKL151" s="342"/>
      <c r="FKM151" s="342"/>
      <c r="FKN151" s="342"/>
      <c r="FKO151" s="342"/>
      <c r="FKP151" s="342"/>
      <c r="FKQ151" s="342"/>
      <c r="FKR151" s="342"/>
      <c r="FKS151" s="342"/>
      <c r="FKT151" s="342"/>
      <c r="FKU151" s="342"/>
      <c r="FKV151" s="342"/>
      <c r="FKW151" s="342"/>
      <c r="FKX151" s="342"/>
      <c r="FKY151" s="342"/>
      <c r="FKZ151" s="342"/>
      <c r="FLA151" s="342"/>
      <c r="FLB151" s="342"/>
      <c r="FLC151" s="342"/>
      <c r="FLD151" s="342"/>
      <c r="FLE151" s="342"/>
      <c r="FLF151" s="342"/>
      <c r="FLG151" s="342"/>
      <c r="FLH151" s="342"/>
      <c r="FLI151" s="342"/>
      <c r="FLJ151" s="342"/>
      <c r="FLK151" s="342"/>
      <c r="FLL151" s="342"/>
      <c r="FLM151" s="342"/>
      <c r="FLN151" s="342"/>
      <c r="FLO151" s="342"/>
      <c r="FLP151" s="342"/>
      <c r="FLQ151" s="342"/>
      <c r="FLR151" s="342"/>
      <c r="FLS151" s="342"/>
      <c r="FLT151" s="342"/>
      <c r="FLU151" s="342"/>
      <c r="FLV151" s="342"/>
      <c r="FLW151" s="342"/>
      <c r="FLX151" s="342"/>
      <c r="FLY151" s="342"/>
      <c r="FLZ151" s="342"/>
      <c r="FMA151" s="342"/>
      <c r="FMB151" s="342"/>
      <c r="FMC151" s="342"/>
      <c r="FMD151" s="342"/>
      <c r="FME151" s="342"/>
      <c r="FMF151" s="342"/>
      <c r="FMG151" s="342"/>
      <c r="FMH151" s="342"/>
      <c r="FMI151" s="342"/>
      <c r="FMJ151" s="342"/>
      <c r="FMK151" s="342"/>
      <c r="FML151" s="342"/>
      <c r="FMM151" s="342"/>
      <c r="FMN151" s="342"/>
      <c r="FMO151" s="342"/>
      <c r="FMP151" s="342"/>
      <c r="FMQ151" s="342"/>
      <c r="FMR151" s="342"/>
      <c r="FMS151" s="342"/>
      <c r="FMT151" s="342"/>
      <c r="FMU151" s="342"/>
      <c r="FMV151" s="342"/>
      <c r="FMW151" s="342"/>
      <c r="FMX151" s="342"/>
      <c r="FMY151" s="342"/>
      <c r="FMZ151" s="342"/>
      <c r="FNA151" s="342"/>
      <c r="FNB151" s="342"/>
      <c r="FNC151" s="342"/>
      <c r="FND151" s="342"/>
      <c r="FNE151" s="342"/>
      <c r="FNF151" s="342"/>
      <c r="FNG151" s="342"/>
      <c r="FNH151" s="342"/>
      <c r="FNI151" s="342"/>
      <c r="FNJ151" s="342"/>
      <c r="FNK151" s="342"/>
      <c r="FNL151" s="342"/>
      <c r="FNM151" s="342"/>
      <c r="FNN151" s="342"/>
      <c r="FNO151" s="342"/>
      <c r="FNP151" s="342"/>
      <c r="FNQ151" s="342"/>
      <c r="FNR151" s="342"/>
      <c r="FNS151" s="342"/>
      <c r="FNT151" s="342"/>
      <c r="FNU151" s="342"/>
      <c r="FNV151" s="342"/>
      <c r="FNW151" s="342"/>
      <c r="FNX151" s="342"/>
      <c r="FNY151" s="342"/>
      <c r="FNZ151" s="342"/>
      <c r="FOA151" s="342"/>
      <c r="FOB151" s="342"/>
      <c r="FOC151" s="342"/>
      <c r="FOD151" s="342"/>
      <c r="FOE151" s="342"/>
      <c r="FOF151" s="342"/>
      <c r="FOG151" s="342"/>
      <c r="FOH151" s="342"/>
      <c r="FOI151" s="342"/>
      <c r="FOJ151" s="342"/>
      <c r="FOK151" s="342"/>
      <c r="FOL151" s="342"/>
      <c r="FOM151" s="342"/>
      <c r="FON151" s="342"/>
      <c r="FOO151" s="342"/>
      <c r="FOP151" s="342"/>
      <c r="FOQ151" s="342"/>
      <c r="FOR151" s="342"/>
      <c r="FOS151" s="342"/>
      <c r="FOT151" s="342"/>
      <c r="FOU151" s="342"/>
      <c r="FOV151" s="342"/>
      <c r="FOW151" s="342"/>
      <c r="FOX151" s="342"/>
      <c r="FOY151" s="342"/>
      <c r="FOZ151" s="342"/>
      <c r="FPA151" s="342"/>
      <c r="FPB151" s="342"/>
      <c r="FPC151" s="342"/>
      <c r="FPD151" s="342"/>
      <c r="FPE151" s="342"/>
      <c r="FPF151" s="342"/>
      <c r="FPG151" s="342"/>
      <c r="FPH151" s="342"/>
      <c r="FPI151" s="342"/>
      <c r="FPJ151" s="342"/>
      <c r="FPK151" s="342"/>
      <c r="FPL151" s="342"/>
      <c r="FPM151" s="342"/>
      <c r="FPN151" s="342"/>
      <c r="FPO151" s="342"/>
      <c r="FPP151" s="342"/>
      <c r="FPQ151" s="342"/>
      <c r="FPR151" s="342"/>
      <c r="FPS151" s="342"/>
      <c r="FPT151" s="342"/>
      <c r="FPU151" s="342"/>
      <c r="FPV151" s="342"/>
      <c r="FPW151" s="342"/>
      <c r="FPX151" s="342"/>
      <c r="FPY151" s="342"/>
      <c r="FPZ151" s="342"/>
      <c r="FQA151" s="342"/>
      <c r="FQB151" s="342"/>
      <c r="FQC151" s="342"/>
      <c r="FQD151" s="342"/>
      <c r="FQE151" s="342"/>
      <c r="FQF151" s="342"/>
      <c r="FQG151" s="342"/>
      <c r="FQH151" s="342"/>
      <c r="FQI151" s="342"/>
      <c r="FQJ151" s="342"/>
      <c r="FQK151" s="342"/>
      <c r="FQL151" s="342"/>
      <c r="FQM151" s="342"/>
      <c r="FQN151" s="342"/>
      <c r="FQO151" s="342"/>
      <c r="FQP151" s="342"/>
      <c r="FQQ151" s="342"/>
      <c r="FQR151" s="342"/>
      <c r="FQS151" s="342"/>
      <c r="FQT151" s="342"/>
      <c r="FQU151" s="342"/>
      <c r="FQV151" s="342"/>
      <c r="FQW151" s="342"/>
      <c r="FQX151" s="342"/>
      <c r="FQY151" s="342"/>
      <c r="FQZ151" s="342"/>
      <c r="FRA151" s="342"/>
      <c r="FRB151" s="342"/>
      <c r="FRC151" s="342"/>
      <c r="FRD151" s="342"/>
      <c r="FRE151" s="342"/>
      <c r="FRF151" s="342"/>
      <c r="FRG151" s="342"/>
      <c r="FRH151" s="342"/>
      <c r="FRI151" s="342"/>
      <c r="FRJ151" s="342"/>
      <c r="FRK151" s="342"/>
      <c r="FRL151" s="342"/>
      <c r="FRM151" s="342"/>
      <c r="FRN151" s="342"/>
      <c r="FRO151" s="342"/>
      <c r="FRP151" s="342"/>
      <c r="FRQ151" s="342"/>
      <c r="FRR151" s="342"/>
      <c r="FRS151" s="342"/>
      <c r="FRT151" s="342"/>
      <c r="FRU151" s="342"/>
      <c r="FRV151" s="342"/>
      <c r="FRW151" s="342"/>
      <c r="FRX151" s="342"/>
      <c r="FRY151" s="342"/>
      <c r="FRZ151" s="342"/>
      <c r="FSA151" s="342"/>
      <c r="FSB151" s="342"/>
      <c r="FSC151" s="342"/>
      <c r="FSD151" s="342"/>
      <c r="FSE151" s="342"/>
      <c r="FSF151" s="342"/>
      <c r="FSG151" s="342"/>
      <c r="FSH151" s="342"/>
      <c r="FSI151" s="342"/>
      <c r="FSJ151" s="342"/>
      <c r="FSK151" s="342"/>
      <c r="FSL151" s="342"/>
      <c r="FSM151" s="342"/>
      <c r="FSN151" s="342"/>
      <c r="FSO151" s="342"/>
      <c r="FSP151" s="342"/>
      <c r="FSQ151" s="342"/>
      <c r="FSR151" s="342"/>
      <c r="FSS151" s="342"/>
      <c r="FST151" s="342"/>
      <c r="FSU151" s="342"/>
      <c r="FSV151" s="342"/>
      <c r="FSW151" s="342"/>
      <c r="FSX151" s="342"/>
      <c r="FSY151" s="342"/>
      <c r="FSZ151" s="342"/>
      <c r="FTA151" s="342"/>
      <c r="FTB151" s="342"/>
      <c r="FTC151" s="342"/>
      <c r="FTD151" s="342"/>
      <c r="FTE151" s="342"/>
      <c r="FTF151" s="342"/>
      <c r="FTG151" s="342"/>
      <c r="FTH151" s="342"/>
      <c r="FTI151" s="342"/>
      <c r="FTJ151" s="342"/>
      <c r="FTK151" s="342"/>
      <c r="FTL151" s="342"/>
      <c r="FTM151" s="342"/>
      <c r="FTN151" s="342"/>
      <c r="FTO151" s="342"/>
      <c r="FTP151" s="342"/>
      <c r="FTQ151" s="342"/>
      <c r="FTR151" s="342"/>
      <c r="FTS151" s="342"/>
      <c r="FTT151" s="342"/>
      <c r="FTU151" s="342"/>
      <c r="FTV151" s="342"/>
      <c r="FTW151" s="342"/>
      <c r="FTX151" s="342"/>
      <c r="FTY151" s="342"/>
      <c r="FTZ151" s="342"/>
      <c r="FUA151" s="342"/>
      <c r="FUB151" s="342"/>
      <c r="FUC151" s="342"/>
      <c r="FUD151" s="342"/>
      <c r="FUE151" s="342"/>
      <c r="FUF151" s="342"/>
      <c r="FUG151" s="342"/>
      <c r="FUH151" s="342"/>
      <c r="FUI151" s="342"/>
      <c r="FUJ151" s="342"/>
      <c r="FUK151" s="342"/>
      <c r="FUL151" s="342"/>
      <c r="FUM151" s="342"/>
      <c r="FUN151" s="342"/>
      <c r="FUO151" s="342"/>
      <c r="FUP151" s="342"/>
      <c r="FUQ151" s="342"/>
      <c r="FUR151" s="342"/>
      <c r="FUS151" s="342"/>
      <c r="FUT151" s="342"/>
      <c r="FUU151" s="342"/>
      <c r="FUV151" s="342"/>
      <c r="FUW151" s="342"/>
      <c r="FUX151" s="342"/>
      <c r="FUY151" s="342"/>
      <c r="FUZ151" s="342"/>
      <c r="FVA151" s="342"/>
      <c r="FVB151" s="342"/>
      <c r="FVC151" s="342"/>
      <c r="FVD151" s="342"/>
      <c r="FVE151" s="342"/>
      <c r="FVF151" s="342"/>
      <c r="FVG151" s="342"/>
      <c r="FVH151" s="342"/>
      <c r="FVI151" s="342"/>
      <c r="FVJ151" s="342"/>
      <c r="FVK151" s="342"/>
      <c r="FVL151" s="342"/>
      <c r="FVM151" s="342"/>
      <c r="FVN151" s="342"/>
      <c r="FVO151" s="342"/>
      <c r="FVP151" s="342"/>
      <c r="FVQ151" s="342"/>
      <c r="FVR151" s="342"/>
      <c r="FVS151" s="342"/>
      <c r="FVT151" s="342"/>
      <c r="FVU151" s="342"/>
      <c r="FVV151" s="342"/>
      <c r="FVW151" s="342"/>
      <c r="FVX151" s="342"/>
      <c r="FVY151" s="342"/>
      <c r="FVZ151" s="342"/>
      <c r="FWA151" s="342"/>
      <c r="FWB151" s="342"/>
      <c r="FWC151" s="342"/>
      <c r="FWD151" s="342"/>
      <c r="FWE151" s="342"/>
      <c r="FWF151" s="342"/>
      <c r="FWG151" s="342"/>
      <c r="FWH151" s="342"/>
      <c r="FWI151" s="342"/>
      <c r="FWJ151" s="342"/>
      <c r="FWK151" s="342"/>
      <c r="FWL151" s="342"/>
      <c r="FWM151" s="342"/>
      <c r="FWN151" s="342"/>
      <c r="FWO151" s="342"/>
      <c r="FWP151" s="342"/>
      <c r="FWQ151" s="342"/>
      <c r="FWR151" s="342"/>
      <c r="FWS151" s="342"/>
      <c r="FWT151" s="342"/>
      <c r="FWU151" s="342"/>
      <c r="FWV151" s="342"/>
      <c r="FWW151" s="342"/>
      <c r="FWX151" s="342"/>
      <c r="FWY151" s="342"/>
      <c r="FWZ151" s="342"/>
      <c r="FXA151" s="342"/>
      <c r="FXB151" s="342"/>
      <c r="FXC151" s="342"/>
      <c r="FXD151" s="342"/>
      <c r="FXE151" s="342"/>
      <c r="FXF151" s="342"/>
      <c r="FXG151" s="342"/>
      <c r="FXH151" s="342"/>
      <c r="FXI151" s="342"/>
      <c r="FXJ151" s="342"/>
      <c r="FXK151" s="342"/>
      <c r="FXL151" s="342"/>
      <c r="FXM151" s="342"/>
      <c r="FXN151" s="342"/>
      <c r="FXO151" s="342"/>
      <c r="FXP151" s="342"/>
      <c r="FXQ151" s="342"/>
      <c r="FXR151" s="342"/>
      <c r="FXS151" s="342"/>
      <c r="FXT151" s="342"/>
      <c r="FXU151" s="342"/>
      <c r="FXV151" s="342"/>
      <c r="FXW151" s="342"/>
      <c r="FXX151" s="342"/>
      <c r="FXY151" s="342"/>
      <c r="FXZ151" s="342"/>
      <c r="FYA151" s="342"/>
      <c r="FYB151" s="342"/>
      <c r="FYC151" s="342"/>
      <c r="FYD151" s="342"/>
      <c r="FYE151" s="342"/>
      <c r="FYF151" s="342"/>
      <c r="FYG151" s="342"/>
      <c r="FYH151" s="342"/>
      <c r="FYI151" s="342"/>
      <c r="FYJ151" s="342"/>
      <c r="FYK151" s="342"/>
      <c r="FYL151" s="342"/>
      <c r="FYM151" s="342"/>
      <c r="FYN151" s="342"/>
      <c r="FYO151" s="342"/>
      <c r="FYP151" s="342"/>
      <c r="FYQ151" s="342"/>
      <c r="FYR151" s="342"/>
      <c r="FYS151" s="342"/>
      <c r="FYT151" s="342"/>
      <c r="FYU151" s="342"/>
      <c r="FYV151" s="342"/>
      <c r="FYW151" s="342"/>
      <c r="FYX151" s="342"/>
      <c r="FYY151" s="342"/>
      <c r="FYZ151" s="342"/>
      <c r="FZA151" s="342"/>
      <c r="FZB151" s="342"/>
      <c r="FZC151" s="342"/>
      <c r="FZD151" s="342"/>
      <c r="FZE151" s="342"/>
      <c r="FZF151" s="342"/>
      <c r="FZG151" s="342"/>
      <c r="FZH151" s="342"/>
      <c r="FZI151" s="342"/>
      <c r="FZJ151" s="342"/>
      <c r="FZK151" s="342"/>
      <c r="FZL151" s="342"/>
      <c r="FZM151" s="342"/>
      <c r="FZN151" s="342"/>
      <c r="FZO151" s="342"/>
      <c r="FZP151" s="342"/>
      <c r="FZQ151" s="342"/>
      <c r="FZR151" s="342"/>
      <c r="FZS151" s="342"/>
      <c r="FZT151" s="342"/>
      <c r="FZU151" s="342"/>
      <c r="FZV151" s="342"/>
      <c r="FZW151" s="342"/>
      <c r="FZX151" s="342"/>
      <c r="FZY151" s="342"/>
      <c r="FZZ151" s="342"/>
      <c r="GAA151" s="342"/>
      <c r="GAB151" s="342"/>
      <c r="GAC151" s="342"/>
      <c r="GAD151" s="342"/>
      <c r="GAE151" s="342"/>
      <c r="GAF151" s="342"/>
      <c r="GAG151" s="342"/>
      <c r="GAH151" s="342"/>
      <c r="GAI151" s="342"/>
      <c r="GAJ151" s="342"/>
      <c r="GAK151" s="342"/>
      <c r="GAL151" s="342"/>
      <c r="GAM151" s="342"/>
      <c r="GAN151" s="342"/>
      <c r="GAO151" s="342"/>
      <c r="GAP151" s="342"/>
      <c r="GAQ151" s="342"/>
      <c r="GAR151" s="342"/>
      <c r="GAS151" s="342"/>
      <c r="GAT151" s="342"/>
      <c r="GAU151" s="342"/>
      <c r="GAV151" s="342"/>
      <c r="GAW151" s="342"/>
      <c r="GAX151" s="342"/>
      <c r="GAY151" s="342"/>
      <c r="GAZ151" s="342"/>
      <c r="GBA151" s="342"/>
      <c r="GBB151" s="342"/>
      <c r="GBC151" s="342"/>
      <c r="GBD151" s="342"/>
      <c r="GBE151" s="342"/>
      <c r="GBF151" s="342"/>
      <c r="GBG151" s="342"/>
      <c r="GBH151" s="342"/>
      <c r="GBI151" s="342"/>
      <c r="GBJ151" s="342"/>
      <c r="GBK151" s="342"/>
      <c r="GBL151" s="342"/>
      <c r="GBM151" s="342"/>
      <c r="GBN151" s="342"/>
      <c r="GBO151" s="342"/>
      <c r="GBP151" s="342"/>
      <c r="GBQ151" s="342"/>
      <c r="GBR151" s="342"/>
      <c r="GBS151" s="342"/>
      <c r="GBT151" s="342"/>
      <c r="GBU151" s="342"/>
      <c r="GBV151" s="342"/>
      <c r="GBW151" s="342"/>
      <c r="GBX151" s="342"/>
      <c r="GBY151" s="342"/>
      <c r="GBZ151" s="342"/>
      <c r="GCA151" s="342"/>
      <c r="GCB151" s="342"/>
      <c r="GCC151" s="342"/>
      <c r="GCD151" s="342"/>
      <c r="GCE151" s="342"/>
      <c r="GCF151" s="342"/>
      <c r="GCG151" s="342"/>
      <c r="GCH151" s="342"/>
      <c r="GCI151" s="342"/>
      <c r="GCJ151" s="342"/>
      <c r="GCK151" s="342"/>
      <c r="GCL151" s="342"/>
      <c r="GCM151" s="342"/>
      <c r="GCN151" s="342"/>
      <c r="GCO151" s="342"/>
      <c r="GCP151" s="342"/>
      <c r="GCQ151" s="342"/>
      <c r="GCR151" s="342"/>
      <c r="GCS151" s="342"/>
      <c r="GCT151" s="342"/>
      <c r="GCU151" s="342"/>
      <c r="GCV151" s="342"/>
      <c r="GCW151" s="342"/>
      <c r="GCX151" s="342"/>
      <c r="GCY151" s="342"/>
      <c r="GCZ151" s="342"/>
      <c r="GDA151" s="342"/>
      <c r="GDB151" s="342"/>
      <c r="GDC151" s="342"/>
      <c r="GDD151" s="342"/>
      <c r="GDE151" s="342"/>
      <c r="GDF151" s="342"/>
      <c r="GDG151" s="342"/>
      <c r="GDH151" s="342"/>
      <c r="GDI151" s="342"/>
      <c r="GDJ151" s="342"/>
      <c r="GDK151" s="342"/>
      <c r="GDL151" s="342"/>
      <c r="GDM151" s="342"/>
      <c r="GDN151" s="342"/>
      <c r="GDO151" s="342"/>
      <c r="GDP151" s="342"/>
      <c r="GDQ151" s="342"/>
      <c r="GDR151" s="342"/>
      <c r="GDS151" s="342"/>
      <c r="GDT151" s="342"/>
      <c r="GDU151" s="342"/>
      <c r="GDV151" s="342"/>
      <c r="GDW151" s="342"/>
      <c r="GDX151" s="342"/>
      <c r="GDY151" s="342"/>
      <c r="GDZ151" s="342"/>
      <c r="GEA151" s="342"/>
      <c r="GEB151" s="342"/>
      <c r="GEC151" s="342"/>
      <c r="GED151" s="342"/>
      <c r="GEE151" s="342"/>
      <c r="GEF151" s="342"/>
      <c r="GEG151" s="342"/>
      <c r="GEH151" s="342"/>
      <c r="GEI151" s="342"/>
      <c r="GEJ151" s="342"/>
      <c r="GEK151" s="342"/>
      <c r="GEL151" s="342"/>
      <c r="GEM151" s="342"/>
      <c r="GEN151" s="342"/>
      <c r="GEO151" s="342"/>
      <c r="GEP151" s="342"/>
      <c r="GEQ151" s="342"/>
      <c r="GER151" s="342"/>
      <c r="GES151" s="342"/>
      <c r="GET151" s="342"/>
      <c r="GEU151" s="342"/>
      <c r="GEV151" s="342"/>
      <c r="GEW151" s="342"/>
      <c r="GEX151" s="342"/>
      <c r="GEY151" s="342"/>
      <c r="GEZ151" s="342"/>
      <c r="GFA151" s="342"/>
      <c r="GFB151" s="342"/>
      <c r="GFC151" s="342"/>
      <c r="GFD151" s="342"/>
      <c r="GFE151" s="342"/>
      <c r="GFF151" s="342"/>
      <c r="GFG151" s="342"/>
      <c r="GFH151" s="342"/>
      <c r="GFI151" s="342"/>
      <c r="GFJ151" s="342"/>
      <c r="GFK151" s="342"/>
      <c r="GFL151" s="342"/>
      <c r="GFM151" s="342"/>
      <c r="GFN151" s="342"/>
      <c r="GFO151" s="342"/>
      <c r="GFP151" s="342"/>
      <c r="GFQ151" s="342"/>
      <c r="GFR151" s="342"/>
      <c r="GFS151" s="342"/>
      <c r="GFT151" s="342"/>
      <c r="GFU151" s="342"/>
      <c r="GFV151" s="342"/>
      <c r="GFW151" s="342"/>
      <c r="GFX151" s="342"/>
      <c r="GFY151" s="342"/>
      <c r="GFZ151" s="342"/>
      <c r="GGA151" s="342"/>
      <c r="GGB151" s="342"/>
      <c r="GGC151" s="342"/>
      <c r="GGD151" s="342"/>
      <c r="GGE151" s="342"/>
      <c r="GGF151" s="342"/>
      <c r="GGG151" s="342"/>
      <c r="GGH151" s="342"/>
      <c r="GGI151" s="342"/>
      <c r="GGJ151" s="342"/>
      <c r="GGK151" s="342"/>
      <c r="GGL151" s="342"/>
      <c r="GGM151" s="342"/>
      <c r="GGN151" s="342"/>
      <c r="GGO151" s="342"/>
      <c r="GGP151" s="342"/>
      <c r="GGQ151" s="342"/>
      <c r="GGR151" s="342"/>
      <c r="GGS151" s="342"/>
      <c r="GGT151" s="342"/>
      <c r="GGU151" s="342"/>
      <c r="GGV151" s="342"/>
      <c r="GGW151" s="342"/>
      <c r="GGX151" s="342"/>
      <c r="GGY151" s="342"/>
      <c r="GGZ151" s="342"/>
      <c r="GHA151" s="342"/>
      <c r="GHB151" s="342"/>
      <c r="GHC151" s="342"/>
      <c r="GHD151" s="342"/>
      <c r="GHE151" s="342"/>
      <c r="GHF151" s="342"/>
      <c r="GHG151" s="342"/>
      <c r="GHH151" s="342"/>
      <c r="GHI151" s="342"/>
      <c r="GHJ151" s="342"/>
      <c r="GHK151" s="342"/>
      <c r="GHL151" s="342"/>
      <c r="GHM151" s="342"/>
      <c r="GHN151" s="342"/>
      <c r="GHO151" s="342"/>
      <c r="GHP151" s="342"/>
      <c r="GHQ151" s="342"/>
      <c r="GHR151" s="342"/>
      <c r="GHS151" s="342"/>
      <c r="GHT151" s="342"/>
      <c r="GHU151" s="342"/>
      <c r="GHV151" s="342"/>
      <c r="GHW151" s="342"/>
      <c r="GHX151" s="342"/>
      <c r="GHY151" s="342"/>
      <c r="GHZ151" s="342"/>
      <c r="GIA151" s="342"/>
      <c r="GIB151" s="342"/>
      <c r="GIC151" s="342"/>
      <c r="GID151" s="342"/>
      <c r="GIE151" s="342"/>
      <c r="GIF151" s="342"/>
      <c r="GIG151" s="342"/>
      <c r="GIH151" s="342"/>
      <c r="GII151" s="342"/>
      <c r="GIJ151" s="342"/>
      <c r="GIK151" s="342"/>
      <c r="GIL151" s="342"/>
      <c r="GIM151" s="342"/>
      <c r="GIN151" s="342"/>
      <c r="GIO151" s="342"/>
      <c r="GIP151" s="342"/>
      <c r="GIQ151" s="342"/>
      <c r="GIR151" s="342"/>
      <c r="GIS151" s="342"/>
      <c r="GIT151" s="342"/>
      <c r="GIU151" s="342"/>
      <c r="GIV151" s="342"/>
      <c r="GIW151" s="342"/>
      <c r="GIX151" s="342"/>
      <c r="GIY151" s="342"/>
      <c r="GIZ151" s="342"/>
      <c r="GJA151" s="342"/>
      <c r="GJB151" s="342"/>
      <c r="GJC151" s="342"/>
      <c r="GJD151" s="342"/>
      <c r="GJE151" s="342"/>
      <c r="GJF151" s="342"/>
      <c r="GJG151" s="342"/>
      <c r="GJH151" s="342"/>
      <c r="GJI151" s="342"/>
      <c r="GJJ151" s="342"/>
      <c r="GJK151" s="342"/>
      <c r="GJL151" s="342"/>
      <c r="GJM151" s="342"/>
      <c r="GJN151" s="342"/>
      <c r="GJO151" s="342"/>
      <c r="GJP151" s="342"/>
      <c r="GJQ151" s="342"/>
      <c r="GJR151" s="342"/>
      <c r="GJS151" s="342"/>
      <c r="GJT151" s="342"/>
      <c r="GJU151" s="342"/>
      <c r="GJV151" s="342"/>
      <c r="GJW151" s="342"/>
      <c r="GJX151" s="342"/>
      <c r="GJY151" s="342"/>
      <c r="GJZ151" s="342"/>
      <c r="GKA151" s="342"/>
      <c r="GKB151" s="342"/>
      <c r="GKC151" s="342"/>
      <c r="GKD151" s="342"/>
      <c r="GKE151" s="342"/>
      <c r="GKF151" s="342"/>
      <c r="GKG151" s="342"/>
      <c r="GKH151" s="342"/>
      <c r="GKI151" s="342"/>
      <c r="GKJ151" s="342"/>
      <c r="GKK151" s="342"/>
      <c r="GKL151" s="342"/>
      <c r="GKM151" s="342"/>
      <c r="GKN151" s="342"/>
      <c r="GKO151" s="342"/>
      <c r="GKP151" s="342"/>
      <c r="GKQ151" s="342"/>
      <c r="GKR151" s="342"/>
      <c r="GKS151" s="342"/>
      <c r="GKT151" s="342"/>
      <c r="GKU151" s="342"/>
      <c r="GKV151" s="342"/>
      <c r="GKW151" s="342"/>
      <c r="GKX151" s="342"/>
      <c r="GKY151" s="342"/>
      <c r="GKZ151" s="342"/>
      <c r="GLA151" s="342"/>
      <c r="GLB151" s="342"/>
      <c r="GLC151" s="342"/>
      <c r="GLD151" s="342"/>
      <c r="GLE151" s="342"/>
      <c r="GLF151" s="342"/>
      <c r="GLG151" s="342"/>
      <c r="GLH151" s="342"/>
      <c r="GLI151" s="342"/>
      <c r="GLJ151" s="342"/>
      <c r="GLK151" s="342"/>
      <c r="GLL151" s="342"/>
      <c r="GLM151" s="342"/>
      <c r="GLN151" s="342"/>
      <c r="GLO151" s="342"/>
      <c r="GLP151" s="342"/>
      <c r="GLQ151" s="342"/>
      <c r="GLR151" s="342"/>
      <c r="GLS151" s="342"/>
      <c r="GLT151" s="342"/>
      <c r="GLU151" s="342"/>
      <c r="GLV151" s="342"/>
      <c r="GLW151" s="342"/>
      <c r="GLX151" s="342"/>
      <c r="GLY151" s="342"/>
      <c r="GLZ151" s="342"/>
      <c r="GMA151" s="342"/>
      <c r="GMB151" s="342"/>
      <c r="GMC151" s="342"/>
      <c r="GMD151" s="342"/>
      <c r="GME151" s="342"/>
      <c r="GMF151" s="342"/>
      <c r="GMG151" s="342"/>
      <c r="GMH151" s="342"/>
      <c r="GMI151" s="342"/>
      <c r="GMJ151" s="342"/>
      <c r="GMK151" s="342"/>
      <c r="GML151" s="342"/>
      <c r="GMM151" s="342"/>
      <c r="GMN151" s="342"/>
      <c r="GMO151" s="342"/>
      <c r="GMP151" s="342"/>
      <c r="GMQ151" s="342"/>
      <c r="GMR151" s="342"/>
      <c r="GMS151" s="342"/>
      <c r="GMT151" s="342"/>
      <c r="GMU151" s="342"/>
      <c r="GMV151" s="342"/>
      <c r="GMW151" s="342"/>
      <c r="GMX151" s="342"/>
      <c r="GMY151" s="342"/>
      <c r="GMZ151" s="342"/>
      <c r="GNA151" s="342"/>
      <c r="GNB151" s="342"/>
      <c r="GNC151" s="342"/>
      <c r="GND151" s="342"/>
      <c r="GNE151" s="342"/>
      <c r="GNF151" s="342"/>
      <c r="GNG151" s="342"/>
      <c r="GNH151" s="342"/>
      <c r="GNI151" s="342"/>
      <c r="GNJ151" s="342"/>
      <c r="GNK151" s="342"/>
      <c r="GNL151" s="342"/>
      <c r="GNM151" s="342"/>
      <c r="GNN151" s="342"/>
      <c r="GNO151" s="342"/>
      <c r="GNP151" s="342"/>
      <c r="GNQ151" s="342"/>
      <c r="GNR151" s="342"/>
      <c r="GNS151" s="342"/>
      <c r="GNT151" s="342"/>
      <c r="GNU151" s="342"/>
      <c r="GNV151" s="342"/>
      <c r="GNW151" s="342"/>
      <c r="GNX151" s="342"/>
      <c r="GNY151" s="342"/>
      <c r="GNZ151" s="342"/>
      <c r="GOA151" s="342"/>
      <c r="GOB151" s="342"/>
      <c r="GOC151" s="342"/>
      <c r="GOD151" s="342"/>
      <c r="GOE151" s="342"/>
      <c r="GOF151" s="342"/>
      <c r="GOG151" s="342"/>
      <c r="GOH151" s="342"/>
      <c r="GOI151" s="342"/>
      <c r="GOJ151" s="342"/>
      <c r="GOK151" s="342"/>
      <c r="GOL151" s="342"/>
      <c r="GOM151" s="342"/>
      <c r="GON151" s="342"/>
      <c r="GOO151" s="342"/>
      <c r="GOP151" s="342"/>
      <c r="GOQ151" s="342"/>
      <c r="GOR151" s="342"/>
      <c r="GOS151" s="342"/>
      <c r="GOT151" s="342"/>
      <c r="GOU151" s="342"/>
      <c r="GOV151" s="342"/>
      <c r="GOW151" s="342"/>
      <c r="GOX151" s="342"/>
      <c r="GOY151" s="342"/>
      <c r="GOZ151" s="342"/>
      <c r="GPA151" s="342"/>
      <c r="GPB151" s="342"/>
      <c r="GPC151" s="342"/>
      <c r="GPD151" s="342"/>
      <c r="GPE151" s="342"/>
      <c r="GPF151" s="342"/>
      <c r="GPG151" s="342"/>
      <c r="GPH151" s="342"/>
      <c r="GPI151" s="342"/>
      <c r="GPJ151" s="342"/>
      <c r="GPK151" s="342"/>
      <c r="GPL151" s="342"/>
      <c r="GPM151" s="342"/>
      <c r="GPN151" s="342"/>
      <c r="GPO151" s="342"/>
      <c r="GPP151" s="342"/>
      <c r="GPQ151" s="342"/>
      <c r="GPR151" s="342"/>
      <c r="GPS151" s="342"/>
      <c r="GPT151" s="342"/>
      <c r="GPU151" s="342"/>
      <c r="GPV151" s="342"/>
      <c r="GPW151" s="342"/>
      <c r="GPX151" s="342"/>
      <c r="GPY151" s="342"/>
      <c r="GPZ151" s="342"/>
      <c r="GQA151" s="342"/>
      <c r="GQB151" s="342"/>
      <c r="GQC151" s="342"/>
      <c r="GQD151" s="342"/>
      <c r="GQE151" s="342"/>
      <c r="GQF151" s="342"/>
      <c r="GQG151" s="342"/>
      <c r="GQH151" s="342"/>
      <c r="GQI151" s="342"/>
      <c r="GQJ151" s="342"/>
      <c r="GQK151" s="342"/>
      <c r="GQL151" s="342"/>
      <c r="GQM151" s="342"/>
      <c r="GQN151" s="342"/>
      <c r="GQO151" s="342"/>
      <c r="GQP151" s="342"/>
      <c r="GQQ151" s="342"/>
      <c r="GQR151" s="342"/>
      <c r="GQS151" s="342"/>
      <c r="GQT151" s="342"/>
      <c r="GQU151" s="342"/>
      <c r="GQV151" s="342"/>
      <c r="GQW151" s="342"/>
      <c r="GQX151" s="342"/>
      <c r="GQY151" s="342"/>
      <c r="GQZ151" s="342"/>
      <c r="GRA151" s="342"/>
      <c r="GRB151" s="342"/>
      <c r="GRC151" s="342"/>
      <c r="GRD151" s="342"/>
      <c r="GRE151" s="342"/>
      <c r="GRF151" s="342"/>
      <c r="GRG151" s="342"/>
      <c r="GRH151" s="342"/>
      <c r="GRI151" s="342"/>
      <c r="GRJ151" s="342"/>
      <c r="GRK151" s="342"/>
      <c r="GRL151" s="342"/>
      <c r="GRM151" s="342"/>
      <c r="GRN151" s="342"/>
      <c r="GRO151" s="342"/>
      <c r="GRP151" s="342"/>
      <c r="GRQ151" s="342"/>
      <c r="GRR151" s="342"/>
      <c r="GRS151" s="342"/>
      <c r="GRT151" s="342"/>
      <c r="GRU151" s="342"/>
      <c r="GRV151" s="342"/>
      <c r="GRW151" s="342"/>
      <c r="GRX151" s="342"/>
      <c r="GRY151" s="342"/>
      <c r="GRZ151" s="342"/>
      <c r="GSA151" s="342"/>
      <c r="GSB151" s="342"/>
      <c r="GSC151" s="342"/>
      <c r="GSD151" s="342"/>
      <c r="GSE151" s="342"/>
      <c r="GSF151" s="342"/>
      <c r="GSG151" s="342"/>
      <c r="GSH151" s="342"/>
      <c r="GSI151" s="342"/>
      <c r="GSJ151" s="342"/>
      <c r="GSK151" s="342"/>
      <c r="GSL151" s="342"/>
      <c r="GSM151" s="342"/>
      <c r="GSN151" s="342"/>
      <c r="GSO151" s="342"/>
      <c r="GSP151" s="342"/>
      <c r="GSQ151" s="342"/>
      <c r="GSR151" s="342"/>
      <c r="GSS151" s="342"/>
      <c r="GST151" s="342"/>
      <c r="GSU151" s="342"/>
      <c r="GSV151" s="342"/>
      <c r="GSW151" s="342"/>
      <c r="GSX151" s="342"/>
      <c r="GSY151" s="342"/>
      <c r="GSZ151" s="342"/>
      <c r="GTA151" s="342"/>
      <c r="GTB151" s="342"/>
      <c r="GTC151" s="342"/>
      <c r="GTD151" s="342"/>
      <c r="GTE151" s="342"/>
      <c r="GTF151" s="342"/>
      <c r="GTG151" s="342"/>
      <c r="GTH151" s="342"/>
      <c r="GTI151" s="342"/>
      <c r="GTJ151" s="342"/>
      <c r="GTK151" s="342"/>
      <c r="GTL151" s="342"/>
      <c r="GTM151" s="342"/>
      <c r="GTN151" s="342"/>
      <c r="GTO151" s="342"/>
      <c r="GTP151" s="342"/>
      <c r="GTQ151" s="342"/>
      <c r="GTR151" s="342"/>
      <c r="GTS151" s="342"/>
      <c r="GTT151" s="342"/>
      <c r="GTU151" s="342"/>
      <c r="GTV151" s="342"/>
      <c r="GTW151" s="342"/>
      <c r="GTX151" s="342"/>
      <c r="GTY151" s="342"/>
      <c r="GTZ151" s="342"/>
      <c r="GUA151" s="342"/>
      <c r="GUB151" s="342"/>
      <c r="GUC151" s="342"/>
      <c r="GUD151" s="342"/>
      <c r="GUE151" s="342"/>
      <c r="GUF151" s="342"/>
      <c r="GUG151" s="342"/>
      <c r="GUH151" s="342"/>
      <c r="GUI151" s="342"/>
      <c r="GUJ151" s="342"/>
      <c r="GUK151" s="342"/>
      <c r="GUL151" s="342"/>
      <c r="GUM151" s="342"/>
      <c r="GUN151" s="342"/>
      <c r="GUO151" s="342"/>
      <c r="GUP151" s="342"/>
      <c r="GUQ151" s="342"/>
      <c r="GUR151" s="342"/>
      <c r="GUS151" s="342"/>
      <c r="GUT151" s="342"/>
      <c r="GUU151" s="342"/>
      <c r="GUV151" s="342"/>
      <c r="GUW151" s="342"/>
      <c r="GUX151" s="342"/>
      <c r="GUY151" s="342"/>
      <c r="GUZ151" s="342"/>
      <c r="GVA151" s="342"/>
      <c r="GVB151" s="342"/>
      <c r="GVC151" s="342"/>
      <c r="GVD151" s="342"/>
      <c r="GVE151" s="342"/>
      <c r="GVF151" s="342"/>
      <c r="GVG151" s="342"/>
      <c r="GVH151" s="342"/>
      <c r="GVI151" s="342"/>
      <c r="GVJ151" s="342"/>
      <c r="GVK151" s="342"/>
      <c r="GVL151" s="342"/>
      <c r="GVM151" s="342"/>
      <c r="GVN151" s="342"/>
      <c r="GVO151" s="342"/>
      <c r="GVP151" s="342"/>
      <c r="GVQ151" s="342"/>
      <c r="GVR151" s="342"/>
      <c r="GVS151" s="342"/>
      <c r="GVT151" s="342"/>
      <c r="GVU151" s="342"/>
      <c r="GVV151" s="342"/>
      <c r="GVW151" s="342"/>
      <c r="GVX151" s="342"/>
      <c r="GVY151" s="342"/>
      <c r="GVZ151" s="342"/>
      <c r="GWA151" s="342"/>
      <c r="GWB151" s="342"/>
      <c r="GWC151" s="342"/>
      <c r="GWD151" s="342"/>
      <c r="GWE151" s="342"/>
      <c r="GWF151" s="342"/>
      <c r="GWG151" s="342"/>
      <c r="GWH151" s="342"/>
      <c r="GWI151" s="342"/>
      <c r="GWJ151" s="342"/>
      <c r="GWK151" s="342"/>
      <c r="GWL151" s="342"/>
      <c r="GWM151" s="342"/>
      <c r="GWN151" s="342"/>
      <c r="GWO151" s="342"/>
      <c r="GWP151" s="342"/>
      <c r="GWQ151" s="342"/>
      <c r="GWR151" s="342"/>
      <c r="GWS151" s="342"/>
      <c r="GWT151" s="342"/>
      <c r="GWU151" s="342"/>
      <c r="GWV151" s="342"/>
      <c r="GWW151" s="342"/>
      <c r="GWX151" s="342"/>
      <c r="GWY151" s="342"/>
      <c r="GWZ151" s="342"/>
      <c r="GXA151" s="342"/>
      <c r="GXB151" s="342"/>
      <c r="GXC151" s="342"/>
      <c r="GXD151" s="342"/>
      <c r="GXE151" s="342"/>
      <c r="GXF151" s="342"/>
      <c r="GXG151" s="342"/>
      <c r="GXH151" s="342"/>
      <c r="GXI151" s="342"/>
      <c r="GXJ151" s="342"/>
      <c r="GXK151" s="342"/>
      <c r="GXL151" s="342"/>
      <c r="GXM151" s="342"/>
      <c r="GXN151" s="342"/>
      <c r="GXO151" s="342"/>
      <c r="GXP151" s="342"/>
      <c r="GXQ151" s="342"/>
      <c r="GXR151" s="342"/>
      <c r="GXS151" s="342"/>
      <c r="GXT151" s="342"/>
      <c r="GXU151" s="342"/>
      <c r="GXV151" s="342"/>
      <c r="GXW151" s="342"/>
      <c r="GXX151" s="342"/>
      <c r="GXY151" s="342"/>
      <c r="GXZ151" s="342"/>
      <c r="GYA151" s="342"/>
      <c r="GYB151" s="342"/>
      <c r="GYC151" s="342"/>
      <c r="GYD151" s="342"/>
      <c r="GYE151" s="342"/>
      <c r="GYF151" s="342"/>
      <c r="GYG151" s="342"/>
      <c r="GYH151" s="342"/>
      <c r="GYI151" s="342"/>
      <c r="GYJ151" s="342"/>
      <c r="GYK151" s="342"/>
      <c r="GYL151" s="342"/>
      <c r="GYM151" s="342"/>
      <c r="GYN151" s="342"/>
      <c r="GYO151" s="342"/>
      <c r="GYP151" s="342"/>
      <c r="GYQ151" s="342"/>
      <c r="GYR151" s="342"/>
      <c r="GYS151" s="342"/>
      <c r="GYT151" s="342"/>
      <c r="GYU151" s="342"/>
      <c r="GYV151" s="342"/>
      <c r="GYW151" s="342"/>
      <c r="GYX151" s="342"/>
      <c r="GYY151" s="342"/>
      <c r="GYZ151" s="342"/>
      <c r="GZA151" s="342"/>
      <c r="GZB151" s="342"/>
      <c r="GZC151" s="342"/>
      <c r="GZD151" s="342"/>
      <c r="GZE151" s="342"/>
      <c r="GZF151" s="342"/>
      <c r="GZG151" s="342"/>
      <c r="GZH151" s="342"/>
      <c r="GZI151" s="342"/>
      <c r="GZJ151" s="342"/>
      <c r="GZK151" s="342"/>
      <c r="GZL151" s="342"/>
      <c r="GZM151" s="342"/>
      <c r="GZN151" s="342"/>
      <c r="GZO151" s="342"/>
      <c r="GZP151" s="342"/>
      <c r="GZQ151" s="342"/>
      <c r="GZR151" s="342"/>
      <c r="GZS151" s="342"/>
      <c r="GZT151" s="342"/>
      <c r="GZU151" s="342"/>
      <c r="GZV151" s="342"/>
      <c r="GZW151" s="342"/>
      <c r="GZX151" s="342"/>
      <c r="GZY151" s="342"/>
      <c r="GZZ151" s="342"/>
      <c r="HAA151" s="342"/>
      <c r="HAB151" s="342"/>
      <c r="HAC151" s="342"/>
      <c r="HAD151" s="342"/>
      <c r="HAE151" s="342"/>
      <c r="HAF151" s="342"/>
      <c r="HAG151" s="342"/>
      <c r="HAH151" s="342"/>
      <c r="HAI151" s="342"/>
      <c r="HAJ151" s="342"/>
      <c r="HAK151" s="342"/>
      <c r="HAL151" s="342"/>
      <c r="HAM151" s="342"/>
      <c r="HAN151" s="342"/>
      <c r="HAO151" s="342"/>
      <c r="HAP151" s="342"/>
      <c r="HAQ151" s="342"/>
      <c r="HAR151" s="342"/>
      <c r="HAS151" s="342"/>
      <c r="HAT151" s="342"/>
      <c r="HAU151" s="342"/>
      <c r="HAV151" s="342"/>
      <c r="HAW151" s="342"/>
      <c r="HAX151" s="342"/>
      <c r="HAY151" s="342"/>
      <c r="HAZ151" s="342"/>
      <c r="HBA151" s="342"/>
      <c r="HBB151" s="342"/>
      <c r="HBC151" s="342"/>
      <c r="HBD151" s="342"/>
      <c r="HBE151" s="342"/>
      <c r="HBF151" s="342"/>
      <c r="HBG151" s="342"/>
      <c r="HBH151" s="342"/>
      <c r="HBI151" s="342"/>
      <c r="HBJ151" s="342"/>
      <c r="HBK151" s="342"/>
      <c r="HBL151" s="342"/>
      <c r="HBM151" s="342"/>
      <c r="HBN151" s="342"/>
      <c r="HBO151" s="342"/>
      <c r="HBP151" s="342"/>
      <c r="HBQ151" s="342"/>
      <c r="HBR151" s="342"/>
      <c r="HBS151" s="342"/>
      <c r="HBT151" s="342"/>
      <c r="HBU151" s="342"/>
      <c r="HBV151" s="342"/>
      <c r="HBW151" s="342"/>
      <c r="HBX151" s="342"/>
      <c r="HBY151" s="342"/>
      <c r="HBZ151" s="342"/>
      <c r="HCA151" s="342"/>
      <c r="HCB151" s="342"/>
      <c r="HCC151" s="342"/>
      <c r="HCD151" s="342"/>
      <c r="HCE151" s="342"/>
      <c r="HCF151" s="342"/>
      <c r="HCG151" s="342"/>
      <c r="HCH151" s="342"/>
      <c r="HCI151" s="342"/>
      <c r="HCJ151" s="342"/>
      <c r="HCK151" s="342"/>
      <c r="HCL151" s="342"/>
      <c r="HCM151" s="342"/>
      <c r="HCN151" s="342"/>
      <c r="HCO151" s="342"/>
      <c r="HCP151" s="342"/>
      <c r="HCQ151" s="342"/>
      <c r="HCR151" s="342"/>
      <c r="HCS151" s="342"/>
      <c r="HCT151" s="342"/>
      <c r="HCU151" s="342"/>
      <c r="HCV151" s="342"/>
      <c r="HCW151" s="342"/>
      <c r="HCX151" s="342"/>
      <c r="HCY151" s="342"/>
      <c r="HCZ151" s="342"/>
      <c r="HDA151" s="342"/>
      <c r="HDB151" s="342"/>
      <c r="HDC151" s="342"/>
      <c r="HDD151" s="342"/>
      <c r="HDE151" s="342"/>
      <c r="HDF151" s="342"/>
      <c r="HDG151" s="342"/>
      <c r="HDH151" s="342"/>
      <c r="HDI151" s="342"/>
      <c r="HDJ151" s="342"/>
      <c r="HDK151" s="342"/>
      <c r="HDL151" s="342"/>
      <c r="HDM151" s="342"/>
      <c r="HDN151" s="342"/>
      <c r="HDO151" s="342"/>
      <c r="HDP151" s="342"/>
      <c r="HDQ151" s="342"/>
      <c r="HDR151" s="342"/>
      <c r="HDS151" s="342"/>
      <c r="HDT151" s="342"/>
      <c r="HDU151" s="342"/>
      <c r="HDV151" s="342"/>
      <c r="HDW151" s="342"/>
      <c r="HDX151" s="342"/>
      <c r="HDY151" s="342"/>
      <c r="HDZ151" s="342"/>
      <c r="HEA151" s="342"/>
      <c r="HEB151" s="342"/>
      <c r="HEC151" s="342"/>
      <c r="HED151" s="342"/>
      <c r="HEE151" s="342"/>
      <c r="HEF151" s="342"/>
      <c r="HEG151" s="342"/>
      <c r="HEH151" s="342"/>
      <c r="HEI151" s="342"/>
      <c r="HEJ151" s="342"/>
      <c r="HEK151" s="342"/>
      <c r="HEL151" s="342"/>
      <c r="HEM151" s="342"/>
      <c r="HEN151" s="342"/>
      <c r="HEO151" s="342"/>
      <c r="HEP151" s="342"/>
      <c r="HEQ151" s="342"/>
      <c r="HER151" s="342"/>
      <c r="HES151" s="342"/>
      <c r="HET151" s="342"/>
      <c r="HEU151" s="342"/>
      <c r="HEV151" s="342"/>
      <c r="HEW151" s="342"/>
      <c r="HEX151" s="342"/>
      <c r="HEY151" s="342"/>
      <c r="HEZ151" s="342"/>
      <c r="HFA151" s="342"/>
      <c r="HFB151" s="342"/>
      <c r="HFC151" s="342"/>
      <c r="HFD151" s="342"/>
      <c r="HFE151" s="342"/>
      <c r="HFF151" s="342"/>
      <c r="HFG151" s="342"/>
      <c r="HFH151" s="342"/>
      <c r="HFI151" s="342"/>
      <c r="HFJ151" s="342"/>
      <c r="HFK151" s="342"/>
      <c r="HFL151" s="342"/>
      <c r="HFM151" s="342"/>
      <c r="HFN151" s="342"/>
      <c r="HFO151" s="342"/>
      <c r="HFP151" s="342"/>
      <c r="HFQ151" s="342"/>
      <c r="HFR151" s="342"/>
      <c r="HFS151" s="342"/>
      <c r="HFT151" s="342"/>
      <c r="HFU151" s="342"/>
      <c r="HFV151" s="342"/>
      <c r="HFW151" s="342"/>
      <c r="HFX151" s="342"/>
      <c r="HFY151" s="342"/>
      <c r="HFZ151" s="342"/>
      <c r="HGA151" s="342"/>
      <c r="HGB151" s="342"/>
      <c r="HGC151" s="342"/>
      <c r="HGD151" s="342"/>
      <c r="HGE151" s="342"/>
      <c r="HGF151" s="342"/>
      <c r="HGG151" s="342"/>
      <c r="HGH151" s="342"/>
      <c r="HGI151" s="342"/>
      <c r="HGJ151" s="342"/>
      <c r="HGK151" s="342"/>
      <c r="HGL151" s="342"/>
      <c r="HGM151" s="342"/>
      <c r="HGN151" s="342"/>
      <c r="HGO151" s="342"/>
      <c r="HGP151" s="342"/>
      <c r="HGQ151" s="342"/>
      <c r="HGR151" s="342"/>
      <c r="HGS151" s="342"/>
      <c r="HGT151" s="342"/>
      <c r="HGU151" s="342"/>
      <c r="HGV151" s="342"/>
      <c r="HGW151" s="342"/>
      <c r="HGX151" s="342"/>
      <c r="HGY151" s="342"/>
      <c r="HGZ151" s="342"/>
      <c r="HHA151" s="342"/>
      <c r="HHB151" s="342"/>
      <c r="HHC151" s="342"/>
      <c r="HHD151" s="342"/>
      <c r="HHE151" s="342"/>
      <c r="HHF151" s="342"/>
      <c r="HHG151" s="342"/>
      <c r="HHH151" s="342"/>
      <c r="HHI151" s="342"/>
      <c r="HHJ151" s="342"/>
      <c r="HHK151" s="342"/>
      <c r="HHL151" s="342"/>
      <c r="HHM151" s="342"/>
      <c r="HHN151" s="342"/>
      <c r="HHO151" s="342"/>
      <c r="HHP151" s="342"/>
      <c r="HHQ151" s="342"/>
      <c r="HHR151" s="342"/>
      <c r="HHS151" s="342"/>
      <c r="HHT151" s="342"/>
      <c r="HHU151" s="342"/>
      <c r="HHV151" s="342"/>
      <c r="HHW151" s="342"/>
      <c r="HHX151" s="342"/>
      <c r="HHY151" s="342"/>
      <c r="HHZ151" s="342"/>
      <c r="HIA151" s="342"/>
      <c r="HIB151" s="342"/>
      <c r="HIC151" s="342"/>
      <c r="HID151" s="342"/>
      <c r="HIE151" s="342"/>
      <c r="HIF151" s="342"/>
      <c r="HIG151" s="342"/>
      <c r="HIH151" s="342"/>
      <c r="HII151" s="342"/>
      <c r="HIJ151" s="342"/>
      <c r="HIK151" s="342"/>
      <c r="HIL151" s="342"/>
      <c r="HIM151" s="342"/>
      <c r="HIN151" s="342"/>
      <c r="HIO151" s="342"/>
      <c r="HIP151" s="342"/>
      <c r="HIQ151" s="342"/>
      <c r="HIR151" s="342"/>
      <c r="HIS151" s="342"/>
      <c r="HIT151" s="342"/>
      <c r="HIU151" s="342"/>
      <c r="HIV151" s="342"/>
      <c r="HIW151" s="342"/>
      <c r="HIX151" s="342"/>
      <c r="HIY151" s="342"/>
      <c r="HIZ151" s="342"/>
      <c r="HJA151" s="342"/>
      <c r="HJB151" s="342"/>
      <c r="HJC151" s="342"/>
      <c r="HJD151" s="342"/>
      <c r="HJE151" s="342"/>
      <c r="HJF151" s="342"/>
      <c r="HJG151" s="342"/>
      <c r="HJH151" s="342"/>
      <c r="HJI151" s="342"/>
      <c r="HJJ151" s="342"/>
      <c r="HJK151" s="342"/>
      <c r="HJL151" s="342"/>
      <c r="HJM151" s="342"/>
      <c r="HJN151" s="342"/>
      <c r="HJO151" s="342"/>
      <c r="HJP151" s="342"/>
      <c r="HJQ151" s="342"/>
      <c r="HJR151" s="342"/>
      <c r="HJS151" s="342"/>
      <c r="HJT151" s="342"/>
      <c r="HJU151" s="342"/>
      <c r="HJV151" s="342"/>
      <c r="HJW151" s="342"/>
      <c r="HJX151" s="342"/>
      <c r="HJY151" s="342"/>
      <c r="HJZ151" s="342"/>
      <c r="HKA151" s="342"/>
      <c r="HKB151" s="342"/>
      <c r="HKC151" s="342"/>
      <c r="HKD151" s="342"/>
      <c r="HKE151" s="342"/>
      <c r="HKF151" s="342"/>
      <c r="HKG151" s="342"/>
      <c r="HKH151" s="342"/>
      <c r="HKI151" s="342"/>
      <c r="HKJ151" s="342"/>
      <c r="HKK151" s="342"/>
      <c r="HKL151" s="342"/>
      <c r="HKM151" s="342"/>
      <c r="HKN151" s="342"/>
      <c r="HKO151" s="342"/>
      <c r="HKP151" s="342"/>
      <c r="HKQ151" s="342"/>
      <c r="HKR151" s="342"/>
      <c r="HKS151" s="342"/>
      <c r="HKT151" s="342"/>
      <c r="HKU151" s="342"/>
      <c r="HKV151" s="342"/>
      <c r="HKW151" s="342"/>
      <c r="HKX151" s="342"/>
      <c r="HKY151" s="342"/>
      <c r="HKZ151" s="342"/>
      <c r="HLA151" s="342"/>
      <c r="HLB151" s="342"/>
      <c r="HLC151" s="342"/>
      <c r="HLD151" s="342"/>
      <c r="HLE151" s="342"/>
      <c r="HLF151" s="342"/>
      <c r="HLG151" s="342"/>
      <c r="HLH151" s="342"/>
      <c r="HLI151" s="342"/>
      <c r="HLJ151" s="342"/>
      <c r="HLK151" s="342"/>
      <c r="HLL151" s="342"/>
      <c r="HLM151" s="342"/>
      <c r="HLN151" s="342"/>
      <c r="HLO151" s="342"/>
      <c r="HLP151" s="342"/>
      <c r="HLQ151" s="342"/>
      <c r="HLR151" s="342"/>
      <c r="HLS151" s="342"/>
      <c r="HLT151" s="342"/>
      <c r="HLU151" s="342"/>
      <c r="HLV151" s="342"/>
      <c r="HLW151" s="342"/>
      <c r="HLX151" s="342"/>
      <c r="HLY151" s="342"/>
      <c r="HLZ151" s="342"/>
      <c r="HMA151" s="342"/>
      <c r="HMB151" s="342"/>
      <c r="HMC151" s="342"/>
      <c r="HMD151" s="342"/>
      <c r="HME151" s="342"/>
      <c r="HMF151" s="342"/>
      <c r="HMG151" s="342"/>
      <c r="HMH151" s="342"/>
      <c r="HMI151" s="342"/>
      <c r="HMJ151" s="342"/>
      <c r="HMK151" s="342"/>
      <c r="HML151" s="342"/>
      <c r="HMM151" s="342"/>
      <c r="HMN151" s="342"/>
      <c r="HMO151" s="342"/>
      <c r="HMP151" s="342"/>
      <c r="HMQ151" s="342"/>
      <c r="HMR151" s="342"/>
      <c r="HMS151" s="342"/>
      <c r="HMT151" s="342"/>
      <c r="HMU151" s="342"/>
      <c r="HMV151" s="342"/>
      <c r="HMW151" s="342"/>
      <c r="HMX151" s="342"/>
      <c r="HMY151" s="342"/>
      <c r="HMZ151" s="342"/>
      <c r="HNA151" s="342"/>
      <c r="HNB151" s="342"/>
      <c r="HNC151" s="342"/>
      <c r="HND151" s="342"/>
      <c r="HNE151" s="342"/>
      <c r="HNF151" s="342"/>
      <c r="HNG151" s="342"/>
      <c r="HNH151" s="342"/>
      <c r="HNI151" s="342"/>
      <c r="HNJ151" s="342"/>
      <c r="HNK151" s="342"/>
      <c r="HNL151" s="342"/>
      <c r="HNM151" s="342"/>
      <c r="HNN151" s="342"/>
      <c r="HNO151" s="342"/>
      <c r="HNP151" s="342"/>
      <c r="HNQ151" s="342"/>
      <c r="HNR151" s="342"/>
      <c r="HNS151" s="342"/>
      <c r="HNT151" s="342"/>
      <c r="HNU151" s="342"/>
      <c r="HNV151" s="342"/>
      <c r="HNW151" s="342"/>
      <c r="HNX151" s="342"/>
      <c r="HNY151" s="342"/>
      <c r="HNZ151" s="342"/>
      <c r="HOA151" s="342"/>
      <c r="HOB151" s="342"/>
      <c r="HOC151" s="342"/>
      <c r="HOD151" s="342"/>
      <c r="HOE151" s="342"/>
      <c r="HOF151" s="342"/>
      <c r="HOG151" s="342"/>
      <c r="HOH151" s="342"/>
      <c r="HOI151" s="342"/>
      <c r="HOJ151" s="342"/>
      <c r="HOK151" s="342"/>
      <c r="HOL151" s="342"/>
      <c r="HOM151" s="342"/>
      <c r="HON151" s="342"/>
      <c r="HOO151" s="342"/>
      <c r="HOP151" s="342"/>
      <c r="HOQ151" s="342"/>
      <c r="HOR151" s="342"/>
      <c r="HOS151" s="342"/>
      <c r="HOT151" s="342"/>
      <c r="HOU151" s="342"/>
      <c r="HOV151" s="342"/>
      <c r="HOW151" s="342"/>
      <c r="HOX151" s="342"/>
      <c r="HOY151" s="342"/>
      <c r="HOZ151" s="342"/>
      <c r="HPA151" s="342"/>
      <c r="HPB151" s="342"/>
      <c r="HPC151" s="342"/>
      <c r="HPD151" s="342"/>
      <c r="HPE151" s="342"/>
      <c r="HPF151" s="342"/>
      <c r="HPG151" s="342"/>
      <c r="HPH151" s="342"/>
      <c r="HPI151" s="342"/>
      <c r="HPJ151" s="342"/>
      <c r="HPK151" s="342"/>
      <c r="HPL151" s="342"/>
      <c r="HPM151" s="342"/>
      <c r="HPN151" s="342"/>
      <c r="HPO151" s="342"/>
      <c r="HPP151" s="342"/>
      <c r="HPQ151" s="342"/>
      <c r="HPR151" s="342"/>
      <c r="HPS151" s="342"/>
      <c r="HPT151" s="342"/>
      <c r="HPU151" s="342"/>
      <c r="HPV151" s="342"/>
      <c r="HPW151" s="342"/>
      <c r="HPX151" s="342"/>
      <c r="HPY151" s="342"/>
      <c r="HPZ151" s="342"/>
      <c r="HQA151" s="342"/>
      <c r="HQB151" s="342"/>
      <c r="HQC151" s="342"/>
      <c r="HQD151" s="342"/>
      <c r="HQE151" s="342"/>
      <c r="HQF151" s="342"/>
      <c r="HQG151" s="342"/>
      <c r="HQH151" s="342"/>
      <c r="HQI151" s="342"/>
      <c r="HQJ151" s="342"/>
      <c r="HQK151" s="342"/>
      <c r="HQL151" s="342"/>
      <c r="HQM151" s="342"/>
      <c r="HQN151" s="342"/>
      <c r="HQO151" s="342"/>
      <c r="HQP151" s="342"/>
      <c r="HQQ151" s="342"/>
      <c r="HQR151" s="342"/>
      <c r="HQS151" s="342"/>
      <c r="HQT151" s="342"/>
      <c r="HQU151" s="342"/>
      <c r="HQV151" s="342"/>
      <c r="HQW151" s="342"/>
      <c r="HQX151" s="342"/>
      <c r="HQY151" s="342"/>
      <c r="HQZ151" s="342"/>
      <c r="HRA151" s="342"/>
      <c r="HRB151" s="342"/>
      <c r="HRC151" s="342"/>
      <c r="HRD151" s="342"/>
      <c r="HRE151" s="342"/>
      <c r="HRF151" s="342"/>
      <c r="HRG151" s="342"/>
      <c r="HRH151" s="342"/>
      <c r="HRI151" s="342"/>
      <c r="HRJ151" s="342"/>
      <c r="HRK151" s="342"/>
      <c r="HRL151" s="342"/>
      <c r="HRM151" s="342"/>
      <c r="HRN151" s="342"/>
      <c r="HRO151" s="342"/>
      <c r="HRP151" s="342"/>
      <c r="HRQ151" s="342"/>
      <c r="HRR151" s="342"/>
      <c r="HRS151" s="342"/>
      <c r="HRT151" s="342"/>
      <c r="HRU151" s="342"/>
      <c r="HRV151" s="342"/>
      <c r="HRW151" s="342"/>
      <c r="HRX151" s="342"/>
      <c r="HRY151" s="342"/>
      <c r="HRZ151" s="342"/>
      <c r="HSA151" s="342"/>
      <c r="HSB151" s="342"/>
      <c r="HSC151" s="342"/>
      <c r="HSD151" s="342"/>
      <c r="HSE151" s="342"/>
      <c r="HSF151" s="342"/>
      <c r="HSG151" s="342"/>
      <c r="HSH151" s="342"/>
      <c r="HSI151" s="342"/>
      <c r="HSJ151" s="342"/>
      <c r="HSK151" s="342"/>
      <c r="HSL151" s="342"/>
      <c r="HSM151" s="342"/>
      <c r="HSN151" s="342"/>
      <c r="HSO151" s="342"/>
      <c r="HSP151" s="342"/>
      <c r="HSQ151" s="342"/>
      <c r="HSR151" s="342"/>
      <c r="HSS151" s="342"/>
      <c r="HST151" s="342"/>
      <c r="HSU151" s="342"/>
      <c r="HSV151" s="342"/>
      <c r="HSW151" s="342"/>
      <c r="HSX151" s="342"/>
      <c r="HSY151" s="342"/>
      <c r="HSZ151" s="342"/>
      <c r="HTA151" s="342"/>
      <c r="HTB151" s="342"/>
      <c r="HTC151" s="342"/>
      <c r="HTD151" s="342"/>
      <c r="HTE151" s="342"/>
      <c r="HTF151" s="342"/>
      <c r="HTG151" s="342"/>
      <c r="HTH151" s="342"/>
      <c r="HTI151" s="342"/>
      <c r="HTJ151" s="342"/>
      <c r="HTK151" s="342"/>
      <c r="HTL151" s="342"/>
      <c r="HTM151" s="342"/>
      <c r="HTN151" s="342"/>
      <c r="HTO151" s="342"/>
      <c r="HTP151" s="342"/>
      <c r="HTQ151" s="342"/>
      <c r="HTR151" s="342"/>
      <c r="HTS151" s="342"/>
      <c r="HTT151" s="342"/>
      <c r="HTU151" s="342"/>
      <c r="HTV151" s="342"/>
      <c r="HTW151" s="342"/>
      <c r="HTX151" s="342"/>
      <c r="HTY151" s="342"/>
      <c r="HTZ151" s="342"/>
      <c r="HUA151" s="342"/>
      <c r="HUB151" s="342"/>
      <c r="HUC151" s="342"/>
      <c r="HUD151" s="342"/>
      <c r="HUE151" s="342"/>
      <c r="HUF151" s="342"/>
      <c r="HUG151" s="342"/>
      <c r="HUH151" s="342"/>
      <c r="HUI151" s="342"/>
      <c r="HUJ151" s="342"/>
      <c r="HUK151" s="342"/>
      <c r="HUL151" s="342"/>
      <c r="HUM151" s="342"/>
      <c r="HUN151" s="342"/>
      <c r="HUO151" s="342"/>
      <c r="HUP151" s="342"/>
      <c r="HUQ151" s="342"/>
      <c r="HUR151" s="342"/>
      <c r="HUS151" s="342"/>
      <c r="HUT151" s="342"/>
      <c r="HUU151" s="342"/>
      <c r="HUV151" s="342"/>
      <c r="HUW151" s="342"/>
      <c r="HUX151" s="342"/>
      <c r="HUY151" s="342"/>
      <c r="HUZ151" s="342"/>
      <c r="HVA151" s="342"/>
      <c r="HVB151" s="342"/>
      <c r="HVC151" s="342"/>
      <c r="HVD151" s="342"/>
      <c r="HVE151" s="342"/>
      <c r="HVF151" s="342"/>
      <c r="HVG151" s="342"/>
      <c r="HVH151" s="342"/>
      <c r="HVI151" s="342"/>
      <c r="HVJ151" s="342"/>
      <c r="HVK151" s="342"/>
      <c r="HVL151" s="342"/>
      <c r="HVM151" s="342"/>
      <c r="HVN151" s="342"/>
      <c r="HVO151" s="342"/>
      <c r="HVP151" s="342"/>
      <c r="HVQ151" s="342"/>
      <c r="HVR151" s="342"/>
      <c r="HVS151" s="342"/>
      <c r="HVT151" s="342"/>
      <c r="HVU151" s="342"/>
      <c r="HVV151" s="342"/>
      <c r="HVW151" s="342"/>
      <c r="HVX151" s="342"/>
      <c r="HVY151" s="342"/>
      <c r="HVZ151" s="342"/>
      <c r="HWA151" s="342"/>
      <c r="HWB151" s="342"/>
      <c r="HWC151" s="342"/>
      <c r="HWD151" s="342"/>
      <c r="HWE151" s="342"/>
      <c r="HWF151" s="342"/>
      <c r="HWG151" s="342"/>
      <c r="HWH151" s="342"/>
      <c r="HWI151" s="342"/>
      <c r="HWJ151" s="342"/>
      <c r="HWK151" s="342"/>
      <c r="HWL151" s="342"/>
      <c r="HWM151" s="342"/>
      <c r="HWN151" s="342"/>
      <c r="HWO151" s="342"/>
      <c r="HWP151" s="342"/>
      <c r="HWQ151" s="342"/>
      <c r="HWR151" s="342"/>
      <c r="HWS151" s="342"/>
      <c r="HWT151" s="342"/>
      <c r="HWU151" s="342"/>
      <c r="HWV151" s="342"/>
      <c r="HWW151" s="342"/>
      <c r="HWX151" s="342"/>
      <c r="HWY151" s="342"/>
      <c r="HWZ151" s="342"/>
      <c r="HXA151" s="342"/>
      <c r="HXB151" s="342"/>
      <c r="HXC151" s="342"/>
      <c r="HXD151" s="342"/>
      <c r="HXE151" s="342"/>
      <c r="HXF151" s="342"/>
      <c r="HXG151" s="342"/>
      <c r="HXH151" s="342"/>
      <c r="HXI151" s="342"/>
      <c r="HXJ151" s="342"/>
      <c r="HXK151" s="342"/>
      <c r="HXL151" s="342"/>
      <c r="HXM151" s="342"/>
      <c r="HXN151" s="342"/>
      <c r="HXO151" s="342"/>
      <c r="HXP151" s="342"/>
      <c r="HXQ151" s="342"/>
      <c r="HXR151" s="342"/>
      <c r="HXS151" s="342"/>
      <c r="HXT151" s="342"/>
      <c r="HXU151" s="342"/>
      <c r="HXV151" s="342"/>
      <c r="HXW151" s="342"/>
      <c r="HXX151" s="342"/>
      <c r="HXY151" s="342"/>
      <c r="HXZ151" s="342"/>
      <c r="HYA151" s="342"/>
      <c r="HYB151" s="342"/>
      <c r="HYC151" s="342"/>
      <c r="HYD151" s="342"/>
      <c r="HYE151" s="342"/>
      <c r="HYF151" s="342"/>
      <c r="HYG151" s="342"/>
      <c r="HYH151" s="342"/>
      <c r="HYI151" s="342"/>
      <c r="HYJ151" s="342"/>
      <c r="HYK151" s="342"/>
      <c r="HYL151" s="342"/>
      <c r="HYM151" s="342"/>
      <c r="HYN151" s="342"/>
      <c r="HYO151" s="342"/>
      <c r="HYP151" s="342"/>
      <c r="HYQ151" s="342"/>
      <c r="HYR151" s="342"/>
      <c r="HYS151" s="342"/>
      <c r="HYT151" s="342"/>
      <c r="HYU151" s="342"/>
      <c r="HYV151" s="342"/>
      <c r="HYW151" s="342"/>
      <c r="HYX151" s="342"/>
      <c r="HYY151" s="342"/>
      <c r="HYZ151" s="342"/>
      <c r="HZA151" s="342"/>
      <c r="HZB151" s="342"/>
      <c r="HZC151" s="342"/>
      <c r="HZD151" s="342"/>
      <c r="HZE151" s="342"/>
      <c r="HZF151" s="342"/>
      <c r="HZG151" s="342"/>
      <c r="HZH151" s="342"/>
      <c r="HZI151" s="342"/>
      <c r="HZJ151" s="342"/>
      <c r="HZK151" s="342"/>
      <c r="HZL151" s="342"/>
      <c r="HZM151" s="342"/>
      <c r="HZN151" s="342"/>
      <c r="HZO151" s="342"/>
      <c r="HZP151" s="342"/>
      <c r="HZQ151" s="342"/>
      <c r="HZR151" s="342"/>
      <c r="HZS151" s="342"/>
      <c r="HZT151" s="342"/>
      <c r="HZU151" s="342"/>
      <c r="HZV151" s="342"/>
      <c r="HZW151" s="342"/>
      <c r="HZX151" s="342"/>
      <c r="HZY151" s="342"/>
      <c r="HZZ151" s="342"/>
      <c r="IAA151" s="342"/>
      <c r="IAB151" s="342"/>
      <c r="IAC151" s="342"/>
      <c r="IAD151" s="342"/>
      <c r="IAE151" s="342"/>
      <c r="IAF151" s="342"/>
      <c r="IAG151" s="342"/>
      <c r="IAH151" s="342"/>
      <c r="IAI151" s="342"/>
      <c r="IAJ151" s="342"/>
      <c r="IAK151" s="342"/>
      <c r="IAL151" s="342"/>
      <c r="IAM151" s="342"/>
      <c r="IAN151" s="342"/>
      <c r="IAO151" s="342"/>
      <c r="IAP151" s="342"/>
      <c r="IAQ151" s="342"/>
      <c r="IAR151" s="342"/>
      <c r="IAS151" s="342"/>
      <c r="IAT151" s="342"/>
      <c r="IAU151" s="342"/>
      <c r="IAV151" s="342"/>
      <c r="IAW151" s="342"/>
      <c r="IAX151" s="342"/>
      <c r="IAY151" s="342"/>
      <c r="IAZ151" s="342"/>
      <c r="IBA151" s="342"/>
      <c r="IBB151" s="342"/>
      <c r="IBC151" s="342"/>
      <c r="IBD151" s="342"/>
      <c r="IBE151" s="342"/>
      <c r="IBF151" s="342"/>
      <c r="IBG151" s="342"/>
      <c r="IBH151" s="342"/>
      <c r="IBI151" s="342"/>
      <c r="IBJ151" s="342"/>
      <c r="IBK151" s="342"/>
      <c r="IBL151" s="342"/>
      <c r="IBM151" s="342"/>
      <c r="IBN151" s="342"/>
      <c r="IBO151" s="342"/>
      <c r="IBP151" s="342"/>
      <c r="IBQ151" s="342"/>
      <c r="IBR151" s="342"/>
      <c r="IBS151" s="342"/>
      <c r="IBT151" s="342"/>
      <c r="IBU151" s="342"/>
      <c r="IBV151" s="342"/>
      <c r="IBW151" s="342"/>
      <c r="IBX151" s="342"/>
      <c r="IBY151" s="342"/>
      <c r="IBZ151" s="342"/>
      <c r="ICA151" s="342"/>
      <c r="ICB151" s="342"/>
      <c r="ICC151" s="342"/>
      <c r="ICD151" s="342"/>
      <c r="ICE151" s="342"/>
      <c r="ICF151" s="342"/>
      <c r="ICG151" s="342"/>
      <c r="ICH151" s="342"/>
      <c r="ICI151" s="342"/>
      <c r="ICJ151" s="342"/>
      <c r="ICK151" s="342"/>
      <c r="ICL151" s="342"/>
      <c r="ICM151" s="342"/>
      <c r="ICN151" s="342"/>
      <c r="ICO151" s="342"/>
      <c r="ICP151" s="342"/>
      <c r="ICQ151" s="342"/>
      <c r="ICR151" s="342"/>
      <c r="ICS151" s="342"/>
      <c r="ICT151" s="342"/>
      <c r="ICU151" s="342"/>
      <c r="ICV151" s="342"/>
      <c r="ICW151" s="342"/>
      <c r="ICX151" s="342"/>
      <c r="ICY151" s="342"/>
      <c r="ICZ151" s="342"/>
      <c r="IDA151" s="342"/>
      <c r="IDB151" s="342"/>
      <c r="IDC151" s="342"/>
      <c r="IDD151" s="342"/>
      <c r="IDE151" s="342"/>
      <c r="IDF151" s="342"/>
      <c r="IDG151" s="342"/>
      <c r="IDH151" s="342"/>
      <c r="IDI151" s="342"/>
      <c r="IDJ151" s="342"/>
      <c r="IDK151" s="342"/>
      <c r="IDL151" s="342"/>
      <c r="IDM151" s="342"/>
      <c r="IDN151" s="342"/>
      <c r="IDO151" s="342"/>
      <c r="IDP151" s="342"/>
      <c r="IDQ151" s="342"/>
      <c r="IDR151" s="342"/>
      <c r="IDS151" s="342"/>
      <c r="IDT151" s="342"/>
      <c r="IDU151" s="342"/>
      <c r="IDV151" s="342"/>
      <c r="IDW151" s="342"/>
      <c r="IDX151" s="342"/>
      <c r="IDY151" s="342"/>
      <c r="IDZ151" s="342"/>
      <c r="IEA151" s="342"/>
      <c r="IEB151" s="342"/>
      <c r="IEC151" s="342"/>
      <c r="IED151" s="342"/>
      <c r="IEE151" s="342"/>
      <c r="IEF151" s="342"/>
      <c r="IEG151" s="342"/>
      <c r="IEH151" s="342"/>
      <c r="IEI151" s="342"/>
      <c r="IEJ151" s="342"/>
      <c r="IEK151" s="342"/>
      <c r="IEL151" s="342"/>
      <c r="IEM151" s="342"/>
      <c r="IEN151" s="342"/>
      <c r="IEO151" s="342"/>
      <c r="IEP151" s="342"/>
      <c r="IEQ151" s="342"/>
      <c r="IER151" s="342"/>
      <c r="IES151" s="342"/>
      <c r="IET151" s="342"/>
      <c r="IEU151" s="342"/>
      <c r="IEV151" s="342"/>
      <c r="IEW151" s="342"/>
      <c r="IEX151" s="342"/>
      <c r="IEY151" s="342"/>
      <c r="IEZ151" s="342"/>
      <c r="IFA151" s="342"/>
      <c r="IFB151" s="342"/>
      <c r="IFC151" s="342"/>
      <c r="IFD151" s="342"/>
      <c r="IFE151" s="342"/>
      <c r="IFF151" s="342"/>
      <c r="IFG151" s="342"/>
      <c r="IFH151" s="342"/>
      <c r="IFI151" s="342"/>
      <c r="IFJ151" s="342"/>
      <c r="IFK151" s="342"/>
      <c r="IFL151" s="342"/>
      <c r="IFM151" s="342"/>
      <c r="IFN151" s="342"/>
      <c r="IFO151" s="342"/>
      <c r="IFP151" s="342"/>
      <c r="IFQ151" s="342"/>
      <c r="IFR151" s="342"/>
      <c r="IFS151" s="342"/>
      <c r="IFT151" s="342"/>
      <c r="IFU151" s="342"/>
      <c r="IFV151" s="342"/>
      <c r="IFW151" s="342"/>
      <c r="IFX151" s="342"/>
      <c r="IFY151" s="342"/>
      <c r="IFZ151" s="342"/>
      <c r="IGA151" s="342"/>
      <c r="IGB151" s="342"/>
      <c r="IGC151" s="342"/>
      <c r="IGD151" s="342"/>
      <c r="IGE151" s="342"/>
      <c r="IGF151" s="342"/>
      <c r="IGG151" s="342"/>
      <c r="IGH151" s="342"/>
      <c r="IGI151" s="342"/>
      <c r="IGJ151" s="342"/>
      <c r="IGK151" s="342"/>
      <c r="IGL151" s="342"/>
      <c r="IGM151" s="342"/>
      <c r="IGN151" s="342"/>
      <c r="IGO151" s="342"/>
      <c r="IGP151" s="342"/>
      <c r="IGQ151" s="342"/>
      <c r="IGR151" s="342"/>
      <c r="IGS151" s="342"/>
      <c r="IGT151" s="342"/>
      <c r="IGU151" s="342"/>
      <c r="IGV151" s="342"/>
      <c r="IGW151" s="342"/>
      <c r="IGX151" s="342"/>
      <c r="IGY151" s="342"/>
      <c r="IGZ151" s="342"/>
      <c r="IHA151" s="342"/>
      <c r="IHB151" s="342"/>
      <c r="IHC151" s="342"/>
      <c r="IHD151" s="342"/>
      <c r="IHE151" s="342"/>
      <c r="IHF151" s="342"/>
      <c r="IHG151" s="342"/>
      <c r="IHH151" s="342"/>
      <c r="IHI151" s="342"/>
      <c r="IHJ151" s="342"/>
      <c r="IHK151" s="342"/>
      <c r="IHL151" s="342"/>
      <c r="IHM151" s="342"/>
      <c r="IHN151" s="342"/>
      <c r="IHO151" s="342"/>
      <c r="IHP151" s="342"/>
      <c r="IHQ151" s="342"/>
      <c r="IHR151" s="342"/>
      <c r="IHS151" s="342"/>
      <c r="IHT151" s="342"/>
      <c r="IHU151" s="342"/>
      <c r="IHV151" s="342"/>
      <c r="IHW151" s="342"/>
      <c r="IHX151" s="342"/>
      <c r="IHY151" s="342"/>
      <c r="IHZ151" s="342"/>
      <c r="IIA151" s="342"/>
      <c r="IIB151" s="342"/>
      <c r="IIC151" s="342"/>
      <c r="IID151" s="342"/>
      <c r="IIE151" s="342"/>
      <c r="IIF151" s="342"/>
      <c r="IIG151" s="342"/>
      <c r="IIH151" s="342"/>
      <c r="III151" s="342"/>
      <c r="IIJ151" s="342"/>
      <c r="IIK151" s="342"/>
      <c r="IIL151" s="342"/>
      <c r="IIM151" s="342"/>
      <c r="IIN151" s="342"/>
      <c r="IIO151" s="342"/>
      <c r="IIP151" s="342"/>
      <c r="IIQ151" s="342"/>
      <c r="IIR151" s="342"/>
      <c r="IIS151" s="342"/>
      <c r="IIT151" s="342"/>
      <c r="IIU151" s="342"/>
      <c r="IIV151" s="342"/>
      <c r="IIW151" s="342"/>
      <c r="IIX151" s="342"/>
      <c r="IIY151" s="342"/>
      <c r="IIZ151" s="342"/>
      <c r="IJA151" s="342"/>
      <c r="IJB151" s="342"/>
      <c r="IJC151" s="342"/>
      <c r="IJD151" s="342"/>
      <c r="IJE151" s="342"/>
      <c r="IJF151" s="342"/>
      <c r="IJG151" s="342"/>
      <c r="IJH151" s="342"/>
      <c r="IJI151" s="342"/>
      <c r="IJJ151" s="342"/>
      <c r="IJK151" s="342"/>
      <c r="IJL151" s="342"/>
      <c r="IJM151" s="342"/>
      <c r="IJN151" s="342"/>
      <c r="IJO151" s="342"/>
      <c r="IJP151" s="342"/>
      <c r="IJQ151" s="342"/>
      <c r="IJR151" s="342"/>
      <c r="IJS151" s="342"/>
      <c r="IJT151" s="342"/>
      <c r="IJU151" s="342"/>
      <c r="IJV151" s="342"/>
      <c r="IJW151" s="342"/>
      <c r="IJX151" s="342"/>
      <c r="IJY151" s="342"/>
      <c r="IJZ151" s="342"/>
      <c r="IKA151" s="342"/>
      <c r="IKB151" s="342"/>
      <c r="IKC151" s="342"/>
      <c r="IKD151" s="342"/>
      <c r="IKE151" s="342"/>
      <c r="IKF151" s="342"/>
      <c r="IKG151" s="342"/>
      <c r="IKH151" s="342"/>
      <c r="IKI151" s="342"/>
      <c r="IKJ151" s="342"/>
      <c r="IKK151" s="342"/>
      <c r="IKL151" s="342"/>
      <c r="IKM151" s="342"/>
      <c r="IKN151" s="342"/>
      <c r="IKO151" s="342"/>
      <c r="IKP151" s="342"/>
      <c r="IKQ151" s="342"/>
      <c r="IKR151" s="342"/>
      <c r="IKS151" s="342"/>
      <c r="IKT151" s="342"/>
      <c r="IKU151" s="342"/>
      <c r="IKV151" s="342"/>
      <c r="IKW151" s="342"/>
      <c r="IKX151" s="342"/>
      <c r="IKY151" s="342"/>
      <c r="IKZ151" s="342"/>
      <c r="ILA151" s="342"/>
      <c r="ILB151" s="342"/>
      <c r="ILC151" s="342"/>
      <c r="ILD151" s="342"/>
      <c r="ILE151" s="342"/>
      <c r="ILF151" s="342"/>
      <c r="ILG151" s="342"/>
      <c r="ILH151" s="342"/>
      <c r="ILI151" s="342"/>
      <c r="ILJ151" s="342"/>
      <c r="ILK151" s="342"/>
      <c r="ILL151" s="342"/>
      <c r="ILM151" s="342"/>
      <c r="ILN151" s="342"/>
      <c r="ILO151" s="342"/>
      <c r="ILP151" s="342"/>
      <c r="ILQ151" s="342"/>
      <c r="ILR151" s="342"/>
      <c r="ILS151" s="342"/>
      <c r="ILT151" s="342"/>
      <c r="ILU151" s="342"/>
      <c r="ILV151" s="342"/>
      <c r="ILW151" s="342"/>
      <c r="ILX151" s="342"/>
      <c r="ILY151" s="342"/>
      <c r="ILZ151" s="342"/>
      <c r="IMA151" s="342"/>
      <c r="IMB151" s="342"/>
      <c r="IMC151" s="342"/>
      <c r="IMD151" s="342"/>
      <c r="IME151" s="342"/>
      <c r="IMF151" s="342"/>
      <c r="IMG151" s="342"/>
      <c r="IMH151" s="342"/>
      <c r="IMI151" s="342"/>
      <c r="IMJ151" s="342"/>
      <c r="IMK151" s="342"/>
      <c r="IML151" s="342"/>
      <c r="IMM151" s="342"/>
      <c r="IMN151" s="342"/>
      <c r="IMO151" s="342"/>
      <c r="IMP151" s="342"/>
      <c r="IMQ151" s="342"/>
      <c r="IMR151" s="342"/>
      <c r="IMS151" s="342"/>
      <c r="IMT151" s="342"/>
      <c r="IMU151" s="342"/>
      <c r="IMV151" s="342"/>
      <c r="IMW151" s="342"/>
      <c r="IMX151" s="342"/>
      <c r="IMY151" s="342"/>
      <c r="IMZ151" s="342"/>
      <c r="INA151" s="342"/>
      <c r="INB151" s="342"/>
      <c r="INC151" s="342"/>
      <c r="IND151" s="342"/>
      <c r="INE151" s="342"/>
      <c r="INF151" s="342"/>
      <c r="ING151" s="342"/>
      <c r="INH151" s="342"/>
      <c r="INI151" s="342"/>
      <c r="INJ151" s="342"/>
      <c r="INK151" s="342"/>
      <c r="INL151" s="342"/>
      <c r="INM151" s="342"/>
      <c r="INN151" s="342"/>
      <c r="INO151" s="342"/>
      <c r="INP151" s="342"/>
      <c r="INQ151" s="342"/>
      <c r="INR151" s="342"/>
      <c r="INS151" s="342"/>
      <c r="INT151" s="342"/>
      <c r="INU151" s="342"/>
      <c r="INV151" s="342"/>
      <c r="INW151" s="342"/>
      <c r="INX151" s="342"/>
      <c r="INY151" s="342"/>
      <c r="INZ151" s="342"/>
      <c r="IOA151" s="342"/>
      <c r="IOB151" s="342"/>
      <c r="IOC151" s="342"/>
      <c r="IOD151" s="342"/>
      <c r="IOE151" s="342"/>
      <c r="IOF151" s="342"/>
      <c r="IOG151" s="342"/>
      <c r="IOH151" s="342"/>
      <c r="IOI151" s="342"/>
      <c r="IOJ151" s="342"/>
      <c r="IOK151" s="342"/>
      <c r="IOL151" s="342"/>
      <c r="IOM151" s="342"/>
      <c r="ION151" s="342"/>
      <c r="IOO151" s="342"/>
      <c r="IOP151" s="342"/>
      <c r="IOQ151" s="342"/>
      <c r="IOR151" s="342"/>
      <c r="IOS151" s="342"/>
      <c r="IOT151" s="342"/>
      <c r="IOU151" s="342"/>
      <c r="IOV151" s="342"/>
      <c r="IOW151" s="342"/>
      <c r="IOX151" s="342"/>
      <c r="IOY151" s="342"/>
      <c r="IOZ151" s="342"/>
      <c r="IPA151" s="342"/>
      <c r="IPB151" s="342"/>
      <c r="IPC151" s="342"/>
      <c r="IPD151" s="342"/>
      <c r="IPE151" s="342"/>
      <c r="IPF151" s="342"/>
      <c r="IPG151" s="342"/>
      <c r="IPH151" s="342"/>
      <c r="IPI151" s="342"/>
      <c r="IPJ151" s="342"/>
      <c r="IPK151" s="342"/>
      <c r="IPL151" s="342"/>
      <c r="IPM151" s="342"/>
      <c r="IPN151" s="342"/>
      <c r="IPO151" s="342"/>
      <c r="IPP151" s="342"/>
      <c r="IPQ151" s="342"/>
      <c r="IPR151" s="342"/>
      <c r="IPS151" s="342"/>
      <c r="IPT151" s="342"/>
      <c r="IPU151" s="342"/>
      <c r="IPV151" s="342"/>
      <c r="IPW151" s="342"/>
      <c r="IPX151" s="342"/>
      <c r="IPY151" s="342"/>
      <c r="IPZ151" s="342"/>
      <c r="IQA151" s="342"/>
      <c r="IQB151" s="342"/>
      <c r="IQC151" s="342"/>
      <c r="IQD151" s="342"/>
      <c r="IQE151" s="342"/>
      <c r="IQF151" s="342"/>
      <c r="IQG151" s="342"/>
      <c r="IQH151" s="342"/>
      <c r="IQI151" s="342"/>
      <c r="IQJ151" s="342"/>
      <c r="IQK151" s="342"/>
      <c r="IQL151" s="342"/>
      <c r="IQM151" s="342"/>
      <c r="IQN151" s="342"/>
      <c r="IQO151" s="342"/>
      <c r="IQP151" s="342"/>
      <c r="IQQ151" s="342"/>
      <c r="IQR151" s="342"/>
      <c r="IQS151" s="342"/>
      <c r="IQT151" s="342"/>
      <c r="IQU151" s="342"/>
      <c r="IQV151" s="342"/>
      <c r="IQW151" s="342"/>
      <c r="IQX151" s="342"/>
      <c r="IQY151" s="342"/>
      <c r="IQZ151" s="342"/>
      <c r="IRA151" s="342"/>
      <c r="IRB151" s="342"/>
      <c r="IRC151" s="342"/>
      <c r="IRD151" s="342"/>
      <c r="IRE151" s="342"/>
      <c r="IRF151" s="342"/>
      <c r="IRG151" s="342"/>
      <c r="IRH151" s="342"/>
      <c r="IRI151" s="342"/>
      <c r="IRJ151" s="342"/>
      <c r="IRK151" s="342"/>
      <c r="IRL151" s="342"/>
      <c r="IRM151" s="342"/>
      <c r="IRN151" s="342"/>
      <c r="IRO151" s="342"/>
      <c r="IRP151" s="342"/>
      <c r="IRQ151" s="342"/>
      <c r="IRR151" s="342"/>
      <c r="IRS151" s="342"/>
      <c r="IRT151" s="342"/>
      <c r="IRU151" s="342"/>
      <c r="IRV151" s="342"/>
      <c r="IRW151" s="342"/>
      <c r="IRX151" s="342"/>
      <c r="IRY151" s="342"/>
      <c r="IRZ151" s="342"/>
      <c r="ISA151" s="342"/>
      <c r="ISB151" s="342"/>
      <c r="ISC151" s="342"/>
      <c r="ISD151" s="342"/>
      <c r="ISE151" s="342"/>
      <c r="ISF151" s="342"/>
      <c r="ISG151" s="342"/>
      <c r="ISH151" s="342"/>
      <c r="ISI151" s="342"/>
      <c r="ISJ151" s="342"/>
      <c r="ISK151" s="342"/>
      <c r="ISL151" s="342"/>
      <c r="ISM151" s="342"/>
      <c r="ISN151" s="342"/>
      <c r="ISO151" s="342"/>
      <c r="ISP151" s="342"/>
      <c r="ISQ151" s="342"/>
      <c r="ISR151" s="342"/>
      <c r="ISS151" s="342"/>
      <c r="IST151" s="342"/>
      <c r="ISU151" s="342"/>
      <c r="ISV151" s="342"/>
      <c r="ISW151" s="342"/>
      <c r="ISX151" s="342"/>
      <c r="ISY151" s="342"/>
      <c r="ISZ151" s="342"/>
      <c r="ITA151" s="342"/>
      <c r="ITB151" s="342"/>
      <c r="ITC151" s="342"/>
      <c r="ITD151" s="342"/>
      <c r="ITE151" s="342"/>
      <c r="ITF151" s="342"/>
      <c r="ITG151" s="342"/>
      <c r="ITH151" s="342"/>
      <c r="ITI151" s="342"/>
      <c r="ITJ151" s="342"/>
      <c r="ITK151" s="342"/>
      <c r="ITL151" s="342"/>
      <c r="ITM151" s="342"/>
      <c r="ITN151" s="342"/>
      <c r="ITO151" s="342"/>
      <c r="ITP151" s="342"/>
      <c r="ITQ151" s="342"/>
      <c r="ITR151" s="342"/>
      <c r="ITS151" s="342"/>
      <c r="ITT151" s="342"/>
      <c r="ITU151" s="342"/>
      <c r="ITV151" s="342"/>
      <c r="ITW151" s="342"/>
      <c r="ITX151" s="342"/>
      <c r="ITY151" s="342"/>
      <c r="ITZ151" s="342"/>
      <c r="IUA151" s="342"/>
      <c r="IUB151" s="342"/>
      <c r="IUC151" s="342"/>
      <c r="IUD151" s="342"/>
      <c r="IUE151" s="342"/>
      <c r="IUF151" s="342"/>
      <c r="IUG151" s="342"/>
      <c r="IUH151" s="342"/>
      <c r="IUI151" s="342"/>
      <c r="IUJ151" s="342"/>
      <c r="IUK151" s="342"/>
      <c r="IUL151" s="342"/>
      <c r="IUM151" s="342"/>
      <c r="IUN151" s="342"/>
      <c r="IUO151" s="342"/>
      <c r="IUP151" s="342"/>
      <c r="IUQ151" s="342"/>
      <c r="IUR151" s="342"/>
      <c r="IUS151" s="342"/>
      <c r="IUT151" s="342"/>
      <c r="IUU151" s="342"/>
      <c r="IUV151" s="342"/>
      <c r="IUW151" s="342"/>
      <c r="IUX151" s="342"/>
      <c r="IUY151" s="342"/>
      <c r="IUZ151" s="342"/>
      <c r="IVA151" s="342"/>
      <c r="IVB151" s="342"/>
      <c r="IVC151" s="342"/>
      <c r="IVD151" s="342"/>
      <c r="IVE151" s="342"/>
      <c r="IVF151" s="342"/>
      <c r="IVG151" s="342"/>
      <c r="IVH151" s="342"/>
      <c r="IVI151" s="342"/>
      <c r="IVJ151" s="342"/>
      <c r="IVK151" s="342"/>
      <c r="IVL151" s="342"/>
      <c r="IVM151" s="342"/>
      <c r="IVN151" s="342"/>
      <c r="IVO151" s="342"/>
      <c r="IVP151" s="342"/>
      <c r="IVQ151" s="342"/>
      <c r="IVR151" s="342"/>
      <c r="IVS151" s="342"/>
      <c r="IVT151" s="342"/>
      <c r="IVU151" s="342"/>
      <c r="IVV151" s="342"/>
      <c r="IVW151" s="342"/>
      <c r="IVX151" s="342"/>
      <c r="IVY151" s="342"/>
      <c r="IVZ151" s="342"/>
      <c r="IWA151" s="342"/>
      <c r="IWB151" s="342"/>
      <c r="IWC151" s="342"/>
      <c r="IWD151" s="342"/>
      <c r="IWE151" s="342"/>
      <c r="IWF151" s="342"/>
      <c r="IWG151" s="342"/>
      <c r="IWH151" s="342"/>
      <c r="IWI151" s="342"/>
      <c r="IWJ151" s="342"/>
      <c r="IWK151" s="342"/>
      <c r="IWL151" s="342"/>
      <c r="IWM151" s="342"/>
      <c r="IWN151" s="342"/>
      <c r="IWO151" s="342"/>
      <c r="IWP151" s="342"/>
      <c r="IWQ151" s="342"/>
      <c r="IWR151" s="342"/>
      <c r="IWS151" s="342"/>
      <c r="IWT151" s="342"/>
      <c r="IWU151" s="342"/>
      <c r="IWV151" s="342"/>
      <c r="IWW151" s="342"/>
      <c r="IWX151" s="342"/>
      <c r="IWY151" s="342"/>
      <c r="IWZ151" s="342"/>
      <c r="IXA151" s="342"/>
      <c r="IXB151" s="342"/>
      <c r="IXC151" s="342"/>
      <c r="IXD151" s="342"/>
      <c r="IXE151" s="342"/>
      <c r="IXF151" s="342"/>
      <c r="IXG151" s="342"/>
      <c r="IXH151" s="342"/>
      <c r="IXI151" s="342"/>
      <c r="IXJ151" s="342"/>
      <c r="IXK151" s="342"/>
      <c r="IXL151" s="342"/>
      <c r="IXM151" s="342"/>
      <c r="IXN151" s="342"/>
      <c r="IXO151" s="342"/>
      <c r="IXP151" s="342"/>
      <c r="IXQ151" s="342"/>
      <c r="IXR151" s="342"/>
      <c r="IXS151" s="342"/>
      <c r="IXT151" s="342"/>
      <c r="IXU151" s="342"/>
      <c r="IXV151" s="342"/>
      <c r="IXW151" s="342"/>
      <c r="IXX151" s="342"/>
      <c r="IXY151" s="342"/>
      <c r="IXZ151" s="342"/>
      <c r="IYA151" s="342"/>
      <c r="IYB151" s="342"/>
      <c r="IYC151" s="342"/>
      <c r="IYD151" s="342"/>
      <c r="IYE151" s="342"/>
      <c r="IYF151" s="342"/>
      <c r="IYG151" s="342"/>
      <c r="IYH151" s="342"/>
      <c r="IYI151" s="342"/>
      <c r="IYJ151" s="342"/>
      <c r="IYK151" s="342"/>
      <c r="IYL151" s="342"/>
      <c r="IYM151" s="342"/>
      <c r="IYN151" s="342"/>
      <c r="IYO151" s="342"/>
      <c r="IYP151" s="342"/>
      <c r="IYQ151" s="342"/>
      <c r="IYR151" s="342"/>
      <c r="IYS151" s="342"/>
      <c r="IYT151" s="342"/>
      <c r="IYU151" s="342"/>
      <c r="IYV151" s="342"/>
      <c r="IYW151" s="342"/>
      <c r="IYX151" s="342"/>
      <c r="IYY151" s="342"/>
      <c r="IYZ151" s="342"/>
      <c r="IZA151" s="342"/>
      <c r="IZB151" s="342"/>
      <c r="IZC151" s="342"/>
      <c r="IZD151" s="342"/>
      <c r="IZE151" s="342"/>
      <c r="IZF151" s="342"/>
      <c r="IZG151" s="342"/>
      <c r="IZH151" s="342"/>
      <c r="IZI151" s="342"/>
      <c r="IZJ151" s="342"/>
      <c r="IZK151" s="342"/>
      <c r="IZL151" s="342"/>
      <c r="IZM151" s="342"/>
      <c r="IZN151" s="342"/>
      <c r="IZO151" s="342"/>
      <c r="IZP151" s="342"/>
      <c r="IZQ151" s="342"/>
      <c r="IZR151" s="342"/>
      <c r="IZS151" s="342"/>
      <c r="IZT151" s="342"/>
      <c r="IZU151" s="342"/>
      <c r="IZV151" s="342"/>
      <c r="IZW151" s="342"/>
      <c r="IZX151" s="342"/>
      <c r="IZY151" s="342"/>
      <c r="IZZ151" s="342"/>
      <c r="JAA151" s="342"/>
      <c r="JAB151" s="342"/>
      <c r="JAC151" s="342"/>
      <c r="JAD151" s="342"/>
      <c r="JAE151" s="342"/>
      <c r="JAF151" s="342"/>
      <c r="JAG151" s="342"/>
      <c r="JAH151" s="342"/>
      <c r="JAI151" s="342"/>
      <c r="JAJ151" s="342"/>
      <c r="JAK151" s="342"/>
      <c r="JAL151" s="342"/>
      <c r="JAM151" s="342"/>
      <c r="JAN151" s="342"/>
      <c r="JAO151" s="342"/>
      <c r="JAP151" s="342"/>
      <c r="JAQ151" s="342"/>
      <c r="JAR151" s="342"/>
      <c r="JAS151" s="342"/>
      <c r="JAT151" s="342"/>
      <c r="JAU151" s="342"/>
      <c r="JAV151" s="342"/>
      <c r="JAW151" s="342"/>
      <c r="JAX151" s="342"/>
      <c r="JAY151" s="342"/>
      <c r="JAZ151" s="342"/>
      <c r="JBA151" s="342"/>
      <c r="JBB151" s="342"/>
      <c r="JBC151" s="342"/>
      <c r="JBD151" s="342"/>
      <c r="JBE151" s="342"/>
      <c r="JBF151" s="342"/>
      <c r="JBG151" s="342"/>
      <c r="JBH151" s="342"/>
      <c r="JBI151" s="342"/>
      <c r="JBJ151" s="342"/>
      <c r="JBK151" s="342"/>
      <c r="JBL151" s="342"/>
      <c r="JBM151" s="342"/>
      <c r="JBN151" s="342"/>
      <c r="JBO151" s="342"/>
      <c r="JBP151" s="342"/>
      <c r="JBQ151" s="342"/>
      <c r="JBR151" s="342"/>
      <c r="JBS151" s="342"/>
      <c r="JBT151" s="342"/>
      <c r="JBU151" s="342"/>
      <c r="JBV151" s="342"/>
      <c r="JBW151" s="342"/>
      <c r="JBX151" s="342"/>
      <c r="JBY151" s="342"/>
      <c r="JBZ151" s="342"/>
      <c r="JCA151" s="342"/>
      <c r="JCB151" s="342"/>
      <c r="JCC151" s="342"/>
      <c r="JCD151" s="342"/>
      <c r="JCE151" s="342"/>
      <c r="JCF151" s="342"/>
      <c r="JCG151" s="342"/>
      <c r="JCH151" s="342"/>
      <c r="JCI151" s="342"/>
      <c r="JCJ151" s="342"/>
      <c r="JCK151" s="342"/>
      <c r="JCL151" s="342"/>
      <c r="JCM151" s="342"/>
      <c r="JCN151" s="342"/>
      <c r="JCO151" s="342"/>
      <c r="JCP151" s="342"/>
      <c r="JCQ151" s="342"/>
      <c r="JCR151" s="342"/>
      <c r="JCS151" s="342"/>
      <c r="JCT151" s="342"/>
      <c r="JCU151" s="342"/>
      <c r="JCV151" s="342"/>
      <c r="JCW151" s="342"/>
      <c r="JCX151" s="342"/>
      <c r="JCY151" s="342"/>
      <c r="JCZ151" s="342"/>
      <c r="JDA151" s="342"/>
      <c r="JDB151" s="342"/>
      <c r="JDC151" s="342"/>
      <c r="JDD151" s="342"/>
      <c r="JDE151" s="342"/>
      <c r="JDF151" s="342"/>
      <c r="JDG151" s="342"/>
      <c r="JDH151" s="342"/>
      <c r="JDI151" s="342"/>
      <c r="JDJ151" s="342"/>
      <c r="JDK151" s="342"/>
      <c r="JDL151" s="342"/>
      <c r="JDM151" s="342"/>
      <c r="JDN151" s="342"/>
      <c r="JDO151" s="342"/>
      <c r="JDP151" s="342"/>
      <c r="JDQ151" s="342"/>
      <c r="JDR151" s="342"/>
      <c r="JDS151" s="342"/>
      <c r="JDT151" s="342"/>
      <c r="JDU151" s="342"/>
      <c r="JDV151" s="342"/>
      <c r="JDW151" s="342"/>
      <c r="JDX151" s="342"/>
      <c r="JDY151" s="342"/>
      <c r="JDZ151" s="342"/>
      <c r="JEA151" s="342"/>
      <c r="JEB151" s="342"/>
      <c r="JEC151" s="342"/>
      <c r="JED151" s="342"/>
      <c r="JEE151" s="342"/>
      <c r="JEF151" s="342"/>
      <c r="JEG151" s="342"/>
      <c r="JEH151" s="342"/>
      <c r="JEI151" s="342"/>
      <c r="JEJ151" s="342"/>
      <c r="JEK151" s="342"/>
      <c r="JEL151" s="342"/>
      <c r="JEM151" s="342"/>
      <c r="JEN151" s="342"/>
      <c r="JEO151" s="342"/>
      <c r="JEP151" s="342"/>
      <c r="JEQ151" s="342"/>
      <c r="JER151" s="342"/>
      <c r="JES151" s="342"/>
      <c r="JET151" s="342"/>
      <c r="JEU151" s="342"/>
      <c r="JEV151" s="342"/>
      <c r="JEW151" s="342"/>
      <c r="JEX151" s="342"/>
      <c r="JEY151" s="342"/>
      <c r="JEZ151" s="342"/>
      <c r="JFA151" s="342"/>
      <c r="JFB151" s="342"/>
      <c r="JFC151" s="342"/>
      <c r="JFD151" s="342"/>
      <c r="JFE151" s="342"/>
      <c r="JFF151" s="342"/>
      <c r="JFG151" s="342"/>
      <c r="JFH151" s="342"/>
      <c r="JFI151" s="342"/>
      <c r="JFJ151" s="342"/>
      <c r="JFK151" s="342"/>
      <c r="JFL151" s="342"/>
      <c r="JFM151" s="342"/>
      <c r="JFN151" s="342"/>
      <c r="JFO151" s="342"/>
      <c r="JFP151" s="342"/>
      <c r="JFQ151" s="342"/>
      <c r="JFR151" s="342"/>
      <c r="JFS151" s="342"/>
      <c r="JFT151" s="342"/>
      <c r="JFU151" s="342"/>
      <c r="JFV151" s="342"/>
      <c r="JFW151" s="342"/>
      <c r="JFX151" s="342"/>
      <c r="JFY151" s="342"/>
      <c r="JFZ151" s="342"/>
      <c r="JGA151" s="342"/>
      <c r="JGB151" s="342"/>
      <c r="JGC151" s="342"/>
      <c r="JGD151" s="342"/>
      <c r="JGE151" s="342"/>
      <c r="JGF151" s="342"/>
      <c r="JGG151" s="342"/>
      <c r="JGH151" s="342"/>
      <c r="JGI151" s="342"/>
      <c r="JGJ151" s="342"/>
      <c r="JGK151" s="342"/>
      <c r="JGL151" s="342"/>
      <c r="JGM151" s="342"/>
      <c r="JGN151" s="342"/>
      <c r="JGO151" s="342"/>
      <c r="JGP151" s="342"/>
      <c r="JGQ151" s="342"/>
      <c r="JGR151" s="342"/>
      <c r="JGS151" s="342"/>
      <c r="JGT151" s="342"/>
      <c r="JGU151" s="342"/>
      <c r="JGV151" s="342"/>
      <c r="JGW151" s="342"/>
      <c r="JGX151" s="342"/>
      <c r="JGY151" s="342"/>
      <c r="JGZ151" s="342"/>
      <c r="JHA151" s="342"/>
      <c r="JHB151" s="342"/>
      <c r="JHC151" s="342"/>
      <c r="JHD151" s="342"/>
      <c r="JHE151" s="342"/>
      <c r="JHF151" s="342"/>
      <c r="JHG151" s="342"/>
      <c r="JHH151" s="342"/>
      <c r="JHI151" s="342"/>
      <c r="JHJ151" s="342"/>
      <c r="JHK151" s="342"/>
      <c r="JHL151" s="342"/>
      <c r="JHM151" s="342"/>
      <c r="JHN151" s="342"/>
      <c r="JHO151" s="342"/>
      <c r="JHP151" s="342"/>
      <c r="JHQ151" s="342"/>
      <c r="JHR151" s="342"/>
      <c r="JHS151" s="342"/>
      <c r="JHT151" s="342"/>
      <c r="JHU151" s="342"/>
      <c r="JHV151" s="342"/>
      <c r="JHW151" s="342"/>
      <c r="JHX151" s="342"/>
      <c r="JHY151" s="342"/>
      <c r="JHZ151" s="342"/>
      <c r="JIA151" s="342"/>
      <c r="JIB151" s="342"/>
      <c r="JIC151" s="342"/>
      <c r="JID151" s="342"/>
      <c r="JIE151" s="342"/>
      <c r="JIF151" s="342"/>
      <c r="JIG151" s="342"/>
      <c r="JIH151" s="342"/>
      <c r="JII151" s="342"/>
      <c r="JIJ151" s="342"/>
      <c r="JIK151" s="342"/>
      <c r="JIL151" s="342"/>
      <c r="JIM151" s="342"/>
      <c r="JIN151" s="342"/>
      <c r="JIO151" s="342"/>
      <c r="JIP151" s="342"/>
      <c r="JIQ151" s="342"/>
      <c r="JIR151" s="342"/>
      <c r="JIS151" s="342"/>
      <c r="JIT151" s="342"/>
      <c r="JIU151" s="342"/>
      <c r="JIV151" s="342"/>
      <c r="JIW151" s="342"/>
      <c r="JIX151" s="342"/>
      <c r="JIY151" s="342"/>
      <c r="JIZ151" s="342"/>
      <c r="JJA151" s="342"/>
      <c r="JJB151" s="342"/>
      <c r="JJC151" s="342"/>
      <c r="JJD151" s="342"/>
      <c r="JJE151" s="342"/>
      <c r="JJF151" s="342"/>
      <c r="JJG151" s="342"/>
      <c r="JJH151" s="342"/>
      <c r="JJI151" s="342"/>
      <c r="JJJ151" s="342"/>
      <c r="JJK151" s="342"/>
      <c r="JJL151" s="342"/>
      <c r="JJM151" s="342"/>
      <c r="JJN151" s="342"/>
      <c r="JJO151" s="342"/>
      <c r="JJP151" s="342"/>
      <c r="JJQ151" s="342"/>
      <c r="JJR151" s="342"/>
      <c r="JJS151" s="342"/>
      <c r="JJT151" s="342"/>
      <c r="JJU151" s="342"/>
      <c r="JJV151" s="342"/>
      <c r="JJW151" s="342"/>
      <c r="JJX151" s="342"/>
      <c r="JJY151" s="342"/>
      <c r="JJZ151" s="342"/>
      <c r="JKA151" s="342"/>
      <c r="JKB151" s="342"/>
      <c r="JKC151" s="342"/>
      <c r="JKD151" s="342"/>
      <c r="JKE151" s="342"/>
      <c r="JKF151" s="342"/>
      <c r="JKG151" s="342"/>
      <c r="JKH151" s="342"/>
      <c r="JKI151" s="342"/>
      <c r="JKJ151" s="342"/>
      <c r="JKK151" s="342"/>
      <c r="JKL151" s="342"/>
      <c r="JKM151" s="342"/>
      <c r="JKN151" s="342"/>
      <c r="JKO151" s="342"/>
      <c r="JKP151" s="342"/>
      <c r="JKQ151" s="342"/>
      <c r="JKR151" s="342"/>
      <c r="JKS151" s="342"/>
      <c r="JKT151" s="342"/>
      <c r="JKU151" s="342"/>
      <c r="JKV151" s="342"/>
      <c r="JKW151" s="342"/>
      <c r="JKX151" s="342"/>
      <c r="JKY151" s="342"/>
      <c r="JKZ151" s="342"/>
      <c r="JLA151" s="342"/>
      <c r="JLB151" s="342"/>
      <c r="JLC151" s="342"/>
      <c r="JLD151" s="342"/>
      <c r="JLE151" s="342"/>
      <c r="JLF151" s="342"/>
      <c r="JLG151" s="342"/>
      <c r="JLH151" s="342"/>
      <c r="JLI151" s="342"/>
      <c r="JLJ151" s="342"/>
      <c r="JLK151" s="342"/>
      <c r="JLL151" s="342"/>
      <c r="JLM151" s="342"/>
      <c r="JLN151" s="342"/>
      <c r="JLO151" s="342"/>
      <c r="JLP151" s="342"/>
      <c r="JLQ151" s="342"/>
      <c r="JLR151" s="342"/>
      <c r="JLS151" s="342"/>
      <c r="JLT151" s="342"/>
      <c r="JLU151" s="342"/>
      <c r="JLV151" s="342"/>
      <c r="JLW151" s="342"/>
      <c r="JLX151" s="342"/>
      <c r="JLY151" s="342"/>
      <c r="JLZ151" s="342"/>
      <c r="JMA151" s="342"/>
      <c r="JMB151" s="342"/>
      <c r="JMC151" s="342"/>
      <c r="JMD151" s="342"/>
      <c r="JME151" s="342"/>
      <c r="JMF151" s="342"/>
      <c r="JMG151" s="342"/>
      <c r="JMH151" s="342"/>
      <c r="JMI151" s="342"/>
      <c r="JMJ151" s="342"/>
      <c r="JMK151" s="342"/>
      <c r="JML151" s="342"/>
      <c r="JMM151" s="342"/>
      <c r="JMN151" s="342"/>
      <c r="JMO151" s="342"/>
      <c r="JMP151" s="342"/>
      <c r="JMQ151" s="342"/>
      <c r="JMR151" s="342"/>
      <c r="JMS151" s="342"/>
      <c r="JMT151" s="342"/>
      <c r="JMU151" s="342"/>
      <c r="JMV151" s="342"/>
      <c r="JMW151" s="342"/>
      <c r="JMX151" s="342"/>
      <c r="JMY151" s="342"/>
      <c r="JMZ151" s="342"/>
      <c r="JNA151" s="342"/>
      <c r="JNB151" s="342"/>
      <c r="JNC151" s="342"/>
      <c r="JND151" s="342"/>
      <c r="JNE151" s="342"/>
      <c r="JNF151" s="342"/>
      <c r="JNG151" s="342"/>
      <c r="JNH151" s="342"/>
      <c r="JNI151" s="342"/>
      <c r="JNJ151" s="342"/>
      <c r="JNK151" s="342"/>
      <c r="JNL151" s="342"/>
      <c r="JNM151" s="342"/>
      <c r="JNN151" s="342"/>
      <c r="JNO151" s="342"/>
      <c r="JNP151" s="342"/>
      <c r="JNQ151" s="342"/>
      <c r="JNR151" s="342"/>
      <c r="JNS151" s="342"/>
      <c r="JNT151" s="342"/>
      <c r="JNU151" s="342"/>
      <c r="JNV151" s="342"/>
      <c r="JNW151" s="342"/>
      <c r="JNX151" s="342"/>
      <c r="JNY151" s="342"/>
      <c r="JNZ151" s="342"/>
      <c r="JOA151" s="342"/>
      <c r="JOB151" s="342"/>
      <c r="JOC151" s="342"/>
      <c r="JOD151" s="342"/>
      <c r="JOE151" s="342"/>
      <c r="JOF151" s="342"/>
      <c r="JOG151" s="342"/>
      <c r="JOH151" s="342"/>
      <c r="JOI151" s="342"/>
      <c r="JOJ151" s="342"/>
      <c r="JOK151" s="342"/>
      <c r="JOL151" s="342"/>
      <c r="JOM151" s="342"/>
      <c r="JON151" s="342"/>
      <c r="JOO151" s="342"/>
      <c r="JOP151" s="342"/>
      <c r="JOQ151" s="342"/>
      <c r="JOR151" s="342"/>
      <c r="JOS151" s="342"/>
      <c r="JOT151" s="342"/>
      <c r="JOU151" s="342"/>
      <c r="JOV151" s="342"/>
      <c r="JOW151" s="342"/>
      <c r="JOX151" s="342"/>
      <c r="JOY151" s="342"/>
      <c r="JOZ151" s="342"/>
      <c r="JPA151" s="342"/>
      <c r="JPB151" s="342"/>
      <c r="JPC151" s="342"/>
      <c r="JPD151" s="342"/>
      <c r="JPE151" s="342"/>
      <c r="JPF151" s="342"/>
      <c r="JPG151" s="342"/>
      <c r="JPH151" s="342"/>
      <c r="JPI151" s="342"/>
      <c r="JPJ151" s="342"/>
      <c r="JPK151" s="342"/>
      <c r="JPL151" s="342"/>
      <c r="JPM151" s="342"/>
      <c r="JPN151" s="342"/>
      <c r="JPO151" s="342"/>
      <c r="JPP151" s="342"/>
      <c r="JPQ151" s="342"/>
      <c r="JPR151" s="342"/>
      <c r="JPS151" s="342"/>
      <c r="JPT151" s="342"/>
      <c r="JPU151" s="342"/>
      <c r="JPV151" s="342"/>
      <c r="JPW151" s="342"/>
      <c r="JPX151" s="342"/>
      <c r="JPY151" s="342"/>
      <c r="JPZ151" s="342"/>
      <c r="JQA151" s="342"/>
      <c r="JQB151" s="342"/>
      <c r="JQC151" s="342"/>
      <c r="JQD151" s="342"/>
      <c r="JQE151" s="342"/>
      <c r="JQF151" s="342"/>
      <c r="JQG151" s="342"/>
      <c r="JQH151" s="342"/>
      <c r="JQI151" s="342"/>
      <c r="JQJ151" s="342"/>
      <c r="JQK151" s="342"/>
      <c r="JQL151" s="342"/>
      <c r="JQM151" s="342"/>
      <c r="JQN151" s="342"/>
      <c r="JQO151" s="342"/>
      <c r="JQP151" s="342"/>
      <c r="JQQ151" s="342"/>
      <c r="JQR151" s="342"/>
      <c r="JQS151" s="342"/>
      <c r="JQT151" s="342"/>
      <c r="JQU151" s="342"/>
      <c r="JQV151" s="342"/>
      <c r="JQW151" s="342"/>
      <c r="JQX151" s="342"/>
      <c r="JQY151" s="342"/>
      <c r="JQZ151" s="342"/>
      <c r="JRA151" s="342"/>
      <c r="JRB151" s="342"/>
      <c r="JRC151" s="342"/>
      <c r="JRD151" s="342"/>
      <c r="JRE151" s="342"/>
      <c r="JRF151" s="342"/>
      <c r="JRG151" s="342"/>
      <c r="JRH151" s="342"/>
      <c r="JRI151" s="342"/>
      <c r="JRJ151" s="342"/>
      <c r="JRK151" s="342"/>
      <c r="JRL151" s="342"/>
      <c r="JRM151" s="342"/>
      <c r="JRN151" s="342"/>
      <c r="JRO151" s="342"/>
      <c r="JRP151" s="342"/>
      <c r="JRQ151" s="342"/>
      <c r="JRR151" s="342"/>
      <c r="JRS151" s="342"/>
      <c r="JRT151" s="342"/>
      <c r="JRU151" s="342"/>
      <c r="JRV151" s="342"/>
      <c r="JRW151" s="342"/>
      <c r="JRX151" s="342"/>
      <c r="JRY151" s="342"/>
      <c r="JRZ151" s="342"/>
      <c r="JSA151" s="342"/>
      <c r="JSB151" s="342"/>
      <c r="JSC151" s="342"/>
      <c r="JSD151" s="342"/>
      <c r="JSE151" s="342"/>
      <c r="JSF151" s="342"/>
      <c r="JSG151" s="342"/>
      <c r="JSH151" s="342"/>
      <c r="JSI151" s="342"/>
      <c r="JSJ151" s="342"/>
      <c r="JSK151" s="342"/>
      <c r="JSL151" s="342"/>
      <c r="JSM151" s="342"/>
      <c r="JSN151" s="342"/>
      <c r="JSO151" s="342"/>
      <c r="JSP151" s="342"/>
      <c r="JSQ151" s="342"/>
      <c r="JSR151" s="342"/>
      <c r="JSS151" s="342"/>
      <c r="JST151" s="342"/>
      <c r="JSU151" s="342"/>
      <c r="JSV151" s="342"/>
      <c r="JSW151" s="342"/>
      <c r="JSX151" s="342"/>
      <c r="JSY151" s="342"/>
      <c r="JSZ151" s="342"/>
      <c r="JTA151" s="342"/>
      <c r="JTB151" s="342"/>
      <c r="JTC151" s="342"/>
      <c r="JTD151" s="342"/>
      <c r="JTE151" s="342"/>
      <c r="JTF151" s="342"/>
      <c r="JTG151" s="342"/>
      <c r="JTH151" s="342"/>
      <c r="JTI151" s="342"/>
      <c r="JTJ151" s="342"/>
      <c r="JTK151" s="342"/>
      <c r="JTL151" s="342"/>
      <c r="JTM151" s="342"/>
      <c r="JTN151" s="342"/>
      <c r="JTO151" s="342"/>
      <c r="JTP151" s="342"/>
      <c r="JTQ151" s="342"/>
      <c r="JTR151" s="342"/>
      <c r="JTS151" s="342"/>
      <c r="JTT151" s="342"/>
      <c r="JTU151" s="342"/>
      <c r="JTV151" s="342"/>
      <c r="JTW151" s="342"/>
      <c r="JTX151" s="342"/>
      <c r="JTY151" s="342"/>
      <c r="JTZ151" s="342"/>
      <c r="JUA151" s="342"/>
      <c r="JUB151" s="342"/>
      <c r="JUC151" s="342"/>
      <c r="JUD151" s="342"/>
      <c r="JUE151" s="342"/>
      <c r="JUF151" s="342"/>
      <c r="JUG151" s="342"/>
      <c r="JUH151" s="342"/>
      <c r="JUI151" s="342"/>
      <c r="JUJ151" s="342"/>
      <c r="JUK151" s="342"/>
      <c r="JUL151" s="342"/>
      <c r="JUM151" s="342"/>
      <c r="JUN151" s="342"/>
      <c r="JUO151" s="342"/>
      <c r="JUP151" s="342"/>
      <c r="JUQ151" s="342"/>
      <c r="JUR151" s="342"/>
      <c r="JUS151" s="342"/>
      <c r="JUT151" s="342"/>
      <c r="JUU151" s="342"/>
      <c r="JUV151" s="342"/>
      <c r="JUW151" s="342"/>
      <c r="JUX151" s="342"/>
      <c r="JUY151" s="342"/>
      <c r="JUZ151" s="342"/>
      <c r="JVA151" s="342"/>
      <c r="JVB151" s="342"/>
      <c r="JVC151" s="342"/>
      <c r="JVD151" s="342"/>
      <c r="JVE151" s="342"/>
      <c r="JVF151" s="342"/>
      <c r="JVG151" s="342"/>
      <c r="JVH151" s="342"/>
      <c r="JVI151" s="342"/>
      <c r="JVJ151" s="342"/>
      <c r="JVK151" s="342"/>
      <c r="JVL151" s="342"/>
      <c r="JVM151" s="342"/>
      <c r="JVN151" s="342"/>
      <c r="JVO151" s="342"/>
      <c r="JVP151" s="342"/>
      <c r="JVQ151" s="342"/>
      <c r="JVR151" s="342"/>
      <c r="JVS151" s="342"/>
      <c r="JVT151" s="342"/>
      <c r="JVU151" s="342"/>
      <c r="JVV151" s="342"/>
      <c r="JVW151" s="342"/>
      <c r="JVX151" s="342"/>
      <c r="JVY151" s="342"/>
      <c r="JVZ151" s="342"/>
      <c r="JWA151" s="342"/>
      <c r="JWB151" s="342"/>
      <c r="JWC151" s="342"/>
      <c r="JWD151" s="342"/>
      <c r="JWE151" s="342"/>
      <c r="JWF151" s="342"/>
      <c r="JWG151" s="342"/>
      <c r="JWH151" s="342"/>
      <c r="JWI151" s="342"/>
      <c r="JWJ151" s="342"/>
      <c r="JWK151" s="342"/>
      <c r="JWL151" s="342"/>
      <c r="JWM151" s="342"/>
      <c r="JWN151" s="342"/>
      <c r="JWO151" s="342"/>
      <c r="JWP151" s="342"/>
      <c r="JWQ151" s="342"/>
      <c r="JWR151" s="342"/>
      <c r="JWS151" s="342"/>
      <c r="JWT151" s="342"/>
      <c r="JWU151" s="342"/>
      <c r="JWV151" s="342"/>
      <c r="JWW151" s="342"/>
      <c r="JWX151" s="342"/>
      <c r="JWY151" s="342"/>
      <c r="JWZ151" s="342"/>
      <c r="JXA151" s="342"/>
      <c r="JXB151" s="342"/>
      <c r="JXC151" s="342"/>
      <c r="JXD151" s="342"/>
      <c r="JXE151" s="342"/>
      <c r="JXF151" s="342"/>
      <c r="JXG151" s="342"/>
      <c r="JXH151" s="342"/>
      <c r="JXI151" s="342"/>
      <c r="JXJ151" s="342"/>
      <c r="JXK151" s="342"/>
      <c r="JXL151" s="342"/>
      <c r="JXM151" s="342"/>
      <c r="JXN151" s="342"/>
      <c r="JXO151" s="342"/>
      <c r="JXP151" s="342"/>
      <c r="JXQ151" s="342"/>
      <c r="JXR151" s="342"/>
      <c r="JXS151" s="342"/>
      <c r="JXT151" s="342"/>
      <c r="JXU151" s="342"/>
      <c r="JXV151" s="342"/>
      <c r="JXW151" s="342"/>
      <c r="JXX151" s="342"/>
      <c r="JXY151" s="342"/>
      <c r="JXZ151" s="342"/>
      <c r="JYA151" s="342"/>
      <c r="JYB151" s="342"/>
      <c r="JYC151" s="342"/>
      <c r="JYD151" s="342"/>
      <c r="JYE151" s="342"/>
      <c r="JYF151" s="342"/>
      <c r="JYG151" s="342"/>
      <c r="JYH151" s="342"/>
      <c r="JYI151" s="342"/>
      <c r="JYJ151" s="342"/>
      <c r="JYK151" s="342"/>
      <c r="JYL151" s="342"/>
      <c r="JYM151" s="342"/>
      <c r="JYN151" s="342"/>
      <c r="JYO151" s="342"/>
      <c r="JYP151" s="342"/>
      <c r="JYQ151" s="342"/>
      <c r="JYR151" s="342"/>
      <c r="JYS151" s="342"/>
      <c r="JYT151" s="342"/>
      <c r="JYU151" s="342"/>
      <c r="JYV151" s="342"/>
      <c r="JYW151" s="342"/>
      <c r="JYX151" s="342"/>
      <c r="JYY151" s="342"/>
      <c r="JYZ151" s="342"/>
      <c r="JZA151" s="342"/>
      <c r="JZB151" s="342"/>
      <c r="JZC151" s="342"/>
      <c r="JZD151" s="342"/>
      <c r="JZE151" s="342"/>
      <c r="JZF151" s="342"/>
      <c r="JZG151" s="342"/>
      <c r="JZH151" s="342"/>
      <c r="JZI151" s="342"/>
      <c r="JZJ151" s="342"/>
      <c r="JZK151" s="342"/>
      <c r="JZL151" s="342"/>
      <c r="JZM151" s="342"/>
      <c r="JZN151" s="342"/>
      <c r="JZO151" s="342"/>
      <c r="JZP151" s="342"/>
      <c r="JZQ151" s="342"/>
      <c r="JZR151" s="342"/>
      <c r="JZS151" s="342"/>
      <c r="JZT151" s="342"/>
      <c r="JZU151" s="342"/>
      <c r="JZV151" s="342"/>
      <c r="JZW151" s="342"/>
      <c r="JZX151" s="342"/>
      <c r="JZY151" s="342"/>
      <c r="JZZ151" s="342"/>
      <c r="KAA151" s="342"/>
      <c r="KAB151" s="342"/>
      <c r="KAC151" s="342"/>
      <c r="KAD151" s="342"/>
      <c r="KAE151" s="342"/>
      <c r="KAF151" s="342"/>
      <c r="KAG151" s="342"/>
      <c r="KAH151" s="342"/>
      <c r="KAI151" s="342"/>
      <c r="KAJ151" s="342"/>
      <c r="KAK151" s="342"/>
      <c r="KAL151" s="342"/>
      <c r="KAM151" s="342"/>
      <c r="KAN151" s="342"/>
      <c r="KAO151" s="342"/>
      <c r="KAP151" s="342"/>
      <c r="KAQ151" s="342"/>
      <c r="KAR151" s="342"/>
      <c r="KAS151" s="342"/>
      <c r="KAT151" s="342"/>
      <c r="KAU151" s="342"/>
      <c r="KAV151" s="342"/>
      <c r="KAW151" s="342"/>
      <c r="KAX151" s="342"/>
      <c r="KAY151" s="342"/>
      <c r="KAZ151" s="342"/>
      <c r="KBA151" s="342"/>
      <c r="KBB151" s="342"/>
      <c r="KBC151" s="342"/>
      <c r="KBD151" s="342"/>
      <c r="KBE151" s="342"/>
      <c r="KBF151" s="342"/>
      <c r="KBG151" s="342"/>
      <c r="KBH151" s="342"/>
      <c r="KBI151" s="342"/>
      <c r="KBJ151" s="342"/>
      <c r="KBK151" s="342"/>
      <c r="KBL151" s="342"/>
      <c r="KBM151" s="342"/>
      <c r="KBN151" s="342"/>
      <c r="KBO151" s="342"/>
      <c r="KBP151" s="342"/>
      <c r="KBQ151" s="342"/>
      <c r="KBR151" s="342"/>
      <c r="KBS151" s="342"/>
      <c r="KBT151" s="342"/>
      <c r="KBU151" s="342"/>
      <c r="KBV151" s="342"/>
      <c r="KBW151" s="342"/>
      <c r="KBX151" s="342"/>
      <c r="KBY151" s="342"/>
      <c r="KBZ151" s="342"/>
      <c r="KCA151" s="342"/>
      <c r="KCB151" s="342"/>
      <c r="KCC151" s="342"/>
      <c r="KCD151" s="342"/>
      <c r="KCE151" s="342"/>
      <c r="KCF151" s="342"/>
      <c r="KCG151" s="342"/>
      <c r="KCH151" s="342"/>
      <c r="KCI151" s="342"/>
      <c r="KCJ151" s="342"/>
      <c r="KCK151" s="342"/>
      <c r="KCL151" s="342"/>
      <c r="KCM151" s="342"/>
      <c r="KCN151" s="342"/>
      <c r="KCO151" s="342"/>
      <c r="KCP151" s="342"/>
      <c r="KCQ151" s="342"/>
      <c r="KCR151" s="342"/>
      <c r="KCS151" s="342"/>
      <c r="KCT151" s="342"/>
      <c r="KCU151" s="342"/>
      <c r="KCV151" s="342"/>
      <c r="KCW151" s="342"/>
      <c r="KCX151" s="342"/>
      <c r="KCY151" s="342"/>
      <c r="KCZ151" s="342"/>
      <c r="KDA151" s="342"/>
      <c r="KDB151" s="342"/>
      <c r="KDC151" s="342"/>
      <c r="KDD151" s="342"/>
      <c r="KDE151" s="342"/>
      <c r="KDF151" s="342"/>
      <c r="KDG151" s="342"/>
      <c r="KDH151" s="342"/>
      <c r="KDI151" s="342"/>
      <c r="KDJ151" s="342"/>
      <c r="KDK151" s="342"/>
      <c r="KDL151" s="342"/>
      <c r="KDM151" s="342"/>
      <c r="KDN151" s="342"/>
      <c r="KDO151" s="342"/>
      <c r="KDP151" s="342"/>
      <c r="KDQ151" s="342"/>
      <c r="KDR151" s="342"/>
      <c r="KDS151" s="342"/>
      <c r="KDT151" s="342"/>
      <c r="KDU151" s="342"/>
      <c r="KDV151" s="342"/>
      <c r="KDW151" s="342"/>
      <c r="KDX151" s="342"/>
      <c r="KDY151" s="342"/>
      <c r="KDZ151" s="342"/>
      <c r="KEA151" s="342"/>
      <c r="KEB151" s="342"/>
      <c r="KEC151" s="342"/>
      <c r="KED151" s="342"/>
      <c r="KEE151" s="342"/>
      <c r="KEF151" s="342"/>
      <c r="KEG151" s="342"/>
      <c r="KEH151" s="342"/>
      <c r="KEI151" s="342"/>
      <c r="KEJ151" s="342"/>
      <c r="KEK151" s="342"/>
      <c r="KEL151" s="342"/>
      <c r="KEM151" s="342"/>
      <c r="KEN151" s="342"/>
      <c r="KEO151" s="342"/>
      <c r="KEP151" s="342"/>
      <c r="KEQ151" s="342"/>
      <c r="KER151" s="342"/>
      <c r="KES151" s="342"/>
      <c r="KET151" s="342"/>
      <c r="KEU151" s="342"/>
      <c r="KEV151" s="342"/>
      <c r="KEW151" s="342"/>
      <c r="KEX151" s="342"/>
      <c r="KEY151" s="342"/>
      <c r="KEZ151" s="342"/>
      <c r="KFA151" s="342"/>
      <c r="KFB151" s="342"/>
      <c r="KFC151" s="342"/>
      <c r="KFD151" s="342"/>
      <c r="KFE151" s="342"/>
      <c r="KFF151" s="342"/>
      <c r="KFG151" s="342"/>
      <c r="KFH151" s="342"/>
      <c r="KFI151" s="342"/>
      <c r="KFJ151" s="342"/>
      <c r="KFK151" s="342"/>
      <c r="KFL151" s="342"/>
      <c r="KFM151" s="342"/>
      <c r="KFN151" s="342"/>
      <c r="KFO151" s="342"/>
      <c r="KFP151" s="342"/>
      <c r="KFQ151" s="342"/>
      <c r="KFR151" s="342"/>
      <c r="KFS151" s="342"/>
      <c r="KFT151" s="342"/>
      <c r="KFU151" s="342"/>
      <c r="KFV151" s="342"/>
      <c r="KFW151" s="342"/>
      <c r="KFX151" s="342"/>
      <c r="KFY151" s="342"/>
      <c r="KFZ151" s="342"/>
      <c r="KGA151" s="342"/>
      <c r="KGB151" s="342"/>
      <c r="KGC151" s="342"/>
      <c r="KGD151" s="342"/>
      <c r="KGE151" s="342"/>
      <c r="KGF151" s="342"/>
      <c r="KGG151" s="342"/>
      <c r="KGH151" s="342"/>
      <c r="KGI151" s="342"/>
      <c r="KGJ151" s="342"/>
      <c r="KGK151" s="342"/>
      <c r="KGL151" s="342"/>
      <c r="KGM151" s="342"/>
      <c r="KGN151" s="342"/>
      <c r="KGO151" s="342"/>
      <c r="KGP151" s="342"/>
      <c r="KGQ151" s="342"/>
      <c r="KGR151" s="342"/>
      <c r="KGS151" s="342"/>
      <c r="KGT151" s="342"/>
      <c r="KGU151" s="342"/>
      <c r="KGV151" s="342"/>
      <c r="KGW151" s="342"/>
      <c r="KGX151" s="342"/>
      <c r="KGY151" s="342"/>
      <c r="KGZ151" s="342"/>
      <c r="KHA151" s="342"/>
      <c r="KHB151" s="342"/>
      <c r="KHC151" s="342"/>
      <c r="KHD151" s="342"/>
      <c r="KHE151" s="342"/>
      <c r="KHF151" s="342"/>
      <c r="KHG151" s="342"/>
      <c r="KHH151" s="342"/>
      <c r="KHI151" s="342"/>
      <c r="KHJ151" s="342"/>
      <c r="KHK151" s="342"/>
      <c r="KHL151" s="342"/>
      <c r="KHM151" s="342"/>
      <c r="KHN151" s="342"/>
      <c r="KHO151" s="342"/>
      <c r="KHP151" s="342"/>
      <c r="KHQ151" s="342"/>
      <c r="KHR151" s="342"/>
      <c r="KHS151" s="342"/>
      <c r="KHT151" s="342"/>
      <c r="KHU151" s="342"/>
      <c r="KHV151" s="342"/>
      <c r="KHW151" s="342"/>
      <c r="KHX151" s="342"/>
      <c r="KHY151" s="342"/>
      <c r="KHZ151" s="342"/>
      <c r="KIA151" s="342"/>
      <c r="KIB151" s="342"/>
      <c r="KIC151" s="342"/>
      <c r="KID151" s="342"/>
      <c r="KIE151" s="342"/>
      <c r="KIF151" s="342"/>
      <c r="KIG151" s="342"/>
      <c r="KIH151" s="342"/>
      <c r="KII151" s="342"/>
      <c r="KIJ151" s="342"/>
      <c r="KIK151" s="342"/>
      <c r="KIL151" s="342"/>
      <c r="KIM151" s="342"/>
      <c r="KIN151" s="342"/>
      <c r="KIO151" s="342"/>
      <c r="KIP151" s="342"/>
      <c r="KIQ151" s="342"/>
      <c r="KIR151" s="342"/>
      <c r="KIS151" s="342"/>
      <c r="KIT151" s="342"/>
      <c r="KIU151" s="342"/>
      <c r="KIV151" s="342"/>
      <c r="KIW151" s="342"/>
      <c r="KIX151" s="342"/>
      <c r="KIY151" s="342"/>
      <c r="KIZ151" s="342"/>
      <c r="KJA151" s="342"/>
      <c r="KJB151" s="342"/>
      <c r="KJC151" s="342"/>
      <c r="KJD151" s="342"/>
      <c r="KJE151" s="342"/>
      <c r="KJF151" s="342"/>
      <c r="KJG151" s="342"/>
      <c r="KJH151" s="342"/>
      <c r="KJI151" s="342"/>
      <c r="KJJ151" s="342"/>
      <c r="KJK151" s="342"/>
      <c r="KJL151" s="342"/>
      <c r="KJM151" s="342"/>
      <c r="KJN151" s="342"/>
      <c r="KJO151" s="342"/>
      <c r="KJP151" s="342"/>
      <c r="KJQ151" s="342"/>
      <c r="KJR151" s="342"/>
      <c r="KJS151" s="342"/>
      <c r="KJT151" s="342"/>
      <c r="KJU151" s="342"/>
      <c r="KJV151" s="342"/>
      <c r="KJW151" s="342"/>
      <c r="KJX151" s="342"/>
      <c r="KJY151" s="342"/>
      <c r="KJZ151" s="342"/>
      <c r="KKA151" s="342"/>
      <c r="KKB151" s="342"/>
      <c r="KKC151" s="342"/>
      <c r="KKD151" s="342"/>
      <c r="KKE151" s="342"/>
      <c r="KKF151" s="342"/>
      <c r="KKG151" s="342"/>
      <c r="KKH151" s="342"/>
      <c r="KKI151" s="342"/>
      <c r="KKJ151" s="342"/>
      <c r="KKK151" s="342"/>
      <c r="KKL151" s="342"/>
      <c r="KKM151" s="342"/>
      <c r="KKN151" s="342"/>
      <c r="KKO151" s="342"/>
      <c r="KKP151" s="342"/>
      <c r="KKQ151" s="342"/>
      <c r="KKR151" s="342"/>
      <c r="KKS151" s="342"/>
      <c r="KKT151" s="342"/>
      <c r="KKU151" s="342"/>
      <c r="KKV151" s="342"/>
      <c r="KKW151" s="342"/>
      <c r="KKX151" s="342"/>
      <c r="KKY151" s="342"/>
      <c r="KKZ151" s="342"/>
      <c r="KLA151" s="342"/>
      <c r="KLB151" s="342"/>
      <c r="KLC151" s="342"/>
      <c r="KLD151" s="342"/>
      <c r="KLE151" s="342"/>
      <c r="KLF151" s="342"/>
      <c r="KLG151" s="342"/>
      <c r="KLH151" s="342"/>
      <c r="KLI151" s="342"/>
      <c r="KLJ151" s="342"/>
      <c r="KLK151" s="342"/>
      <c r="KLL151" s="342"/>
      <c r="KLM151" s="342"/>
      <c r="KLN151" s="342"/>
      <c r="KLO151" s="342"/>
      <c r="KLP151" s="342"/>
      <c r="KLQ151" s="342"/>
      <c r="KLR151" s="342"/>
      <c r="KLS151" s="342"/>
      <c r="KLT151" s="342"/>
      <c r="KLU151" s="342"/>
      <c r="KLV151" s="342"/>
      <c r="KLW151" s="342"/>
      <c r="KLX151" s="342"/>
      <c r="KLY151" s="342"/>
      <c r="KLZ151" s="342"/>
      <c r="KMA151" s="342"/>
      <c r="KMB151" s="342"/>
      <c r="KMC151" s="342"/>
      <c r="KMD151" s="342"/>
      <c r="KME151" s="342"/>
      <c r="KMF151" s="342"/>
      <c r="KMG151" s="342"/>
      <c r="KMH151" s="342"/>
      <c r="KMI151" s="342"/>
      <c r="KMJ151" s="342"/>
      <c r="KMK151" s="342"/>
      <c r="KML151" s="342"/>
      <c r="KMM151" s="342"/>
      <c r="KMN151" s="342"/>
      <c r="KMO151" s="342"/>
      <c r="KMP151" s="342"/>
      <c r="KMQ151" s="342"/>
      <c r="KMR151" s="342"/>
      <c r="KMS151" s="342"/>
      <c r="KMT151" s="342"/>
      <c r="KMU151" s="342"/>
      <c r="KMV151" s="342"/>
      <c r="KMW151" s="342"/>
      <c r="KMX151" s="342"/>
      <c r="KMY151" s="342"/>
      <c r="KMZ151" s="342"/>
      <c r="KNA151" s="342"/>
      <c r="KNB151" s="342"/>
      <c r="KNC151" s="342"/>
      <c r="KND151" s="342"/>
      <c r="KNE151" s="342"/>
      <c r="KNF151" s="342"/>
      <c r="KNG151" s="342"/>
      <c r="KNH151" s="342"/>
      <c r="KNI151" s="342"/>
      <c r="KNJ151" s="342"/>
      <c r="KNK151" s="342"/>
      <c r="KNL151" s="342"/>
      <c r="KNM151" s="342"/>
      <c r="KNN151" s="342"/>
      <c r="KNO151" s="342"/>
      <c r="KNP151" s="342"/>
      <c r="KNQ151" s="342"/>
      <c r="KNR151" s="342"/>
      <c r="KNS151" s="342"/>
      <c r="KNT151" s="342"/>
      <c r="KNU151" s="342"/>
      <c r="KNV151" s="342"/>
      <c r="KNW151" s="342"/>
      <c r="KNX151" s="342"/>
      <c r="KNY151" s="342"/>
      <c r="KNZ151" s="342"/>
      <c r="KOA151" s="342"/>
      <c r="KOB151" s="342"/>
      <c r="KOC151" s="342"/>
      <c r="KOD151" s="342"/>
      <c r="KOE151" s="342"/>
      <c r="KOF151" s="342"/>
      <c r="KOG151" s="342"/>
      <c r="KOH151" s="342"/>
      <c r="KOI151" s="342"/>
      <c r="KOJ151" s="342"/>
      <c r="KOK151" s="342"/>
      <c r="KOL151" s="342"/>
      <c r="KOM151" s="342"/>
      <c r="KON151" s="342"/>
      <c r="KOO151" s="342"/>
      <c r="KOP151" s="342"/>
      <c r="KOQ151" s="342"/>
      <c r="KOR151" s="342"/>
      <c r="KOS151" s="342"/>
      <c r="KOT151" s="342"/>
      <c r="KOU151" s="342"/>
      <c r="KOV151" s="342"/>
      <c r="KOW151" s="342"/>
      <c r="KOX151" s="342"/>
      <c r="KOY151" s="342"/>
      <c r="KOZ151" s="342"/>
      <c r="KPA151" s="342"/>
      <c r="KPB151" s="342"/>
      <c r="KPC151" s="342"/>
      <c r="KPD151" s="342"/>
      <c r="KPE151" s="342"/>
      <c r="KPF151" s="342"/>
      <c r="KPG151" s="342"/>
      <c r="KPH151" s="342"/>
      <c r="KPI151" s="342"/>
      <c r="KPJ151" s="342"/>
      <c r="KPK151" s="342"/>
      <c r="KPL151" s="342"/>
      <c r="KPM151" s="342"/>
      <c r="KPN151" s="342"/>
      <c r="KPO151" s="342"/>
      <c r="KPP151" s="342"/>
      <c r="KPQ151" s="342"/>
      <c r="KPR151" s="342"/>
      <c r="KPS151" s="342"/>
      <c r="KPT151" s="342"/>
      <c r="KPU151" s="342"/>
      <c r="KPV151" s="342"/>
      <c r="KPW151" s="342"/>
      <c r="KPX151" s="342"/>
      <c r="KPY151" s="342"/>
      <c r="KPZ151" s="342"/>
      <c r="KQA151" s="342"/>
      <c r="KQB151" s="342"/>
      <c r="KQC151" s="342"/>
      <c r="KQD151" s="342"/>
      <c r="KQE151" s="342"/>
      <c r="KQF151" s="342"/>
      <c r="KQG151" s="342"/>
      <c r="KQH151" s="342"/>
      <c r="KQI151" s="342"/>
      <c r="KQJ151" s="342"/>
      <c r="KQK151" s="342"/>
      <c r="KQL151" s="342"/>
      <c r="KQM151" s="342"/>
      <c r="KQN151" s="342"/>
      <c r="KQO151" s="342"/>
      <c r="KQP151" s="342"/>
      <c r="KQQ151" s="342"/>
      <c r="KQR151" s="342"/>
      <c r="KQS151" s="342"/>
      <c r="KQT151" s="342"/>
      <c r="KQU151" s="342"/>
      <c r="KQV151" s="342"/>
      <c r="KQW151" s="342"/>
      <c r="KQX151" s="342"/>
      <c r="KQY151" s="342"/>
      <c r="KQZ151" s="342"/>
      <c r="KRA151" s="342"/>
      <c r="KRB151" s="342"/>
      <c r="KRC151" s="342"/>
      <c r="KRD151" s="342"/>
      <c r="KRE151" s="342"/>
      <c r="KRF151" s="342"/>
      <c r="KRG151" s="342"/>
      <c r="KRH151" s="342"/>
      <c r="KRI151" s="342"/>
      <c r="KRJ151" s="342"/>
      <c r="KRK151" s="342"/>
      <c r="KRL151" s="342"/>
      <c r="KRM151" s="342"/>
      <c r="KRN151" s="342"/>
      <c r="KRO151" s="342"/>
      <c r="KRP151" s="342"/>
      <c r="KRQ151" s="342"/>
      <c r="KRR151" s="342"/>
      <c r="KRS151" s="342"/>
      <c r="KRT151" s="342"/>
      <c r="KRU151" s="342"/>
      <c r="KRV151" s="342"/>
      <c r="KRW151" s="342"/>
      <c r="KRX151" s="342"/>
      <c r="KRY151" s="342"/>
      <c r="KRZ151" s="342"/>
      <c r="KSA151" s="342"/>
      <c r="KSB151" s="342"/>
      <c r="KSC151" s="342"/>
      <c r="KSD151" s="342"/>
      <c r="KSE151" s="342"/>
      <c r="KSF151" s="342"/>
      <c r="KSG151" s="342"/>
      <c r="KSH151" s="342"/>
      <c r="KSI151" s="342"/>
      <c r="KSJ151" s="342"/>
      <c r="KSK151" s="342"/>
      <c r="KSL151" s="342"/>
      <c r="KSM151" s="342"/>
      <c r="KSN151" s="342"/>
      <c r="KSO151" s="342"/>
      <c r="KSP151" s="342"/>
      <c r="KSQ151" s="342"/>
      <c r="KSR151" s="342"/>
      <c r="KSS151" s="342"/>
      <c r="KST151" s="342"/>
      <c r="KSU151" s="342"/>
      <c r="KSV151" s="342"/>
      <c r="KSW151" s="342"/>
      <c r="KSX151" s="342"/>
      <c r="KSY151" s="342"/>
      <c r="KSZ151" s="342"/>
      <c r="KTA151" s="342"/>
      <c r="KTB151" s="342"/>
      <c r="KTC151" s="342"/>
      <c r="KTD151" s="342"/>
      <c r="KTE151" s="342"/>
      <c r="KTF151" s="342"/>
      <c r="KTG151" s="342"/>
      <c r="KTH151" s="342"/>
      <c r="KTI151" s="342"/>
      <c r="KTJ151" s="342"/>
      <c r="KTK151" s="342"/>
      <c r="KTL151" s="342"/>
      <c r="KTM151" s="342"/>
      <c r="KTN151" s="342"/>
      <c r="KTO151" s="342"/>
      <c r="KTP151" s="342"/>
      <c r="KTQ151" s="342"/>
      <c r="KTR151" s="342"/>
      <c r="KTS151" s="342"/>
      <c r="KTT151" s="342"/>
      <c r="KTU151" s="342"/>
      <c r="KTV151" s="342"/>
      <c r="KTW151" s="342"/>
      <c r="KTX151" s="342"/>
      <c r="KTY151" s="342"/>
      <c r="KTZ151" s="342"/>
      <c r="KUA151" s="342"/>
      <c r="KUB151" s="342"/>
      <c r="KUC151" s="342"/>
      <c r="KUD151" s="342"/>
      <c r="KUE151" s="342"/>
      <c r="KUF151" s="342"/>
      <c r="KUG151" s="342"/>
      <c r="KUH151" s="342"/>
      <c r="KUI151" s="342"/>
      <c r="KUJ151" s="342"/>
      <c r="KUK151" s="342"/>
      <c r="KUL151" s="342"/>
      <c r="KUM151" s="342"/>
      <c r="KUN151" s="342"/>
      <c r="KUO151" s="342"/>
      <c r="KUP151" s="342"/>
      <c r="KUQ151" s="342"/>
      <c r="KUR151" s="342"/>
      <c r="KUS151" s="342"/>
      <c r="KUT151" s="342"/>
      <c r="KUU151" s="342"/>
      <c r="KUV151" s="342"/>
      <c r="KUW151" s="342"/>
      <c r="KUX151" s="342"/>
      <c r="KUY151" s="342"/>
      <c r="KUZ151" s="342"/>
      <c r="KVA151" s="342"/>
      <c r="KVB151" s="342"/>
      <c r="KVC151" s="342"/>
      <c r="KVD151" s="342"/>
      <c r="KVE151" s="342"/>
      <c r="KVF151" s="342"/>
      <c r="KVG151" s="342"/>
      <c r="KVH151" s="342"/>
      <c r="KVI151" s="342"/>
      <c r="KVJ151" s="342"/>
      <c r="KVK151" s="342"/>
      <c r="KVL151" s="342"/>
      <c r="KVM151" s="342"/>
      <c r="KVN151" s="342"/>
      <c r="KVO151" s="342"/>
      <c r="KVP151" s="342"/>
      <c r="KVQ151" s="342"/>
      <c r="KVR151" s="342"/>
      <c r="KVS151" s="342"/>
      <c r="KVT151" s="342"/>
      <c r="KVU151" s="342"/>
      <c r="KVV151" s="342"/>
      <c r="KVW151" s="342"/>
      <c r="KVX151" s="342"/>
      <c r="KVY151" s="342"/>
      <c r="KVZ151" s="342"/>
      <c r="KWA151" s="342"/>
      <c r="KWB151" s="342"/>
      <c r="KWC151" s="342"/>
      <c r="KWD151" s="342"/>
      <c r="KWE151" s="342"/>
      <c r="KWF151" s="342"/>
      <c r="KWG151" s="342"/>
      <c r="KWH151" s="342"/>
      <c r="KWI151" s="342"/>
      <c r="KWJ151" s="342"/>
      <c r="KWK151" s="342"/>
      <c r="KWL151" s="342"/>
      <c r="KWM151" s="342"/>
      <c r="KWN151" s="342"/>
      <c r="KWO151" s="342"/>
      <c r="KWP151" s="342"/>
      <c r="KWQ151" s="342"/>
      <c r="KWR151" s="342"/>
      <c r="KWS151" s="342"/>
      <c r="KWT151" s="342"/>
      <c r="KWU151" s="342"/>
      <c r="KWV151" s="342"/>
      <c r="KWW151" s="342"/>
      <c r="KWX151" s="342"/>
      <c r="KWY151" s="342"/>
      <c r="KWZ151" s="342"/>
      <c r="KXA151" s="342"/>
      <c r="KXB151" s="342"/>
      <c r="KXC151" s="342"/>
      <c r="KXD151" s="342"/>
      <c r="KXE151" s="342"/>
      <c r="KXF151" s="342"/>
      <c r="KXG151" s="342"/>
      <c r="KXH151" s="342"/>
      <c r="KXI151" s="342"/>
      <c r="KXJ151" s="342"/>
      <c r="KXK151" s="342"/>
      <c r="KXL151" s="342"/>
      <c r="KXM151" s="342"/>
      <c r="KXN151" s="342"/>
      <c r="KXO151" s="342"/>
      <c r="KXP151" s="342"/>
      <c r="KXQ151" s="342"/>
      <c r="KXR151" s="342"/>
      <c r="KXS151" s="342"/>
      <c r="KXT151" s="342"/>
      <c r="KXU151" s="342"/>
      <c r="KXV151" s="342"/>
      <c r="KXW151" s="342"/>
      <c r="KXX151" s="342"/>
      <c r="KXY151" s="342"/>
      <c r="KXZ151" s="342"/>
      <c r="KYA151" s="342"/>
      <c r="KYB151" s="342"/>
      <c r="KYC151" s="342"/>
      <c r="KYD151" s="342"/>
      <c r="KYE151" s="342"/>
      <c r="KYF151" s="342"/>
      <c r="KYG151" s="342"/>
      <c r="KYH151" s="342"/>
      <c r="KYI151" s="342"/>
      <c r="KYJ151" s="342"/>
      <c r="KYK151" s="342"/>
      <c r="KYL151" s="342"/>
      <c r="KYM151" s="342"/>
      <c r="KYN151" s="342"/>
      <c r="KYO151" s="342"/>
      <c r="KYP151" s="342"/>
      <c r="KYQ151" s="342"/>
      <c r="KYR151" s="342"/>
      <c r="KYS151" s="342"/>
      <c r="KYT151" s="342"/>
      <c r="KYU151" s="342"/>
      <c r="KYV151" s="342"/>
      <c r="KYW151" s="342"/>
      <c r="KYX151" s="342"/>
      <c r="KYY151" s="342"/>
      <c r="KYZ151" s="342"/>
      <c r="KZA151" s="342"/>
      <c r="KZB151" s="342"/>
      <c r="KZC151" s="342"/>
      <c r="KZD151" s="342"/>
      <c r="KZE151" s="342"/>
      <c r="KZF151" s="342"/>
      <c r="KZG151" s="342"/>
      <c r="KZH151" s="342"/>
      <c r="KZI151" s="342"/>
      <c r="KZJ151" s="342"/>
      <c r="KZK151" s="342"/>
      <c r="KZL151" s="342"/>
      <c r="KZM151" s="342"/>
      <c r="KZN151" s="342"/>
      <c r="KZO151" s="342"/>
      <c r="KZP151" s="342"/>
      <c r="KZQ151" s="342"/>
      <c r="KZR151" s="342"/>
      <c r="KZS151" s="342"/>
      <c r="KZT151" s="342"/>
      <c r="KZU151" s="342"/>
      <c r="KZV151" s="342"/>
      <c r="KZW151" s="342"/>
      <c r="KZX151" s="342"/>
      <c r="KZY151" s="342"/>
      <c r="KZZ151" s="342"/>
      <c r="LAA151" s="342"/>
      <c r="LAB151" s="342"/>
      <c r="LAC151" s="342"/>
      <c r="LAD151" s="342"/>
      <c r="LAE151" s="342"/>
      <c r="LAF151" s="342"/>
      <c r="LAG151" s="342"/>
      <c r="LAH151" s="342"/>
      <c r="LAI151" s="342"/>
      <c r="LAJ151" s="342"/>
      <c r="LAK151" s="342"/>
      <c r="LAL151" s="342"/>
      <c r="LAM151" s="342"/>
      <c r="LAN151" s="342"/>
      <c r="LAO151" s="342"/>
      <c r="LAP151" s="342"/>
      <c r="LAQ151" s="342"/>
      <c r="LAR151" s="342"/>
      <c r="LAS151" s="342"/>
      <c r="LAT151" s="342"/>
      <c r="LAU151" s="342"/>
      <c r="LAV151" s="342"/>
      <c r="LAW151" s="342"/>
      <c r="LAX151" s="342"/>
      <c r="LAY151" s="342"/>
      <c r="LAZ151" s="342"/>
      <c r="LBA151" s="342"/>
      <c r="LBB151" s="342"/>
      <c r="LBC151" s="342"/>
      <c r="LBD151" s="342"/>
      <c r="LBE151" s="342"/>
      <c r="LBF151" s="342"/>
      <c r="LBG151" s="342"/>
      <c r="LBH151" s="342"/>
      <c r="LBI151" s="342"/>
      <c r="LBJ151" s="342"/>
      <c r="LBK151" s="342"/>
      <c r="LBL151" s="342"/>
      <c r="LBM151" s="342"/>
      <c r="LBN151" s="342"/>
      <c r="LBO151" s="342"/>
      <c r="LBP151" s="342"/>
      <c r="LBQ151" s="342"/>
      <c r="LBR151" s="342"/>
      <c r="LBS151" s="342"/>
      <c r="LBT151" s="342"/>
      <c r="LBU151" s="342"/>
      <c r="LBV151" s="342"/>
      <c r="LBW151" s="342"/>
      <c r="LBX151" s="342"/>
      <c r="LBY151" s="342"/>
      <c r="LBZ151" s="342"/>
      <c r="LCA151" s="342"/>
      <c r="LCB151" s="342"/>
      <c r="LCC151" s="342"/>
      <c r="LCD151" s="342"/>
      <c r="LCE151" s="342"/>
      <c r="LCF151" s="342"/>
      <c r="LCG151" s="342"/>
      <c r="LCH151" s="342"/>
      <c r="LCI151" s="342"/>
      <c r="LCJ151" s="342"/>
      <c r="LCK151" s="342"/>
      <c r="LCL151" s="342"/>
      <c r="LCM151" s="342"/>
      <c r="LCN151" s="342"/>
      <c r="LCO151" s="342"/>
      <c r="LCP151" s="342"/>
      <c r="LCQ151" s="342"/>
      <c r="LCR151" s="342"/>
      <c r="LCS151" s="342"/>
      <c r="LCT151" s="342"/>
      <c r="LCU151" s="342"/>
      <c r="LCV151" s="342"/>
      <c r="LCW151" s="342"/>
      <c r="LCX151" s="342"/>
      <c r="LCY151" s="342"/>
      <c r="LCZ151" s="342"/>
      <c r="LDA151" s="342"/>
      <c r="LDB151" s="342"/>
      <c r="LDC151" s="342"/>
      <c r="LDD151" s="342"/>
      <c r="LDE151" s="342"/>
      <c r="LDF151" s="342"/>
      <c r="LDG151" s="342"/>
      <c r="LDH151" s="342"/>
      <c r="LDI151" s="342"/>
      <c r="LDJ151" s="342"/>
      <c r="LDK151" s="342"/>
      <c r="LDL151" s="342"/>
      <c r="LDM151" s="342"/>
      <c r="LDN151" s="342"/>
      <c r="LDO151" s="342"/>
      <c r="LDP151" s="342"/>
      <c r="LDQ151" s="342"/>
      <c r="LDR151" s="342"/>
      <c r="LDS151" s="342"/>
      <c r="LDT151" s="342"/>
      <c r="LDU151" s="342"/>
      <c r="LDV151" s="342"/>
      <c r="LDW151" s="342"/>
      <c r="LDX151" s="342"/>
      <c r="LDY151" s="342"/>
      <c r="LDZ151" s="342"/>
      <c r="LEA151" s="342"/>
      <c r="LEB151" s="342"/>
      <c r="LEC151" s="342"/>
      <c r="LED151" s="342"/>
      <c r="LEE151" s="342"/>
      <c r="LEF151" s="342"/>
      <c r="LEG151" s="342"/>
      <c r="LEH151" s="342"/>
      <c r="LEI151" s="342"/>
      <c r="LEJ151" s="342"/>
      <c r="LEK151" s="342"/>
      <c r="LEL151" s="342"/>
      <c r="LEM151" s="342"/>
      <c r="LEN151" s="342"/>
      <c r="LEO151" s="342"/>
      <c r="LEP151" s="342"/>
      <c r="LEQ151" s="342"/>
      <c r="LER151" s="342"/>
      <c r="LES151" s="342"/>
      <c r="LET151" s="342"/>
      <c r="LEU151" s="342"/>
      <c r="LEV151" s="342"/>
      <c r="LEW151" s="342"/>
      <c r="LEX151" s="342"/>
      <c r="LEY151" s="342"/>
      <c r="LEZ151" s="342"/>
      <c r="LFA151" s="342"/>
      <c r="LFB151" s="342"/>
      <c r="LFC151" s="342"/>
      <c r="LFD151" s="342"/>
      <c r="LFE151" s="342"/>
      <c r="LFF151" s="342"/>
      <c r="LFG151" s="342"/>
      <c r="LFH151" s="342"/>
      <c r="LFI151" s="342"/>
      <c r="LFJ151" s="342"/>
      <c r="LFK151" s="342"/>
      <c r="LFL151" s="342"/>
      <c r="LFM151" s="342"/>
      <c r="LFN151" s="342"/>
      <c r="LFO151" s="342"/>
      <c r="LFP151" s="342"/>
      <c r="LFQ151" s="342"/>
      <c r="LFR151" s="342"/>
      <c r="LFS151" s="342"/>
      <c r="LFT151" s="342"/>
      <c r="LFU151" s="342"/>
      <c r="LFV151" s="342"/>
      <c r="LFW151" s="342"/>
      <c r="LFX151" s="342"/>
      <c r="LFY151" s="342"/>
      <c r="LFZ151" s="342"/>
      <c r="LGA151" s="342"/>
      <c r="LGB151" s="342"/>
      <c r="LGC151" s="342"/>
      <c r="LGD151" s="342"/>
      <c r="LGE151" s="342"/>
      <c r="LGF151" s="342"/>
      <c r="LGG151" s="342"/>
      <c r="LGH151" s="342"/>
      <c r="LGI151" s="342"/>
      <c r="LGJ151" s="342"/>
      <c r="LGK151" s="342"/>
      <c r="LGL151" s="342"/>
      <c r="LGM151" s="342"/>
      <c r="LGN151" s="342"/>
      <c r="LGO151" s="342"/>
      <c r="LGP151" s="342"/>
      <c r="LGQ151" s="342"/>
      <c r="LGR151" s="342"/>
      <c r="LGS151" s="342"/>
      <c r="LGT151" s="342"/>
      <c r="LGU151" s="342"/>
      <c r="LGV151" s="342"/>
      <c r="LGW151" s="342"/>
      <c r="LGX151" s="342"/>
      <c r="LGY151" s="342"/>
      <c r="LGZ151" s="342"/>
      <c r="LHA151" s="342"/>
      <c r="LHB151" s="342"/>
      <c r="LHC151" s="342"/>
      <c r="LHD151" s="342"/>
      <c r="LHE151" s="342"/>
      <c r="LHF151" s="342"/>
      <c r="LHG151" s="342"/>
      <c r="LHH151" s="342"/>
      <c r="LHI151" s="342"/>
      <c r="LHJ151" s="342"/>
      <c r="LHK151" s="342"/>
      <c r="LHL151" s="342"/>
      <c r="LHM151" s="342"/>
      <c r="LHN151" s="342"/>
      <c r="LHO151" s="342"/>
      <c r="LHP151" s="342"/>
      <c r="LHQ151" s="342"/>
      <c r="LHR151" s="342"/>
      <c r="LHS151" s="342"/>
      <c r="LHT151" s="342"/>
      <c r="LHU151" s="342"/>
      <c r="LHV151" s="342"/>
      <c r="LHW151" s="342"/>
      <c r="LHX151" s="342"/>
      <c r="LHY151" s="342"/>
      <c r="LHZ151" s="342"/>
      <c r="LIA151" s="342"/>
      <c r="LIB151" s="342"/>
      <c r="LIC151" s="342"/>
      <c r="LID151" s="342"/>
      <c r="LIE151" s="342"/>
      <c r="LIF151" s="342"/>
      <c r="LIG151" s="342"/>
      <c r="LIH151" s="342"/>
      <c r="LII151" s="342"/>
      <c r="LIJ151" s="342"/>
      <c r="LIK151" s="342"/>
      <c r="LIL151" s="342"/>
      <c r="LIM151" s="342"/>
      <c r="LIN151" s="342"/>
      <c r="LIO151" s="342"/>
      <c r="LIP151" s="342"/>
      <c r="LIQ151" s="342"/>
      <c r="LIR151" s="342"/>
      <c r="LIS151" s="342"/>
      <c r="LIT151" s="342"/>
      <c r="LIU151" s="342"/>
      <c r="LIV151" s="342"/>
      <c r="LIW151" s="342"/>
      <c r="LIX151" s="342"/>
      <c r="LIY151" s="342"/>
      <c r="LIZ151" s="342"/>
      <c r="LJA151" s="342"/>
      <c r="LJB151" s="342"/>
      <c r="LJC151" s="342"/>
      <c r="LJD151" s="342"/>
      <c r="LJE151" s="342"/>
      <c r="LJF151" s="342"/>
      <c r="LJG151" s="342"/>
      <c r="LJH151" s="342"/>
      <c r="LJI151" s="342"/>
      <c r="LJJ151" s="342"/>
      <c r="LJK151" s="342"/>
      <c r="LJL151" s="342"/>
      <c r="LJM151" s="342"/>
      <c r="LJN151" s="342"/>
      <c r="LJO151" s="342"/>
      <c r="LJP151" s="342"/>
      <c r="LJQ151" s="342"/>
      <c r="LJR151" s="342"/>
      <c r="LJS151" s="342"/>
      <c r="LJT151" s="342"/>
      <c r="LJU151" s="342"/>
      <c r="LJV151" s="342"/>
      <c r="LJW151" s="342"/>
      <c r="LJX151" s="342"/>
      <c r="LJY151" s="342"/>
      <c r="LJZ151" s="342"/>
      <c r="LKA151" s="342"/>
      <c r="LKB151" s="342"/>
      <c r="LKC151" s="342"/>
      <c r="LKD151" s="342"/>
      <c r="LKE151" s="342"/>
      <c r="LKF151" s="342"/>
      <c r="LKG151" s="342"/>
      <c r="LKH151" s="342"/>
      <c r="LKI151" s="342"/>
      <c r="LKJ151" s="342"/>
      <c r="LKK151" s="342"/>
      <c r="LKL151" s="342"/>
      <c r="LKM151" s="342"/>
      <c r="LKN151" s="342"/>
      <c r="LKO151" s="342"/>
      <c r="LKP151" s="342"/>
      <c r="LKQ151" s="342"/>
      <c r="LKR151" s="342"/>
      <c r="LKS151" s="342"/>
      <c r="LKT151" s="342"/>
      <c r="LKU151" s="342"/>
      <c r="LKV151" s="342"/>
      <c r="LKW151" s="342"/>
      <c r="LKX151" s="342"/>
      <c r="LKY151" s="342"/>
      <c r="LKZ151" s="342"/>
      <c r="LLA151" s="342"/>
      <c r="LLB151" s="342"/>
      <c r="LLC151" s="342"/>
      <c r="LLD151" s="342"/>
      <c r="LLE151" s="342"/>
      <c r="LLF151" s="342"/>
      <c r="LLG151" s="342"/>
      <c r="LLH151" s="342"/>
      <c r="LLI151" s="342"/>
      <c r="LLJ151" s="342"/>
      <c r="LLK151" s="342"/>
      <c r="LLL151" s="342"/>
      <c r="LLM151" s="342"/>
      <c r="LLN151" s="342"/>
      <c r="LLO151" s="342"/>
      <c r="LLP151" s="342"/>
      <c r="LLQ151" s="342"/>
      <c r="LLR151" s="342"/>
      <c r="LLS151" s="342"/>
      <c r="LLT151" s="342"/>
      <c r="LLU151" s="342"/>
      <c r="LLV151" s="342"/>
      <c r="LLW151" s="342"/>
      <c r="LLX151" s="342"/>
      <c r="LLY151" s="342"/>
      <c r="LLZ151" s="342"/>
      <c r="LMA151" s="342"/>
      <c r="LMB151" s="342"/>
      <c r="LMC151" s="342"/>
      <c r="LMD151" s="342"/>
      <c r="LME151" s="342"/>
      <c r="LMF151" s="342"/>
      <c r="LMG151" s="342"/>
      <c r="LMH151" s="342"/>
      <c r="LMI151" s="342"/>
      <c r="LMJ151" s="342"/>
      <c r="LMK151" s="342"/>
      <c r="LML151" s="342"/>
      <c r="LMM151" s="342"/>
      <c r="LMN151" s="342"/>
      <c r="LMO151" s="342"/>
      <c r="LMP151" s="342"/>
      <c r="LMQ151" s="342"/>
      <c r="LMR151" s="342"/>
      <c r="LMS151" s="342"/>
      <c r="LMT151" s="342"/>
      <c r="LMU151" s="342"/>
      <c r="LMV151" s="342"/>
      <c r="LMW151" s="342"/>
      <c r="LMX151" s="342"/>
      <c r="LMY151" s="342"/>
      <c r="LMZ151" s="342"/>
      <c r="LNA151" s="342"/>
      <c r="LNB151" s="342"/>
      <c r="LNC151" s="342"/>
      <c r="LND151" s="342"/>
      <c r="LNE151" s="342"/>
      <c r="LNF151" s="342"/>
      <c r="LNG151" s="342"/>
      <c r="LNH151" s="342"/>
      <c r="LNI151" s="342"/>
      <c r="LNJ151" s="342"/>
      <c r="LNK151" s="342"/>
      <c r="LNL151" s="342"/>
      <c r="LNM151" s="342"/>
      <c r="LNN151" s="342"/>
      <c r="LNO151" s="342"/>
      <c r="LNP151" s="342"/>
      <c r="LNQ151" s="342"/>
      <c r="LNR151" s="342"/>
      <c r="LNS151" s="342"/>
      <c r="LNT151" s="342"/>
      <c r="LNU151" s="342"/>
      <c r="LNV151" s="342"/>
      <c r="LNW151" s="342"/>
      <c r="LNX151" s="342"/>
      <c r="LNY151" s="342"/>
      <c r="LNZ151" s="342"/>
      <c r="LOA151" s="342"/>
      <c r="LOB151" s="342"/>
      <c r="LOC151" s="342"/>
      <c r="LOD151" s="342"/>
      <c r="LOE151" s="342"/>
      <c r="LOF151" s="342"/>
      <c r="LOG151" s="342"/>
      <c r="LOH151" s="342"/>
      <c r="LOI151" s="342"/>
      <c r="LOJ151" s="342"/>
      <c r="LOK151" s="342"/>
      <c r="LOL151" s="342"/>
      <c r="LOM151" s="342"/>
      <c r="LON151" s="342"/>
      <c r="LOO151" s="342"/>
      <c r="LOP151" s="342"/>
      <c r="LOQ151" s="342"/>
      <c r="LOR151" s="342"/>
      <c r="LOS151" s="342"/>
      <c r="LOT151" s="342"/>
      <c r="LOU151" s="342"/>
      <c r="LOV151" s="342"/>
      <c r="LOW151" s="342"/>
      <c r="LOX151" s="342"/>
      <c r="LOY151" s="342"/>
      <c r="LOZ151" s="342"/>
      <c r="LPA151" s="342"/>
      <c r="LPB151" s="342"/>
      <c r="LPC151" s="342"/>
      <c r="LPD151" s="342"/>
      <c r="LPE151" s="342"/>
      <c r="LPF151" s="342"/>
      <c r="LPG151" s="342"/>
      <c r="LPH151" s="342"/>
      <c r="LPI151" s="342"/>
      <c r="LPJ151" s="342"/>
      <c r="LPK151" s="342"/>
      <c r="LPL151" s="342"/>
      <c r="LPM151" s="342"/>
      <c r="LPN151" s="342"/>
      <c r="LPO151" s="342"/>
      <c r="LPP151" s="342"/>
      <c r="LPQ151" s="342"/>
      <c r="LPR151" s="342"/>
      <c r="LPS151" s="342"/>
      <c r="LPT151" s="342"/>
      <c r="LPU151" s="342"/>
      <c r="LPV151" s="342"/>
      <c r="LPW151" s="342"/>
      <c r="LPX151" s="342"/>
      <c r="LPY151" s="342"/>
      <c r="LPZ151" s="342"/>
      <c r="LQA151" s="342"/>
      <c r="LQB151" s="342"/>
      <c r="LQC151" s="342"/>
      <c r="LQD151" s="342"/>
      <c r="LQE151" s="342"/>
      <c r="LQF151" s="342"/>
      <c r="LQG151" s="342"/>
      <c r="LQH151" s="342"/>
      <c r="LQI151" s="342"/>
      <c r="LQJ151" s="342"/>
      <c r="LQK151" s="342"/>
      <c r="LQL151" s="342"/>
      <c r="LQM151" s="342"/>
      <c r="LQN151" s="342"/>
      <c r="LQO151" s="342"/>
      <c r="LQP151" s="342"/>
      <c r="LQQ151" s="342"/>
      <c r="LQR151" s="342"/>
      <c r="LQS151" s="342"/>
      <c r="LQT151" s="342"/>
      <c r="LQU151" s="342"/>
      <c r="LQV151" s="342"/>
      <c r="LQW151" s="342"/>
      <c r="LQX151" s="342"/>
      <c r="LQY151" s="342"/>
      <c r="LQZ151" s="342"/>
      <c r="LRA151" s="342"/>
      <c r="LRB151" s="342"/>
      <c r="LRC151" s="342"/>
      <c r="LRD151" s="342"/>
      <c r="LRE151" s="342"/>
      <c r="LRF151" s="342"/>
      <c r="LRG151" s="342"/>
      <c r="LRH151" s="342"/>
      <c r="LRI151" s="342"/>
      <c r="LRJ151" s="342"/>
      <c r="LRK151" s="342"/>
      <c r="LRL151" s="342"/>
      <c r="LRM151" s="342"/>
      <c r="LRN151" s="342"/>
      <c r="LRO151" s="342"/>
      <c r="LRP151" s="342"/>
      <c r="LRQ151" s="342"/>
      <c r="LRR151" s="342"/>
      <c r="LRS151" s="342"/>
      <c r="LRT151" s="342"/>
      <c r="LRU151" s="342"/>
      <c r="LRV151" s="342"/>
      <c r="LRW151" s="342"/>
      <c r="LRX151" s="342"/>
      <c r="LRY151" s="342"/>
      <c r="LRZ151" s="342"/>
      <c r="LSA151" s="342"/>
      <c r="LSB151" s="342"/>
      <c r="LSC151" s="342"/>
      <c r="LSD151" s="342"/>
      <c r="LSE151" s="342"/>
      <c r="LSF151" s="342"/>
      <c r="LSG151" s="342"/>
      <c r="LSH151" s="342"/>
      <c r="LSI151" s="342"/>
      <c r="LSJ151" s="342"/>
      <c r="LSK151" s="342"/>
      <c r="LSL151" s="342"/>
      <c r="LSM151" s="342"/>
      <c r="LSN151" s="342"/>
      <c r="LSO151" s="342"/>
      <c r="LSP151" s="342"/>
      <c r="LSQ151" s="342"/>
      <c r="LSR151" s="342"/>
      <c r="LSS151" s="342"/>
      <c r="LST151" s="342"/>
      <c r="LSU151" s="342"/>
      <c r="LSV151" s="342"/>
      <c r="LSW151" s="342"/>
      <c r="LSX151" s="342"/>
      <c r="LSY151" s="342"/>
      <c r="LSZ151" s="342"/>
      <c r="LTA151" s="342"/>
      <c r="LTB151" s="342"/>
      <c r="LTC151" s="342"/>
      <c r="LTD151" s="342"/>
      <c r="LTE151" s="342"/>
      <c r="LTF151" s="342"/>
      <c r="LTG151" s="342"/>
      <c r="LTH151" s="342"/>
      <c r="LTI151" s="342"/>
      <c r="LTJ151" s="342"/>
      <c r="LTK151" s="342"/>
      <c r="LTL151" s="342"/>
      <c r="LTM151" s="342"/>
      <c r="LTN151" s="342"/>
      <c r="LTO151" s="342"/>
      <c r="LTP151" s="342"/>
      <c r="LTQ151" s="342"/>
      <c r="LTR151" s="342"/>
      <c r="LTS151" s="342"/>
      <c r="LTT151" s="342"/>
      <c r="LTU151" s="342"/>
      <c r="LTV151" s="342"/>
      <c r="LTW151" s="342"/>
      <c r="LTX151" s="342"/>
      <c r="LTY151" s="342"/>
      <c r="LTZ151" s="342"/>
      <c r="LUA151" s="342"/>
      <c r="LUB151" s="342"/>
      <c r="LUC151" s="342"/>
      <c r="LUD151" s="342"/>
      <c r="LUE151" s="342"/>
      <c r="LUF151" s="342"/>
      <c r="LUG151" s="342"/>
      <c r="LUH151" s="342"/>
      <c r="LUI151" s="342"/>
      <c r="LUJ151" s="342"/>
      <c r="LUK151" s="342"/>
      <c r="LUL151" s="342"/>
      <c r="LUM151" s="342"/>
      <c r="LUN151" s="342"/>
      <c r="LUO151" s="342"/>
      <c r="LUP151" s="342"/>
      <c r="LUQ151" s="342"/>
      <c r="LUR151" s="342"/>
      <c r="LUS151" s="342"/>
      <c r="LUT151" s="342"/>
      <c r="LUU151" s="342"/>
      <c r="LUV151" s="342"/>
      <c r="LUW151" s="342"/>
      <c r="LUX151" s="342"/>
      <c r="LUY151" s="342"/>
      <c r="LUZ151" s="342"/>
      <c r="LVA151" s="342"/>
      <c r="LVB151" s="342"/>
      <c r="LVC151" s="342"/>
      <c r="LVD151" s="342"/>
      <c r="LVE151" s="342"/>
      <c r="LVF151" s="342"/>
      <c r="LVG151" s="342"/>
      <c r="LVH151" s="342"/>
      <c r="LVI151" s="342"/>
      <c r="LVJ151" s="342"/>
      <c r="LVK151" s="342"/>
      <c r="LVL151" s="342"/>
      <c r="LVM151" s="342"/>
      <c r="LVN151" s="342"/>
      <c r="LVO151" s="342"/>
      <c r="LVP151" s="342"/>
      <c r="LVQ151" s="342"/>
      <c r="LVR151" s="342"/>
      <c r="LVS151" s="342"/>
      <c r="LVT151" s="342"/>
      <c r="LVU151" s="342"/>
      <c r="LVV151" s="342"/>
      <c r="LVW151" s="342"/>
      <c r="LVX151" s="342"/>
      <c r="LVY151" s="342"/>
      <c r="LVZ151" s="342"/>
      <c r="LWA151" s="342"/>
      <c r="LWB151" s="342"/>
      <c r="LWC151" s="342"/>
      <c r="LWD151" s="342"/>
      <c r="LWE151" s="342"/>
      <c r="LWF151" s="342"/>
      <c r="LWG151" s="342"/>
      <c r="LWH151" s="342"/>
      <c r="LWI151" s="342"/>
      <c r="LWJ151" s="342"/>
      <c r="LWK151" s="342"/>
      <c r="LWL151" s="342"/>
      <c r="LWM151" s="342"/>
      <c r="LWN151" s="342"/>
      <c r="LWO151" s="342"/>
      <c r="LWP151" s="342"/>
      <c r="LWQ151" s="342"/>
      <c r="LWR151" s="342"/>
      <c r="LWS151" s="342"/>
      <c r="LWT151" s="342"/>
      <c r="LWU151" s="342"/>
      <c r="LWV151" s="342"/>
      <c r="LWW151" s="342"/>
      <c r="LWX151" s="342"/>
      <c r="LWY151" s="342"/>
      <c r="LWZ151" s="342"/>
      <c r="LXA151" s="342"/>
      <c r="LXB151" s="342"/>
      <c r="LXC151" s="342"/>
      <c r="LXD151" s="342"/>
      <c r="LXE151" s="342"/>
      <c r="LXF151" s="342"/>
      <c r="LXG151" s="342"/>
      <c r="LXH151" s="342"/>
      <c r="LXI151" s="342"/>
      <c r="LXJ151" s="342"/>
      <c r="LXK151" s="342"/>
      <c r="LXL151" s="342"/>
      <c r="LXM151" s="342"/>
      <c r="LXN151" s="342"/>
      <c r="LXO151" s="342"/>
      <c r="LXP151" s="342"/>
      <c r="LXQ151" s="342"/>
      <c r="LXR151" s="342"/>
      <c r="LXS151" s="342"/>
      <c r="LXT151" s="342"/>
      <c r="LXU151" s="342"/>
      <c r="LXV151" s="342"/>
      <c r="LXW151" s="342"/>
      <c r="LXX151" s="342"/>
      <c r="LXY151" s="342"/>
      <c r="LXZ151" s="342"/>
      <c r="LYA151" s="342"/>
      <c r="LYB151" s="342"/>
      <c r="LYC151" s="342"/>
      <c r="LYD151" s="342"/>
      <c r="LYE151" s="342"/>
      <c r="LYF151" s="342"/>
      <c r="LYG151" s="342"/>
      <c r="LYH151" s="342"/>
      <c r="LYI151" s="342"/>
      <c r="LYJ151" s="342"/>
      <c r="LYK151" s="342"/>
      <c r="LYL151" s="342"/>
      <c r="LYM151" s="342"/>
      <c r="LYN151" s="342"/>
      <c r="LYO151" s="342"/>
      <c r="LYP151" s="342"/>
      <c r="LYQ151" s="342"/>
      <c r="LYR151" s="342"/>
      <c r="LYS151" s="342"/>
      <c r="LYT151" s="342"/>
      <c r="LYU151" s="342"/>
      <c r="LYV151" s="342"/>
      <c r="LYW151" s="342"/>
      <c r="LYX151" s="342"/>
      <c r="LYY151" s="342"/>
      <c r="LYZ151" s="342"/>
      <c r="LZA151" s="342"/>
      <c r="LZB151" s="342"/>
      <c r="LZC151" s="342"/>
      <c r="LZD151" s="342"/>
      <c r="LZE151" s="342"/>
      <c r="LZF151" s="342"/>
      <c r="LZG151" s="342"/>
      <c r="LZH151" s="342"/>
      <c r="LZI151" s="342"/>
      <c r="LZJ151" s="342"/>
      <c r="LZK151" s="342"/>
      <c r="LZL151" s="342"/>
      <c r="LZM151" s="342"/>
      <c r="LZN151" s="342"/>
      <c r="LZO151" s="342"/>
      <c r="LZP151" s="342"/>
      <c r="LZQ151" s="342"/>
      <c r="LZR151" s="342"/>
      <c r="LZS151" s="342"/>
      <c r="LZT151" s="342"/>
      <c r="LZU151" s="342"/>
      <c r="LZV151" s="342"/>
      <c r="LZW151" s="342"/>
      <c r="LZX151" s="342"/>
      <c r="LZY151" s="342"/>
      <c r="LZZ151" s="342"/>
      <c r="MAA151" s="342"/>
      <c r="MAB151" s="342"/>
      <c r="MAC151" s="342"/>
      <c r="MAD151" s="342"/>
      <c r="MAE151" s="342"/>
      <c r="MAF151" s="342"/>
      <c r="MAG151" s="342"/>
      <c r="MAH151" s="342"/>
      <c r="MAI151" s="342"/>
      <c r="MAJ151" s="342"/>
      <c r="MAK151" s="342"/>
      <c r="MAL151" s="342"/>
      <c r="MAM151" s="342"/>
      <c r="MAN151" s="342"/>
      <c r="MAO151" s="342"/>
      <c r="MAP151" s="342"/>
      <c r="MAQ151" s="342"/>
      <c r="MAR151" s="342"/>
      <c r="MAS151" s="342"/>
      <c r="MAT151" s="342"/>
      <c r="MAU151" s="342"/>
      <c r="MAV151" s="342"/>
      <c r="MAW151" s="342"/>
      <c r="MAX151" s="342"/>
      <c r="MAY151" s="342"/>
      <c r="MAZ151" s="342"/>
      <c r="MBA151" s="342"/>
      <c r="MBB151" s="342"/>
      <c r="MBC151" s="342"/>
      <c r="MBD151" s="342"/>
      <c r="MBE151" s="342"/>
      <c r="MBF151" s="342"/>
      <c r="MBG151" s="342"/>
      <c r="MBH151" s="342"/>
      <c r="MBI151" s="342"/>
      <c r="MBJ151" s="342"/>
      <c r="MBK151" s="342"/>
      <c r="MBL151" s="342"/>
      <c r="MBM151" s="342"/>
      <c r="MBN151" s="342"/>
      <c r="MBO151" s="342"/>
      <c r="MBP151" s="342"/>
      <c r="MBQ151" s="342"/>
      <c r="MBR151" s="342"/>
      <c r="MBS151" s="342"/>
      <c r="MBT151" s="342"/>
      <c r="MBU151" s="342"/>
      <c r="MBV151" s="342"/>
      <c r="MBW151" s="342"/>
      <c r="MBX151" s="342"/>
      <c r="MBY151" s="342"/>
      <c r="MBZ151" s="342"/>
      <c r="MCA151" s="342"/>
      <c r="MCB151" s="342"/>
      <c r="MCC151" s="342"/>
      <c r="MCD151" s="342"/>
      <c r="MCE151" s="342"/>
      <c r="MCF151" s="342"/>
      <c r="MCG151" s="342"/>
      <c r="MCH151" s="342"/>
      <c r="MCI151" s="342"/>
      <c r="MCJ151" s="342"/>
      <c r="MCK151" s="342"/>
      <c r="MCL151" s="342"/>
      <c r="MCM151" s="342"/>
      <c r="MCN151" s="342"/>
      <c r="MCO151" s="342"/>
      <c r="MCP151" s="342"/>
      <c r="MCQ151" s="342"/>
      <c r="MCR151" s="342"/>
      <c r="MCS151" s="342"/>
      <c r="MCT151" s="342"/>
      <c r="MCU151" s="342"/>
      <c r="MCV151" s="342"/>
      <c r="MCW151" s="342"/>
      <c r="MCX151" s="342"/>
      <c r="MCY151" s="342"/>
      <c r="MCZ151" s="342"/>
      <c r="MDA151" s="342"/>
      <c r="MDB151" s="342"/>
      <c r="MDC151" s="342"/>
      <c r="MDD151" s="342"/>
      <c r="MDE151" s="342"/>
      <c r="MDF151" s="342"/>
      <c r="MDG151" s="342"/>
      <c r="MDH151" s="342"/>
      <c r="MDI151" s="342"/>
      <c r="MDJ151" s="342"/>
      <c r="MDK151" s="342"/>
      <c r="MDL151" s="342"/>
      <c r="MDM151" s="342"/>
      <c r="MDN151" s="342"/>
      <c r="MDO151" s="342"/>
      <c r="MDP151" s="342"/>
      <c r="MDQ151" s="342"/>
      <c r="MDR151" s="342"/>
      <c r="MDS151" s="342"/>
      <c r="MDT151" s="342"/>
      <c r="MDU151" s="342"/>
      <c r="MDV151" s="342"/>
      <c r="MDW151" s="342"/>
      <c r="MDX151" s="342"/>
      <c r="MDY151" s="342"/>
      <c r="MDZ151" s="342"/>
      <c r="MEA151" s="342"/>
      <c r="MEB151" s="342"/>
      <c r="MEC151" s="342"/>
      <c r="MED151" s="342"/>
      <c r="MEE151" s="342"/>
      <c r="MEF151" s="342"/>
      <c r="MEG151" s="342"/>
      <c r="MEH151" s="342"/>
      <c r="MEI151" s="342"/>
      <c r="MEJ151" s="342"/>
      <c r="MEK151" s="342"/>
      <c r="MEL151" s="342"/>
      <c r="MEM151" s="342"/>
      <c r="MEN151" s="342"/>
      <c r="MEO151" s="342"/>
      <c r="MEP151" s="342"/>
      <c r="MEQ151" s="342"/>
      <c r="MER151" s="342"/>
      <c r="MES151" s="342"/>
      <c r="MET151" s="342"/>
      <c r="MEU151" s="342"/>
      <c r="MEV151" s="342"/>
      <c r="MEW151" s="342"/>
      <c r="MEX151" s="342"/>
      <c r="MEY151" s="342"/>
      <c r="MEZ151" s="342"/>
      <c r="MFA151" s="342"/>
      <c r="MFB151" s="342"/>
      <c r="MFC151" s="342"/>
      <c r="MFD151" s="342"/>
      <c r="MFE151" s="342"/>
      <c r="MFF151" s="342"/>
      <c r="MFG151" s="342"/>
      <c r="MFH151" s="342"/>
      <c r="MFI151" s="342"/>
      <c r="MFJ151" s="342"/>
      <c r="MFK151" s="342"/>
      <c r="MFL151" s="342"/>
      <c r="MFM151" s="342"/>
      <c r="MFN151" s="342"/>
      <c r="MFO151" s="342"/>
      <c r="MFP151" s="342"/>
      <c r="MFQ151" s="342"/>
      <c r="MFR151" s="342"/>
      <c r="MFS151" s="342"/>
      <c r="MFT151" s="342"/>
      <c r="MFU151" s="342"/>
      <c r="MFV151" s="342"/>
      <c r="MFW151" s="342"/>
      <c r="MFX151" s="342"/>
      <c r="MFY151" s="342"/>
      <c r="MFZ151" s="342"/>
      <c r="MGA151" s="342"/>
      <c r="MGB151" s="342"/>
      <c r="MGC151" s="342"/>
      <c r="MGD151" s="342"/>
      <c r="MGE151" s="342"/>
      <c r="MGF151" s="342"/>
      <c r="MGG151" s="342"/>
      <c r="MGH151" s="342"/>
      <c r="MGI151" s="342"/>
      <c r="MGJ151" s="342"/>
      <c r="MGK151" s="342"/>
      <c r="MGL151" s="342"/>
      <c r="MGM151" s="342"/>
      <c r="MGN151" s="342"/>
      <c r="MGO151" s="342"/>
      <c r="MGP151" s="342"/>
      <c r="MGQ151" s="342"/>
      <c r="MGR151" s="342"/>
      <c r="MGS151" s="342"/>
      <c r="MGT151" s="342"/>
      <c r="MGU151" s="342"/>
      <c r="MGV151" s="342"/>
      <c r="MGW151" s="342"/>
      <c r="MGX151" s="342"/>
      <c r="MGY151" s="342"/>
      <c r="MGZ151" s="342"/>
      <c r="MHA151" s="342"/>
      <c r="MHB151" s="342"/>
      <c r="MHC151" s="342"/>
      <c r="MHD151" s="342"/>
      <c r="MHE151" s="342"/>
      <c r="MHF151" s="342"/>
      <c r="MHG151" s="342"/>
      <c r="MHH151" s="342"/>
      <c r="MHI151" s="342"/>
      <c r="MHJ151" s="342"/>
      <c r="MHK151" s="342"/>
      <c r="MHL151" s="342"/>
      <c r="MHM151" s="342"/>
      <c r="MHN151" s="342"/>
      <c r="MHO151" s="342"/>
      <c r="MHP151" s="342"/>
      <c r="MHQ151" s="342"/>
      <c r="MHR151" s="342"/>
      <c r="MHS151" s="342"/>
      <c r="MHT151" s="342"/>
      <c r="MHU151" s="342"/>
      <c r="MHV151" s="342"/>
      <c r="MHW151" s="342"/>
      <c r="MHX151" s="342"/>
      <c r="MHY151" s="342"/>
      <c r="MHZ151" s="342"/>
      <c r="MIA151" s="342"/>
      <c r="MIB151" s="342"/>
      <c r="MIC151" s="342"/>
      <c r="MID151" s="342"/>
      <c r="MIE151" s="342"/>
      <c r="MIF151" s="342"/>
      <c r="MIG151" s="342"/>
      <c r="MIH151" s="342"/>
      <c r="MII151" s="342"/>
      <c r="MIJ151" s="342"/>
      <c r="MIK151" s="342"/>
      <c r="MIL151" s="342"/>
      <c r="MIM151" s="342"/>
      <c r="MIN151" s="342"/>
      <c r="MIO151" s="342"/>
      <c r="MIP151" s="342"/>
      <c r="MIQ151" s="342"/>
      <c r="MIR151" s="342"/>
      <c r="MIS151" s="342"/>
      <c r="MIT151" s="342"/>
      <c r="MIU151" s="342"/>
      <c r="MIV151" s="342"/>
      <c r="MIW151" s="342"/>
      <c r="MIX151" s="342"/>
      <c r="MIY151" s="342"/>
      <c r="MIZ151" s="342"/>
      <c r="MJA151" s="342"/>
      <c r="MJB151" s="342"/>
      <c r="MJC151" s="342"/>
      <c r="MJD151" s="342"/>
      <c r="MJE151" s="342"/>
      <c r="MJF151" s="342"/>
      <c r="MJG151" s="342"/>
      <c r="MJH151" s="342"/>
      <c r="MJI151" s="342"/>
      <c r="MJJ151" s="342"/>
      <c r="MJK151" s="342"/>
      <c r="MJL151" s="342"/>
      <c r="MJM151" s="342"/>
      <c r="MJN151" s="342"/>
      <c r="MJO151" s="342"/>
      <c r="MJP151" s="342"/>
      <c r="MJQ151" s="342"/>
      <c r="MJR151" s="342"/>
      <c r="MJS151" s="342"/>
      <c r="MJT151" s="342"/>
      <c r="MJU151" s="342"/>
      <c r="MJV151" s="342"/>
      <c r="MJW151" s="342"/>
      <c r="MJX151" s="342"/>
      <c r="MJY151" s="342"/>
      <c r="MJZ151" s="342"/>
      <c r="MKA151" s="342"/>
      <c r="MKB151" s="342"/>
      <c r="MKC151" s="342"/>
      <c r="MKD151" s="342"/>
      <c r="MKE151" s="342"/>
      <c r="MKF151" s="342"/>
      <c r="MKG151" s="342"/>
      <c r="MKH151" s="342"/>
      <c r="MKI151" s="342"/>
      <c r="MKJ151" s="342"/>
      <c r="MKK151" s="342"/>
      <c r="MKL151" s="342"/>
      <c r="MKM151" s="342"/>
      <c r="MKN151" s="342"/>
      <c r="MKO151" s="342"/>
      <c r="MKP151" s="342"/>
      <c r="MKQ151" s="342"/>
      <c r="MKR151" s="342"/>
      <c r="MKS151" s="342"/>
      <c r="MKT151" s="342"/>
      <c r="MKU151" s="342"/>
      <c r="MKV151" s="342"/>
      <c r="MKW151" s="342"/>
      <c r="MKX151" s="342"/>
      <c r="MKY151" s="342"/>
      <c r="MKZ151" s="342"/>
      <c r="MLA151" s="342"/>
      <c r="MLB151" s="342"/>
      <c r="MLC151" s="342"/>
      <c r="MLD151" s="342"/>
      <c r="MLE151" s="342"/>
      <c r="MLF151" s="342"/>
      <c r="MLG151" s="342"/>
      <c r="MLH151" s="342"/>
      <c r="MLI151" s="342"/>
      <c r="MLJ151" s="342"/>
      <c r="MLK151" s="342"/>
      <c r="MLL151" s="342"/>
      <c r="MLM151" s="342"/>
      <c r="MLN151" s="342"/>
      <c r="MLO151" s="342"/>
      <c r="MLP151" s="342"/>
      <c r="MLQ151" s="342"/>
      <c r="MLR151" s="342"/>
      <c r="MLS151" s="342"/>
      <c r="MLT151" s="342"/>
      <c r="MLU151" s="342"/>
      <c r="MLV151" s="342"/>
      <c r="MLW151" s="342"/>
      <c r="MLX151" s="342"/>
      <c r="MLY151" s="342"/>
      <c r="MLZ151" s="342"/>
      <c r="MMA151" s="342"/>
      <c r="MMB151" s="342"/>
      <c r="MMC151" s="342"/>
      <c r="MMD151" s="342"/>
      <c r="MME151" s="342"/>
      <c r="MMF151" s="342"/>
      <c r="MMG151" s="342"/>
      <c r="MMH151" s="342"/>
      <c r="MMI151" s="342"/>
      <c r="MMJ151" s="342"/>
      <c r="MMK151" s="342"/>
      <c r="MML151" s="342"/>
      <c r="MMM151" s="342"/>
      <c r="MMN151" s="342"/>
      <c r="MMO151" s="342"/>
      <c r="MMP151" s="342"/>
      <c r="MMQ151" s="342"/>
      <c r="MMR151" s="342"/>
      <c r="MMS151" s="342"/>
      <c r="MMT151" s="342"/>
      <c r="MMU151" s="342"/>
      <c r="MMV151" s="342"/>
      <c r="MMW151" s="342"/>
      <c r="MMX151" s="342"/>
      <c r="MMY151" s="342"/>
      <c r="MMZ151" s="342"/>
      <c r="MNA151" s="342"/>
      <c r="MNB151" s="342"/>
      <c r="MNC151" s="342"/>
      <c r="MND151" s="342"/>
      <c r="MNE151" s="342"/>
      <c r="MNF151" s="342"/>
      <c r="MNG151" s="342"/>
      <c r="MNH151" s="342"/>
      <c r="MNI151" s="342"/>
      <c r="MNJ151" s="342"/>
      <c r="MNK151" s="342"/>
      <c r="MNL151" s="342"/>
      <c r="MNM151" s="342"/>
      <c r="MNN151" s="342"/>
      <c r="MNO151" s="342"/>
      <c r="MNP151" s="342"/>
      <c r="MNQ151" s="342"/>
      <c r="MNR151" s="342"/>
      <c r="MNS151" s="342"/>
      <c r="MNT151" s="342"/>
      <c r="MNU151" s="342"/>
      <c r="MNV151" s="342"/>
      <c r="MNW151" s="342"/>
      <c r="MNX151" s="342"/>
      <c r="MNY151" s="342"/>
      <c r="MNZ151" s="342"/>
      <c r="MOA151" s="342"/>
      <c r="MOB151" s="342"/>
      <c r="MOC151" s="342"/>
      <c r="MOD151" s="342"/>
      <c r="MOE151" s="342"/>
      <c r="MOF151" s="342"/>
      <c r="MOG151" s="342"/>
      <c r="MOH151" s="342"/>
      <c r="MOI151" s="342"/>
      <c r="MOJ151" s="342"/>
      <c r="MOK151" s="342"/>
      <c r="MOL151" s="342"/>
      <c r="MOM151" s="342"/>
      <c r="MON151" s="342"/>
      <c r="MOO151" s="342"/>
      <c r="MOP151" s="342"/>
      <c r="MOQ151" s="342"/>
      <c r="MOR151" s="342"/>
      <c r="MOS151" s="342"/>
      <c r="MOT151" s="342"/>
      <c r="MOU151" s="342"/>
      <c r="MOV151" s="342"/>
      <c r="MOW151" s="342"/>
      <c r="MOX151" s="342"/>
      <c r="MOY151" s="342"/>
      <c r="MOZ151" s="342"/>
      <c r="MPA151" s="342"/>
      <c r="MPB151" s="342"/>
      <c r="MPC151" s="342"/>
      <c r="MPD151" s="342"/>
      <c r="MPE151" s="342"/>
      <c r="MPF151" s="342"/>
      <c r="MPG151" s="342"/>
      <c r="MPH151" s="342"/>
      <c r="MPI151" s="342"/>
      <c r="MPJ151" s="342"/>
      <c r="MPK151" s="342"/>
      <c r="MPL151" s="342"/>
      <c r="MPM151" s="342"/>
      <c r="MPN151" s="342"/>
      <c r="MPO151" s="342"/>
      <c r="MPP151" s="342"/>
      <c r="MPQ151" s="342"/>
      <c r="MPR151" s="342"/>
      <c r="MPS151" s="342"/>
      <c r="MPT151" s="342"/>
      <c r="MPU151" s="342"/>
      <c r="MPV151" s="342"/>
      <c r="MPW151" s="342"/>
      <c r="MPX151" s="342"/>
      <c r="MPY151" s="342"/>
      <c r="MPZ151" s="342"/>
      <c r="MQA151" s="342"/>
      <c r="MQB151" s="342"/>
      <c r="MQC151" s="342"/>
      <c r="MQD151" s="342"/>
      <c r="MQE151" s="342"/>
      <c r="MQF151" s="342"/>
      <c r="MQG151" s="342"/>
      <c r="MQH151" s="342"/>
      <c r="MQI151" s="342"/>
      <c r="MQJ151" s="342"/>
      <c r="MQK151" s="342"/>
      <c r="MQL151" s="342"/>
      <c r="MQM151" s="342"/>
      <c r="MQN151" s="342"/>
      <c r="MQO151" s="342"/>
      <c r="MQP151" s="342"/>
      <c r="MQQ151" s="342"/>
      <c r="MQR151" s="342"/>
      <c r="MQS151" s="342"/>
      <c r="MQT151" s="342"/>
      <c r="MQU151" s="342"/>
      <c r="MQV151" s="342"/>
      <c r="MQW151" s="342"/>
      <c r="MQX151" s="342"/>
      <c r="MQY151" s="342"/>
      <c r="MQZ151" s="342"/>
      <c r="MRA151" s="342"/>
      <c r="MRB151" s="342"/>
      <c r="MRC151" s="342"/>
      <c r="MRD151" s="342"/>
      <c r="MRE151" s="342"/>
      <c r="MRF151" s="342"/>
      <c r="MRG151" s="342"/>
      <c r="MRH151" s="342"/>
      <c r="MRI151" s="342"/>
      <c r="MRJ151" s="342"/>
      <c r="MRK151" s="342"/>
      <c r="MRL151" s="342"/>
      <c r="MRM151" s="342"/>
      <c r="MRN151" s="342"/>
      <c r="MRO151" s="342"/>
      <c r="MRP151" s="342"/>
      <c r="MRQ151" s="342"/>
      <c r="MRR151" s="342"/>
      <c r="MRS151" s="342"/>
      <c r="MRT151" s="342"/>
      <c r="MRU151" s="342"/>
      <c r="MRV151" s="342"/>
      <c r="MRW151" s="342"/>
      <c r="MRX151" s="342"/>
      <c r="MRY151" s="342"/>
      <c r="MRZ151" s="342"/>
      <c r="MSA151" s="342"/>
      <c r="MSB151" s="342"/>
      <c r="MSC151" s="342"/>
      <c r="MSD151" s="342"/>
      <c r="MSE151" s="342"/>
      <c r="MSF151" s="342"/>
      <c r="MSG151" s="342"/>
      <c r="MSH151" s="342"/>
      <c r="MSI151" s="342"/>
      <c r="MSJ151" s="342"/>
      <c r="MSK151" s="342"/>
      <c r="MSL151" s="342"/>
      <c r="MSM151" s="342"/>
      <c r="MSN151" s="342"/>
      <c r="MSO151" s="342"/>
      <c r="MSP151" s="342"/>
      <c r="MSQ151" s="342"/>
      <c r="MSR151" s="342"/>
      <c r="MSS151" s="342"/>
      <c r="MST151" s="342"/>
      <c r="MSU151" s="342"/>
      <c r="MSV151" s="342"/>
      <c r="MSW151" s="342"/>
      <c r="MSX151" s="342"/>
      <c r="MSY151" s="342"/>
      <c r="MSZ151" s="342"/>
      <c r="MTA151" s="342"/>
      <c r="MTB151" s="342"/>
      <c r="MTC151" s="342"/>
      <c r="MTD151" s="342"/>
      <c r="MTE151" s="342"/>
      <c r="MTF151" s="342"/>
      <c r="MTG151" s="342"/>
      <c r="MTH151" s="342"/>
      <c r="MTI151" s="342"/>
      <c r="MTJ151" s="342"/>
      <c r="MTK151" s="342"/>
      <c r="MTL151" s="342"/>
      <c r="MTM151" s="342"/>
      <c r="MTN151" s="342"/>
      <c r="MTO151" s="342"/>
      <c r="MTP151" s="342"/>
      <c r="MTQ151" s="342"/>
      <c r="MTR151" s="342"/>
      <c r="MTS151" s="342"/>
      <c r="MTT151" s="342"/>
      <c r="MTU151" s="342"/>
      <c r="MTV151" s="342"/>
      <c r="MTW151" s="342"/>
      <c r="MTX151" s="342"/>
      <c r="MTY151" s="342"/>
      <c r="MTZ151" s="342"/>
      <c r="MUA151" s="342"/>
      <c r="MUB151" s="342"/>
      <c r="MUC151" s="342"/>
      <c r="MUD151" s="342"/>
      <c r="MUE151" s="342"/>
      <c r="MUF151" s="342"/>
      <c r="MUG151" s="342"/>
      <c r="MUH151" s="342"/>
      <c r="MUI151" s="342"/>
      <c r="MUJ151" s="342"/>
      <c r="MUK151" s="342"/>
      <c r="MUL151" s="342"/>
      <c r="MUM151" s="342"/>
      <c r="MUN151" s="342"/>
      <c r="MUO151" s="342"/>
      <c r="MUP151" s="342"/>
      <c r="MUQ151" s="342"/>
      <c r="MUR151" s="342"/>
      <c r="MUS151" s="342"/>
      <c r="MUT151" s="342"/>
      <c r="MUU151" s="342"/>
      <c r="MUV151" s="342"/>
      <c r="MUW151" s="342"/>
      <c r="MUX151" s="342"/>
      <c r="MUY151" s="342"/>
      <c r="MUZ151" s="342"/>
      <c r="MVA151" s="342"/>
      <c r="MVB151" s="342"/>
      <c r="MVC151" s="342"/>
      <c r="MVD151" s="342"/>
      <c r="MVE151" s="342"/>
      <c r="MVF151" s="342"/>
      <c r="MVG151" s="342"/>
      <c r="MVH151" s="342"/>
      <c r="MVI151" s="342"/>
      <c r="MVJ151" s="342"/>
      <c r="MVK151" s="342"/>
      <c r="MVL151" s="342"/>
      <c r="MVM151" s="342"/>
      <c r="MVN151" s="342"/>
      <c r="MVO151" s="342"/>
      <c r="MVP151" s="342"/>
      <c r="MVQ151" s="342"/>
      <c r="MVR151" s="342"/>
      <c r="MVS151" s="342"/>
      <c r="MVT151" s="342"/>
      <c r="MVU151" s="342"/>
      <c r="MVV151" s="342"/>
      <c r="MVW151" s="342"/>
      <c r="MVX151" s="342"/>
      <c r="MVY151" s="342"/>
      <c r="MVZ151" s="342"/>
      <c r="MWA151" s="342"/>
      <c r="MWB151" s="342"/>
      <c r="MWC151" s="342"/>
      <c r="MWD151" s="342"/>
      <c r="MWE151" s="342"/>
      <c r="MWF151" s="342"/>
      <c r="MWG151" s="342"/>
      <c r="MWH151" s="342"/>
      <c r="MWI151" s="342"/>
      <c r="MWJ151" s="342"/>
      <c r="MWK151" s="342"/>
      <c r="MWL151" s="342"/>
      <c r="MWM151" s="342"/>
      <c r="MWN151" s="342"/>
      <c r="MWO151" s="342"/>
      <c r="MWP151" s="342"/>
      <c r="MWQ151" s="342"/>
      <c r="MWR151" s="342"/>
      <c r="MWS151" s="342"/>
      <c r="MWT151" s="342"/>
      <c r="MWU151" s="342"/>
      <c r="MWV151" s="342"/>
      <c r="MWW151" s="342"/>
      <c r="MWX151" s="342"/>
      <c r="MWY151" s="342"/>
      <c r="MWZ151" s="342"/>
      <c r="MXA151" s="342"/>
      <c r="MXB151" s="342"/>
      <c r="MXC151" s="342"/>
      <c r="MXD151" s="342"/>
      <c r="MXE151" s="342"/>
      <c r="MXF151" s="342"/>
      <c r="MXG151" s="342"/>
      <c r="MXH151" s="342"/>
      <c r="MXI151" s="342"/>
      <c r="MXJ151" s="342"/>
      <c r="MXK151" s="342"/>
      <c r="MXL151" s="342"/>
      <c r="MXM151" s="342"/>
      <c r="MXN151" s="342"/>
      <c r="MXO151" s="342"/>
      <c r="MXP151" s="342"/>
      <c r="MXQ151" s="342"/>
      <c r="MXR151" s="342"/>
      <c r="MXS151" s="342"/>
      <c r="MXT151" s="342"/>
      <c r="MXU151" s="342"/>
      <c r="MXV151" s="342"/>
      <c r="MXW151" s="342"/>
      <c r="MXX151" s="342"/>
      <c r="MXY151" s="342"/>
      <c r="MXZ151" s="342"/>
      <c r="MYA151" s="342"/>
      <c r="MYB151" s="342"/>
      <c r="MYC151" s="342"/>
      <c r="MYD151" s="342"/>
      <c r="MYE151" s="342"/>
      <c r="MYF151" s="342"/>
      <c r="MYG151" s="342"/>
      <c r="MYH151" s="342"/>
      <c r="MYI151" s="342"/>
      <c r="MYJ151" s="342"/>
      <c r="MYK151" s="342"/>
      <c r="MYL151" s="342"/>
      <c r="MYM151" s="342"/>
      <c r="MYN151" s="342"/>
      <c r="MYO151" s="342"/>
      <c r="MYP151" s="342"/>
      <c r="MYQ151" s="342"/>
      <c r="MYR151" s="342"/>
      <c r="MYS151" s="342"/>
      <c r="MYT151" s="342"/>
      <c r="MYU151" s="342"/>
      <c r="MYV151" s="342"/>
      <c r="MYW151" s="342"/>
      <c r="MYX151" s="342"/>
      <c r="MYY151" s="342"/>
      <c r="MYZ151" s="342"/>
      <c r="MZA151" s="342"/>
      <c r="MZB151" s="342"/>
      <c r="MZC151" s="342"/>
      <c r="MZD151" s="342"/>
      <c r="MZE151" s="342"/>
      <c r="MZF151" s="342"/>
      <c r="MZG151" s="342"/>
      <c r="MZH151" s="342"/>
      <c r="MZI151" s="342"/>
      <c r="MZJ151" s="342"/>
      <c r="MZK151" s="342"/>
      <c r="MZL151" s="342"/>
      <c r="MZM151" s="342"/>
      <c r="MZN151" s="342"/>
      <c r="MZO151" s="342"/>
      <c r="MZP151" s="342"/>
      <c r="MZQ151" s="342"/>
      <c r="MZR151" s="342"/>
      <c r="MZS151" s="342"/>
      <c r="MZT151" s="342"/>
      <c r="MZU151" s="342"/>
      <c r="MZV151" s="342"/>
      <c r="MZW151" s="342"/>
      <c r="MZX151" s="342"/>
      <c r="MZY151" s="342"/>
      <c r="MZZ151" s="342"/>
      <c r="NAA151" s="342"/>
      <c r="NAB151" s="342"/>
      <c r="NAC151" s="342"/>
      <c r="NAD151" s="342"/>
      <c r="NAE151" s="342"/>
      <c r="NAF151" s="342"/>
      <c r="NAG151" s="342"/>
      <c r="NAH151" s="342"/>
      <c r="NAI151" s="342"/>
      <c r="NAJ151" s="342"/>
      <c r="NAK151" s="342"/>
      <c r="NAL151" s="342"/>
      <c r="NAM151" s="342"/>
      <c r="NAN151" s="342"/>
      <c r="NAO151" s="342"/>
      <c r="NAP151" s="342"/>
      <c r="NAQ151" s="342"/>
      <c r="NAR151" s="342"/>
      <c r="NAS151" s="342"/>
      <c r="NAT151" s="342"/>
      <c r="NAU151" s="342"/>
      <c r="NAV151" s="342"/>
      <c r="NAW151" s="342"/>
      <c r="NAX151" s="342"/>
      <c r="NAY151" s="342"/>
      <c r="NAZ151" s="342"/>
      <c r="NBA151" s="342"/>
      <c r="NBB151" s="342"/>
      <c r="NBC151" s="342"/>
      <c r="NBD151" s="342"/>
      <c r="NBE151" s="342"/>
      <c r="NBF151" s="342"/>
      <c r="NBG151" s="342"/>
      <c r="NBH151" s="342"/>
      <c r="NBI151" s="342"/>
      <c r="NBJ151" s="342"/>
      <c r="NBK151" s="342"/>
      <c r="NBL151" s="342"/>
      <c r="NBM151" s="342"/>
      <c r="NBN151" s="342"/>
      <c r="NBO151" s="342"/>
      <c r="NBP151" s="342"/>
      <c r="NBQ151" s="342"/>
      <c r="NBR151" s="342"/>
      <c r="NBS151" s="342"/>
      <c r="NBT151" s="342"/>
      <c r="NBU151" s="342"/>
      <c r="NBV151" s="342"/>
      <c r="NBW151" s="342"/>
      <c r="NBX151" s="342"/>
      <c r="NBY151" s="342"/>
      <c r="NBZ151" s="342"/>
      <c r="NCA151" s="342"/>
      <c r="NCB151" s="342"/>
      <c r="NCC151" s="342"/>
      <c r="NCD151" s="342"/>
      <c r="NCE151" s="342"/>
      <c r="NCF151" s="342"/>
      <c r="NCG151" s="342"/>
      <c r="NCH151" s="342"/>
      <c r="NCI151" s="342"/>
      <c r="NCJ151" s="342"/>
      <c r="NCK151" s="342"/>
      <c r="NCL151" s="342"/>
      <c r="NCM151" s="342"/>
      <c r="NCN151" s="342"/>
      <c r="NCO151" s="342"/>
      <c r="NCP151" s="342"/>
      <c r="NCQ151" s="342"/>
      <c r="NCR151" s="342"/>
      <c r="NCS151" s="342"/>
      <c r="NCT151" s="342"/>
      <c r="NCU151" s="342"/>
      <c r="NCV151" s="342"/>
      <c r="NCW151" s="342"/>
      <c r="NCX151" s="342"/>
      <c r="NCY151" s="342"/>
      <c r="NCZ151" s="342"/>
      <c r="NDA151" s="342"/>
      <c r="NDB151" s="342"/>
      <c r="NDC151" s="342"/>
      <c r="NDD151" s="342"/>
      <c r="NDE151" s="342"/>
      <c r="NDF151" s="342"/>
      <c r="NDG151" s="342"/>
      <c r="NDH151" s="342"/>
      <c r="NDI151" s="342"/>
      <c r="NDJ151" s="342"/>
      <c r="NDK151" s="342"/>
      <c r="NDL151" s="342"/>
      <c r="NDM151" s="342"/>
      <c r="NDN151" s="342"/>
      <c r="NDO151" s="342"/>
      <c r="NDP151" s="342"/>
      <c r="NDQ151" s="342"/>
      <c r="NDR151" s="342"/>
      <c r="NDS151" s="342"/>
      <c r="NDT151" s="342"/>
      <c r="NDU151" s="342"/>
      <c r="NDV151" s="342"/>
      <c r="NDW151" s="342"/>
      <c r="NDX151" s="342"/>
      <c r="NDY151" s="342"/>
      <c r="NDZ151" s="342"/>
      <c r="NEA151" s="342"/>
      <c r="NEB151" s="342"/>
      <c r="NEC151" s="342"/>
      <c r="NED151" s="342"/>
      <c r="NEE151" s="342"/>
      <c r="NEF151" s="342"/>
      <c r="NEG151" s="342"/>
      <c r="NEH151" s="342"/>
      <c r="NEI151" s="342"/>
      <c r="NEJ151" s="342"/>
      <c r="NEK151" s="342"/>
      <c r="NEL151" s="342"/>
      <c r="NEM151" s="342"/>
      <c r="NEN151" s="342"/>
      <c r="NEO151" s="342"/>
      <c r="NEP151" s="342"/>
      <c r="NEQ151" s="342"/>
      <c r="NER151" s="342"/>
      <c r="NES151" s="342"/>
      <c r="NET151" s="342"/>
      <c r="NEU151" s="342"/>
      <c r="NEV151" s="342"/>
      <c r="NEW151" s="342"/>
      <c r="NEX151" s="342"/>
      <c r="NEY151" s="342"/>
      <c r="NEZ151" s="342"/>
      <c r="NFA151" s="342"/>
      <c r="NFB151" s="342"/>
      <c r="NFC151" s="342"/>
      <c r="NFD151" s="342"/>
      <c r="NFE151" s="342"/>
      <c r="NFF151" s="342"/>
      <c r="NFG151" s="342"/>
      <c r="NFH151" s="342"/>
      <c r="NFI151" s="342"/>
      <c r="NFJ151" s="342"/>
      <c r="NFK151" s="342"/>
      <c r="NFL151" s="342"/>
      <c r="NFM151" s="342"/>
      <c r="NFN151" s="342"/>
      <c r="NFO151" s="342"/>
      <c r="NFP151" s="342"/>
      <c r="NFQ151" s="342"/>
      <c r="NFR151" s="342"/>
      <c r="NFS151" s="342"/>
      <c r="NFT151" s="342"/>
      <c r="NFU151" s="342"/>
      <c r="NFV151" s="342"/>
      <c r="NFW151" s="342"/>
      <c r="NFX151" s="342"/>
      <c r="NFY151" s="342"/>
      <c r="NFZ151" s="342"/>
      <c r="NGA151" s="342"/>
      <c r="NGB151" s="342"/>
      <c r="NGC151" s="342"/>
      <c r="NGD151" s="342"/>
      <c r="NGE151" s="342"/>
      <c r="NGF151" s="342"/>
      <c r="NGG151" s="342"/>
      <c r="NGH151" s="342"/>
      <c r="NGI151" s="342"/>
      <c r="NGJ151" s="342"/>
      <c r="NGK151" s="342"/>
      <c r="NGL151" s="342"/>
      <c r="NGM151" s="342"/>
      <c r="NGN151" s="342"/>
      <c r="NGO151" s="342"/>
      <c r="NGP151" s="342"/>
      <c r="NGQ151" s="342"/>
      <c r="NGR151" s="342"/>
      <c r="NGS151" s="342"/>
      <c r="NGT151" s="342"/>
      <c r="NGU151" s="342"/>
      <c r="NGV151" s="342"/>
      <c r="NGW151" s="342"/>
      <c r="NGX151" s="342"/>
      <c r="NGY151" s="342"/>
      <c r="NGZ151" s="342"/>
      <c r="NHA151" s="342"/>
      <c r="NHB151" s="342"/>
      <c r="NHC151" s="342"/>
      <c r="NHD151" s="342"/>
      <c r="NHE151" s="342"/>
      <c r="NHF151" s="342"/>
      <c r="NHG151" s="342"/>
      <c r="NHH151" s="342"/>
      <c r="NHI151" s="342"/>
      <c r="NHJ151" s="342"/>
      <c r="NHK151" s="342"/>
      <c r="NHL151" s="342"/>
      <c r="NHM151" s="342"/>
      <c r="NHN151" s="342"/>
      <c r="NHO151" s="342"/>
      <c r="NHP151" s="342"/>
      <c r="NHQ151" s="342"/>
      <c r="NHR151" s="342"/>
      <c r="NHS151" s="342"/>
      <c r="NHT151" s="342"/>
      <c r="NHU151" s="342"/>
      <c r="NHV151" s="342"/>
      <c r="NHW151" s="342"/>
      <c r="NHX151" s="342"/>
      <c r="NHY151" s="342"/>
      <c r="NHZ151" s="342"/>
      <c r="NIA151" s="342"/>
      <c r="NIB151" s="342"/>
      <c r="NIC151" s="342"/>
      <c r="NID151" s="342"/>
      <c r="NIE151" s="342"/>
      <c r="NIF151" s="342"/>
      <c r="NIG151" s="342"/>
      <c r="NIH151" s="342"/>
      <c r="NII151" s="342"/>
      <c r="NIJ151" s="342"/>
      <c r="NIK151" s="342"/>
      <c r="NIL151" s="342"/>
      <c r="NIM151" s="342"/>
      <c r="NIN151" s="342"/>
      <c r="NIO151" s="342"/>
      <c r="NIP151" s="342"/>
      <c r="NIQ151" s="342"/>
      <c r="NIR151" s="342"/>
      <c r="NIS151" s="342"/>
      <c r="NIT151" s="342"/>
      <c r="NIU151" s="342"/>
      <c r="NIV151" s="342"/>
      <c r="NIW151" s="342"/>
      <c r="NIX151" s="342"/>
      <c r="NIY151" s="342"/>
      <c r="NIZ151" s="342"/>
      <c r="NJA151" s="342"/>
      <c r="NJB151" s="342"/>
      <c r="NJC151" s="342"/>
      <c r="NJD151" s="342"/>
      <c r="NJE151" s="342"/>
      <c r="NJF151" s="342"/>
      <c r="NJG151" s="342"/>
      <c r="NJH151" s="342"/>
      <c r="NJI151" s="342"/>
      <c r="NJJ151" s="342"/>
      <c r="NJK151" s="342"/>
      <c r="NJL151" s="342"/>
      <c r="NJM151" s="342"/>
      <c r="NJN151" s="342"/>
      <c r="NJO151" s="342"/>
      <c r="NJP151" s="342"/>
      <c r="NJQ151" s="342"/>
      <c r="NJR151" s="342"/>
      <c r="NJS151" s="342"/>
      <c r="NJT151" s="342"/>
      <c r="NJU151" s="342"/>
      <c r="NJV151" s="342"/>
      <c r="NJW151" s="342"/>
      <c r="NJX151" s="342"/>
      <c r="NJY151" s="342"/>
      <c r="NJZ151" s="342"/>
      <c r="NKA151" s="342"/>
      <c r="NKB151" s="342"/>
      <c r="NKC151" s="342"/>
      <c r="NKD151" s="342"/>
      <c r="NKE151" s="342"/>
      <c r="NKF151" s="342"/>
      <c r="NKG151" s="342"/>
      <c r="NKH151" s="342"/>
      <c r="NKI151" s="342"/>
      <c r="NKJ151" s="342"/>
      <c r="NKK151" s="342"/>
      <c r="NKL151" s="342"/>
      <c r="NKM151" s="342"/>
      <c r="NKN151" s="342"/>
      <c r="NKO151" s="342"/>
      <c r="NKP151" s="342"/>
      <c r="NKQ151" s="342"/>
      <c r="NKR151" s="342"/>
      <c r="NKS151" s="342"/>
      <c r="NKT151" s="342"/>
      <c r="NKU151" s="342"/>
      <c r="NKV151" s="342"/>
      <c r="NKW151" s="342"/>
      <c r="NKX151" s="342"/>
      <c r="NKY151" s="342"/>
      <c r="NKZ151" s="342"/>
      <c r="NLA151" s="342"/>
      <c r="NLB151" s="342"/>
      <c r="NLC151" s="342"/>
      <c r="NLD151" s="342"/>
      <c r="NLE151" s="342"/>
      <c r="NLF151" s="342"/>
      <c r="NLG151" s="342"/>
      <c r="NLH151" s="342"/>
      <c r="NLI151" s="342"/>
      <c r="NLJ151" s="342"/>
      <c r="NLK151" s="342"/>
      <c r="NLL151" s="342"/>
      <c r="NLM151" s="342"/>
      <c r="NLN151" s="342"/>
      <c r="NLO151" s="342"/>
      <c r="NLP151" s="342"/>
      <c r="NLQ151" s="342"/>
      <c r="NLR151" s="342"/>
      <c r="NLS151" s="342"/>
      <c r="NLT151" s="342"/>
      <c r="NLU151" s="342"/>
      <c r="NLV151" s="342"/>
      <c r="NLW151" s="342"/>
      <c r="NLX151" s="342"/>
      <c r="NLY151" s="342"/>
      <c r="NLZ151" s="342"/>
      <c r="NMA151" s="342"/>
      <c r="NMB151" s="342"/>
      <c r="NMC151" s="342"/>
      <c r="NMD151" s="342"/>
      <c r="NME151" s="342"/>
      <c r="NMF151" s="342"/>
      <c r="NMG151" s="342"/>
      <c r="NMH151" s="342"/>
      <c r="NMI151" s="342"/>
      <c r="NMJ151" s="342"/>
      <c r="NMK151" s="342"/>
      <c r="NML151" s="342"/>
      <c r="NMM151" s="342"/>
      <c r="NMN151" s="342"/>
      <c r="NMO151" s="342"/>
      <c r="NMP151" s="342"/>
      <c r="NMQ151" s="342"/>
      <c r="NMR151" s="342"/>
      <c r="NMS151" s="342"/>
      <c r="NMT151" s="342"/>
      <c r="NMU151" s="342"/>
      <c r="NMV151" s="342"/>
      <c r="NMW151" s="342"/>
      <c r="NMX151" s="342"/>
      <c r="NMY151" s="342"/>
      <c r="NMZ151" s="342"/>
      <c r="NNA151" s="342"/>
      <c r="NNB151" s="342"/>
      <c r="NNC151" s="342"/>
      <c r="NND151" s="342"/>
      <c r="NNE151" s="342"/>
      <c r="NNF151" s="342"/>
      <c r="NNG151" s="342"/>
      <c r="NNH151" s="342"/>
      <c r="NNI151" s="342"/>
      <c r="NNJ151" s="342"/>
      <c r="NNK151" s="342"/>
      <c r="NNL151" s="342"/>
      <c r="NNM151" s="342"/>
      <c r="NNN151" s="342"/>
      <c r="NNO151" s="342"/>
      <c r="NNP151" s="342"/>
      <c r="NNQ151" s="342"/>
      <c r="NNR151" s="342"/>
      <c r="NNS151" s="342"/>
      <c r="NNT151" s="342"/>
      <c r="NNU151" s="342"/>
      <c r="NNV151" s="342"/>
      <c r="NNW151" s="342"/>
      <c r="NNX151" s="342"/>
      <c r="NNY151" s="342"/>
      <c r="NNZ151" s="342"/>
      <c r="NOA151" s="342"/>
      <c r="NOB151" s="342"/>
      <c r="NOC151" s="342"/>
      <c r="NOD151" s="342"/>
      <c r="NOE151" s="342"/>
      <c r="NOF151" s="342"/>
      <c r="NOG151" s="342"/>
      <c r="NOH151" s="342"/>
      <c r="NOI151" s="342"/>
      <c r="NOJ151" s="342"/>
      <c r="NOK151" s="342"/>
      <c r="NOL151" s="342"/>
      <c r="NOM151" s="342"/>
      <c r="NON151" s="342"/>
      <c r="NOO151" s="342"/>
      <c r="NOP151" s="342"/>
      <c r="NOQ151" s="342"/>
      <c r="NOR151" s="342"/>
      <c r="NOS151" s="342"/>
      <c r="NOT151" s="342"/>
      <c r="NOU151" s="342"/>
      <c r="NOV151" s="342"/>
      <c r="NOW151" s="342"/>
      <c r="NOX151" s="342"/>
      <c r="NOY151" s="342"/>
      <c r="NOZ151" s="342"/>
      <c r="NPA151" s="342"/>
      <c r="NPB151" s="342"/>
      <c r="NPC151" s="342"/>
      <c r="NPD151" s="342"/>
      <c r="NPE151" s="342"/>
      <c r="NPF151" s="342"/>
      <c r="NPG151" s="342"/>
      <c r="NPH151" s="342"/>
      <c r="NPI151" s="342"/>
      <c r="NPJ151" s="342"/>
      <c r="NPK151" s="342"/>
      <c r="NPL151" s="342"/>
      <c r="NPM151" s="342"/>
      <c r="NPN151" s="342"/>
      <c r="NPO151" s="342"/>
      <c r="NPP151" s="342"/>
      <c r="NPQ151" s="342"/>
      <c r="NPR151" s="342"/>
      <c r="NPS151" s="342"/>
      <c r="NPT151" s="342"/>
      <c r="NPU151" s="342"/>
      <c r="NPV151" s="342"/>
      <c r="NPW151" s="342"/>
      <c r="NPX151" s="342"/>
      <c r="NPY151" s="342"/>
      <c r="NPZ151" s="342"/>
      <c r="NQA151" s="342"/>
      <c r="NQB151" s="342"/>
      <c r="NQC151" s="342"/>
      <c r="NQD151" s="342"/>
      <c r="NQE151" s="342"/>
      <c r="NQF151" s="342"/>
      <c r="NQG151" s="342"/>
      <c r="NQH151" s="342"/>
      <c r="NQI151" s="342"/>
      <c r="NQJ151" s="342"/>
      <c r="NQK151" s="342"/>
      <c r="NQL151" s="342"/>
      <c r="NQM151" s="342"/>
      <c r="NQN151" s="342"/>
      <c r="NQO151" s="342"/>
      <c r="NQP151" s="342"/>
      <c r="NQQ151" s="342"/>
      <c r="NQR151" s="342"/>
      <c r="NQS151" s="342"/>
      <c r="NQT151" s="342"/>
      <c r="NQU151" s="342"/>
      <c r="NQV151" s="342"/>
      <c r="NQW151" s="342"/>
      <c r="NQX151" s="342"/>
      <c r="NQY151" s="342"/>
      <c r="NQZ151" s="342"/>
      <c r="NRA151" s="342"/>
      <c r="NRB151" s="342"/>
      <c r="NRC151" s="342"/>
      <c r="NRD151" s="342"/>
      <c r="NRE151" s="342"/>
      <c r="NRF151" s="342"/>
      <c r="NRG151" s="342"/>
      <c r="NRH151" s="342"/>
      <c r="NRI151" s="342"/>
      <c r="NRJ151" s="342"/>
      <c r="NRK151" s="342"/>
      <c r="NRL151" s="342"/>
      <c r="NRM151" s="342"/>
      <c r="NRN151" s="342"/>
      <c r="NRO151" s="342"/>
      <c r="NRP151" s="342"/>
      <c r="NRQ151" s="342"/>
      <c r="NRR151" s="342"/>
      <c r="NRS151" s="342"/>
      <c r="NRT151" s="342"/>
      <c r="NRU151" s="342"/>
      <c r="NRV151" s="342"/>
      <c r="NRW151" s="342"/>
      <c r="NRX151" s="342"/>
      <c r="NRY151" s="342"/>
      <c r="NRZ151" s="342"/>
      <c r="NSA151" s="342"/>
      <c r="NSB151" s="342"/>
      <c r="NSC151" s="342"/>
      <c r="NSD151" s="342"/>
      <c r="NSE151" s="342"/>
      <c r="NSF151" s="342"/>
      <c r="NSG151" s="342"/>
      <c r="NSH151" s="342"/>
      <c r="NSI151" s="342"/>
      <c r="NSJ151" s="342"/>
      <c r="NSK151" s="342"/>
      <c r="NSL151" s="342"/>
      <c r="NSM151" s="342"/>
      <c r="NSN151" s="342"/>
      <c r="NSO151" s="342"/>
      <c r="NSP151" s="342"/>
      <c r="NSQ151" s="342"/>
      <c r="NSR151" s="342"/>
      <c r="NSS151" s="342"/>
      <c r="NST151" s="342"/>
      <c r="NSU151" s="342"/>
      <c r="NSV151" s="342"/>
      <c r="NSW151" s="342"/>
      <c r="NSX151" s="342"/>
      <c r="NSY151" s="342"/>
      <c r="NSZ151" s="342"/>
      <c r="NTA151" s="342"/>
      <c r="NTB151" s="342"/>
      <c r="NTC151" s="342"/>
      <c r="NTD151" s="342"/>
      <c r="NTE151" s="342"/>
      <c r="NTF151" s="342"/>
      <c r="NTG151" s="342"/>
      <c r="NTH151" s="342"/>
      <c r="NTI151" s="342"/>
      <c r="NTJ151" s="342"/>
      <c r="NTK151" s="342"/>
      <c r="NTL151" s="342"/>
      <c r="NTM151" s="342"/>
      <c r="NTN151" s="342"/>
      <c r="NTO151" s="342"/>
      <c r="NTP151" s="342"/>
      <c r="NTQ151" s="342"/>
      <c r="NTR151" s="342"/>
      <c r="NTS151" s="342"/>
      <c r="NTT151" s="342"/>
      <c r="NTU151" s="342"/>
      <c r="NTV151" s="342"/>
      <c r="NTW151" s="342"/>
      <c r="NTX151" s="342"/>
      <c r="NTY151" s="342"/>
      <c r="NTZ151" s="342"/>
      <c r="NUA151" s="342"/>
      <c r="NUB151" s="342"/>
      <c r="NUC151" s="342"/>
      <c r="NUD151" s="342"/>
      <c r="NUE151" s="342"/>
      <c r="NUF151" s="342"/>
      <c r="NUG151" s="342"/>
      <c r="NUH151" s="342"/>
      <c r="NUI151" s="342"/>
      <c r="NUJ151" s="342"/>
      <c r="NUK151" s="342"/>
      <c r="NUL151" s="342"/>
      <c r="NUM151" s="342"/>
      <c r="NUN151" s="342"/>
      <c r="NUO151" s="342"/>
      <c r="NUP151" s="342"/>
      <c r="NUQ151" s="342"/>
      <c r="NUR151" s="342"/>
      <c r="NUS151" s="342"/>
      <c r="NUT151" s="342"/>
      <c r="NUU151" s="342"/>
      <c r="NUV151" s="342"/>
      <c r="NUW151" s="342"/>
      <c r="NUX151" s="342"/>
      <c r="NUY151" s="342"/>
      <c r="NUZ151" s="342"/>
      <c r="NVA151" s="342"/>
      <c r="NVB151" s="342"/>
      <c r="NVC151" s="342"/>
      <c r="NVD151" s="342"/>
      <c r="NVE151" s="342"/>
      <c r="NVF151" s="342"/>
      <c r="NVG151" s="342"/>
      <c r="NVH151" s="342"/>
      <c r="NVI151" s="342"/>
      <c r="NVJ151" s="342"/>
      <c r="NVK151" s="342"/>
      <c r="NVL151" s="342"/>
      <c r="NVM151" s="342"/>
      <c r="NVN151" s="342"/>
      <c r="NVO151" s="342"/>
      <c r="NVP151" s="342"/>
      <c r="NVQ151" s="342"/>
      <c r="NVR151" s="342"/>
      <c r="NVS151" s="342"/>
      <c r="NVT151" s="342"/>
      <c r="NVU151" s="342"/>
      <c r="NVV151" s="342"/>
      <c r="NVW151" s="342"/>
      <c r="NVX151" s="342"/>
      <c r="NVY151" s="342"/>
      <c r="NVZ151" s="342"/>
      <c r="NWA151" s="342"/>
      <c r="NWB151" s="342"/>
      <c r="NWC151" s="342"/>
      <c r="NWD151" s="342"/>
      <c r="NWE151" s="342"/>
      <c r="NWF151" s="342"/>
      <c r="NWG151" s="342"/>
      <c r="NWH151" s="342"/>
      <c r="NWI151" s="342"/>
      <c r="NWJ151" s="342"/>
      <c r="NWK151" s="342"/>
      <c r="NWL151" s="342"/>
      <c r="NWM151" s="342"/>
      <c r="NWN151" s="342"/>
      <c r="NWO151" s="342"/>
      <c r="NWP151" s="342"/>
      <c r="NWQ151" s="342"/>
      <c r="NWR151" s="342"/>
      <c r="NWS151" s="342"/>
      <c r="NWT151" s="342"/>
      <c r="NWU151" s="342"/>
      <c r="NWV151" s="342"/>
      <c r="NWW151" s="342"/>
      <c r="NWX151" s="342"/>
      <c r="NWY151" s="342"/>
      <c r="NWZ151" s="342"/>
      <c r="NXA151" s="342"/>
      <c r="NXB151" s="342"/>
      <c r="NXC151" s="342"/>
      <c r="NXD151" s="342"/>
      <c r="NXE151" s="342"/>
      <c r="NXF151" s="342"/>
      <c r="NXG151" s="342"/>
      <c r="NXH151" s="342"/>
      <c r="NXI151" s="342"/>
      <c r="NXJ151" s="342"/>
      <c r="NXK151" s="342"/>
      <c r="NXL151" s="342"/>
      <c r="NXM151" s="342"/>
      <c r="NXN151" s="342"/>
      <c r="NXO151" s="342"/>
      <c r="NXP151" s="342"/>
      <c r="NXQ151" s="342"/>
      <c r="NXR151" s="342"/>
      <c r="NXS151" s="342"/>
      <c r="NXT151" s="342"/>
      <c r="NXU151" s="342"/>
      <c r="NXV151" s="342"/>
      <c r="NXW151" s="342"/>
      <c r="NXX151" s="342"/>
      <c r="NXY151" s="342"/>
      <c r="NXZ151" s="342"/>
      <c r="NYA151" s="342"/>
      <c r="NYB151" s="342"/>
      <c r="NYC151" s="342"/>
      <c r="NYD151" s="342"/>
      <c r="NYE151" s="342"/>
      <c r="NYF151" s="342"/>
      <c r="NYG151" s="342"/>
      <c r="NYH151" s="342"/>
      <c r="NYI151" s="342"/>
      <c r="NYJ151" s="342"/>
      <c r="NYK151" s="342"/>
      <c r="NYL151" s="342"/>
      <c r="NYM151" s="342"/>
      <c r="NYN151" s="342"/>
      <c r="NYO151" s="342"/>
      <c r="NYP151" s="342"/>
      <c r="NYQ151" s="342"/>
      <c r="NYR151" s="342"/>
      <c r="NYS151" s="342"/>
      <c r="NYT151" s="342"/>
      <c r="NYU151" s="342"/>
      <c r="NYV151" s="342"/>
      <c r="NYW151" s="342"/>
      <c r="NYX151" s="342"/>
      <c r="NYY151" s="342"/>
      <c r="NYZ151" s="342"/>
      <c r="NZA151" s="342"/>
      <c r="NZB151" s="342"/>
      <c r="NZC151" s="342"/>
      <c r="NZD151" s="342"/>
      <c r="NZE151" s="342"/>
      <c r="NZF151" s="342"/>
      <c r="NZG151" s="342"/>
      <c r="NZH151" s="342"/>
      <c r="NZI151" s="342"/>
      <c r="NZJ151" s="342"/>
      <c r="NZK151" s="342"/>
      <c r="NZL151" s="342"/>
      <c r="NZM151" s="342"/>
      <c r="NZN151" s="342"/>
      <c r="NZO151" s="342"/>
      <c r="NZP151" s="342"/>
      <c r="NZQ151" s="342"/>
      <c r="NZR151" s="342"/>
      <c r="NZS151" s="342"/>
      <c r="NZT151" s="342"/>
      <c r="NZU151" s="342"/>
      <c r="NZV151" s="342"/>
      <c r="NZW151" s="342"/>
      <c r="NZX151" s="342"/>
      <c r="NZY151" s="342"/>
      <c r="NZZ151" s="342"/>
      <c r="OAA151" s="342"/>
      <c r="OAB151" s="342"/>
      <c r="OAC151" s="342"/>
      <c r="OAD151" s="342"/>
      <c r="OAE151" s="342"/>
      <c r="OAF151" s="342"/>
      <c r="OAG151" s="342"/>
      <c r="OAH151" s="342"/>
      <c r="OAI151" s="342"/>
      <c r="OAJ151" s="342"/>
      <c r="OAK151" s="342"/>
      <c r="OAL151" s="342"/>
      <c r="OAM151" s="342"/>
      <c r="OAN151" s="342"/>
      <c r="OAO151" s="342"/>
      <c r="OAP151" s="342"/>
      <c r="OAQ151" s="342"/>
      <c r="OAR151" s="342"/>
      <c r="OAS151" s="342"/>
      <c r="OAT151" s="342"/>
      <c r="OAU151" s="342"/>
      <c r="OAV151" s="342"/>
      <c r="OAW151" s="342"/>
      <c r="OAX151" s="342"/>
      <c r="OAY151" s="342"/>
      <c r="OAZ151" s="342"/>
      <c r="OBA151" s="342"/>
      <c r="OBB151" s="342"/>
      <c r="OBC151" s="342"/>
      <c r="OBD151" s="342"/>
      <c r="OBE151" s="342"/>
      <c r="OBF151" s="342"/>
      <c r="OBG151" s="342"/>
      <c r="OBH151" s="342"/>
      <c r="OBI151" s="342"/>
      <c r="OBJ151" s="342"/>
      <c r="OBK151" s="342"/>
      <c r="OBL151" s="342"/>
      <c r="OBM151" s="342"/>
      <c r="OBN151" s="342"/>
      <c r="OBO151" s="342"/>
      <c r="OBP151" s="342"/>
      <c r="OBQ151" s="342"/>
      <c r="OBR151" s="342"/>
      <c r="OBS151" s="342"/>
      <c r="OBT151" s="342"/>
      <c r="OBU151" s="342"/>
      <c r="OBV151" s="342"/>
      <c r="OBW151" s="342"/>
      <c r="OBX151" s="342"/>
      <c r="OBY151" s="342"/>
      <c r="OBZ151" s="342"/>
      <c r="OCA151" s="342"/>
      <c r="OCB151" s="342"/>
      <c r="OCC151" s="342"/>
      <c r="OCD151" s="342"/>
      <c r="OCE151" s="342"/>
      <c r="OCF151" s="342"/>
      <c r="OCG151" s="342"/>
      <c r="OCH151" s="342"/>
      <c r="OCI151" s="342"/>
      <c r="OCJ151" s="342"/>
      <c r="OCK151" s="342"/>
      <c r="OCL151" s="342"/>
      <c r="OCM151" s="342"/>
      <c r="OCN151" s="342"/>
      <c r="OCO151" s="342"/>
      <c r="OCP151" s="342"/>
      <c r="OCQ151" s="342"/>
      <c r="OCR151" s="342"/>
      <c r="OCS151" s="342"/>
      <c r="OCT151" s="342"/>
      <c r="OCU151" s="342"/>
      <c r="OCV151" s="342"/>
      <c r="OCW151" s="342"/>
      <c r="OCX151" s="342"/>
      <c r="OCY151" s="342"/>
      <c r="OCZ151" s="342"/>
      <c r="ODA151" s="342"/>
      <c r="ODB151" s="342"/>
      <c r="ODC151" s="342"/>
      <c r="ODD151" s="342"/>
      <c r="ODE151" s="342"/>
      <c r="ODF151" s="342"/>
      <c r="ODG151" s="342"/>
      <c r="ODH151" s="342"/>
      <c r="ODI151" s="342"/>
      <c r="ODJ151" s="342"/>
      <c r="ODK151" s="342"/>
      <c r="ODL151" s="342"/>
      <c r="ODM151" s="342"/>
      <c r="ODN151" s="342"/>
      <c r="ODO151" s="342"/>
      <c r="ODP151" s="342"/>
      <c r="ODQ151" s="342"/>
      <c r="ODR151" s="342"/>
      <c r="ODS151" s="342"/>
      <c r="ODT151" s="342"/>
      <c r="ODU151" s="342"/>
      <c r="ODV151" s="342"/>
      <c r="ODW151" s="342"/>
      <c r="ODX151" s="342"/>
      <c r="ODY151" s="342"/>
      <c r="ODZ151" s="342"/>
      <c r="OEA151" s="342"/>
      <c r="OEB151" s="342"/>
      <c r="OEC151" s="342"/>
      <c r="OED151" s="342"/>
      <c r="OEE151" s="342"/>
      <c r="OEF151" s="342"/>
      <c r="OEG151" s="342"/>
      <c r="OEH151" s="342"/>
      <c r="OEI151" s="342"/>
      <c r="OEJ151" s="342"/>
      <c r="OEK151" s="342"/>
      <c r="OEL151" s="342"/>
      <c r="OEM151" s="342"/>
      <c r="OEN151" s="342"/>
      <c r="OEO151" s="342"/>
      <c r="OEP151" s="342"/>
      <c r="OEQ151" s="342"/>
      <c r="OER151" s="342"/>
      <c r="OES151" s="342"/>
      <c r="OET151" s="342"/>
      <c r="OEU151" s="342"/>
      <c r="OEV151" s="342"/>
      <c r="OEW151" s="342"/>
      <c r="OEX151" s="342"/>
      <c r="OEY151" s="342"/>
      <c r="OEZ151" s="342"/>
      <c r="OFA151" s="342"/>
      <c r="OFB151" s="342"/>
      <c r="OFC151" s="342"/>
      <c r="OFD151" s="342"/>
      <c r="OFE151" s="342"/>
      <c r="OFF151" s="342"/>
      <c r="OFG151" s="342"/>
      <c r="OFH151" s="342"/>
      <c r="OFI151" s="342"/>
      <c r="OFJ151" s="342"/>
      <c r="OFK151" s="342"/>
      <c r="OFL151" s="342"/>
      <c r="OFM151" s="342"/>
      <c r="OFN151" s="342"/>
      <c r="OFO151" s="342"/>
      <c r="OFP151" s="342"/>
      <c r="OFQ151" s="342"/>
      <c r="OFR151" s="342"/>
      <c r="OFS151" s="342"/>
      <c r="OFT151" s="342"/>
      <c r="OFU151" s="342"/>
      <c r="OFV151" s="342"/>
      <c r="OFW151" s="342"/>
      <c r="OFX151" s="342"/>
      <c r="OFY151" s="342"/>
      <c r="OFZ151" s="342"/>
      <c r="OGA151" s="342"/>
      <c r="OGB151" s="342"/>
      <c r="OGC151" s="342"/>
      <c r="OGD151" s="342"/>
      <c r="OGE151" s="342"/>
      <c r="OGF151" s="342"/>
      <c r="OGG151" s="342"/>
      <c r="OGH151" s="342"/>
      <c r="OGI151" s="342"/>
      <c r="OGJ151" s="342"/>
      <c r="OGK151" s="342"/>
      <c r="OGL151" s="342"/>
      <c r="OGM151" s="342"/>
      <c r="OGN151" s="342"/>
      <c r="OGO151" s="342"/>
      <c r="OGP151" s="342"/>
      <c r="OGQ151" s="342"/>
      <c r="OGR151" s="342"/>
      <c r="OGS151" s="342"/>
      <c r="OGT151" s="342"/>
      <c r="OGU151" s="342"/>
      <c r="OGV151" s="342"/>
      <c r="OGW151" s="342"/>
      <c r="OGX151" s="342"/>
      <c r="OGY151" s="342"/>
      <c r="OGZ151" s="342"/>
      <c r="OHA151" s="342"/>
      <c r="OHB151" s="342"/>
      <c r="OHC151" s="342"/>
      <c r="OHD151" s="342"/>
      <c r="OHE151" s="342"/>
      <c r="OHF151" s="342"/>
      <c r="OHG151" s="342"/>
      <c r="OHH151" s="342"/>
      <c r="OHI151" s="342"/>
      <c r="OHJ151" s="342"/>
      <c r="OHK151" s="342"/>
      <c r="OHL151" s="342"/>
      <c r="OHM151" s="342"/>
      <c r="OHN151" s="342"/>
      <c r="OHO151" s="342"/>
      <c r="OHP151" s="342"/>
      <c r="OHQ151" s="342"/>
      <c r="OHR151" s="342"/>
      <c r="OHS151" s="342"/>
      <c r="OHT151" s="342"/>
      <c r="OHU151" s="342"/>
      <c r="OHV151" s="342"/>
      <c r="OHW151" s="342"/>
      <c r="OHX151" s="342"/>
      <c r="OHY151" s="342"/>
      <c r="OHZ151" s="342"/>
      <c r="OIA151" s="342"/>
      <c r="OIB151" s="342"/>
      <c r="OIC151" s="342"/>
      <c r="OID151" s="342"/>
      <c r="OIE151" s="342"/>
      <c r="OIF151" s="342"/>
      <c r="OIG151" s="342"/>
      <c r="OIH151" s="342"/>
      <c r="OII151" s="342"/>
      <c r="OIJ151" s="342"/>
      <c r="OIK151" s="342"/>
      <c r="OIL151" s="342"/>
      <c r="OIM151" s="342"/>
      <c r="OIN151" s="342"/>
      <c r="OIO151" s="342"/>
      <c r="OIP151" s="342"/>
      <c r="OIQ151" s="342"/>
      <c r="OIR151" s="342"/>
      <c r="OIS151" s="342"/>
      <c r="OIT151" s="342"/>
      <c r="OIU151" s="342"/>
      <c r="OIV151" s="342"/>
      <c r="OIW151" s="342"/>
      <c r="OIX151" s="342"/>
      <c r="OIY151" s="342"/>
      <c r="OIZ151" s="342"/>
      <c r="OJA151" s="342"/>
      <c r="OJB151" s="342"/>
      <c r="OJC151" s="342"/>
      <c r="OJD151" s="342"/>
      <c r="OJE151" s="342"/>
      <c r="OJF151" s="342"/>
      <c r="OJG151" s="342"/>
      <c r="OJH151" s="342"/>
      <c r="OJI151" s="342"/>
      <c r="OJJ151" s="342"/>
      <c r="OJK151" s="342"/>
      <c r="OJL151" s="342"/>
      <c r="OJM151" s="342"/>
      <c r="OJN151" s="342"/>
      <c r="OJO151" s="342"/>
      <c r="OJP151" s="342"/>
      <c r="OJQ151" s="342"/>
      <c r="OJR151" s="342"/>
      <c r="OJS151" s="342"/>
      <c r="OJT151" s="342"/>
      <c r="OJU151" s="342"/>
      <c r="OJV151" s="342"/>
      <c r="OJW151" s="342"/>
      <c r="OJX151" s="342"/>
      <c r="OJY151" s="342"/>
      <c r="OJZ151" s="342"/>
      <c r="OKA151" s="342"/>
      <c r="OKB151" s="342"/>
      <c r="OKC151" s="342"/>
      <c r="OKD151" s="342"/>
      <c r="OKE151" s="342"/>
      <c r="OKF151" s="342"/>
      <c r="OKG151" s="342"/>
      <c r="OKH151" s="342"/>
      <c r="OKI151" s="342"/>
      <c r="OKJ151" s="342"/>
      <c r="OKK151" s="342"/>
      <c r="OKL151" s="342"/>
      <c r="OKM151" s="342"/>
      <c r="OKN151" s="342"/>
      <c r="OKO151" s="342"/>
      <c r="OKP151" s="342"/>
      <c r="OKQ151" s="342"/>
      <c r="OKR151" s="342"/>
      <c r="OKS151" s="342"/>
      <c r="OKT151" s="342"/>
      <c r="OKU151" s="342"/>
      <c r="OKV151" s="342"/>
      <c r="OKW151" s="342"/>
      <c r="OKX151" s="342"/>
      <c r="OKY151" s="342"/>
      <c r="OKZ151" s="342"/>
      <c r="OLA151" s="342"/>
      <c r="OLB151" s="342"/>
      <c r="OLC151" s="342"/>
      <c r="OLD151" s="342"/>
      <c r="OLE151" s="342"/>
      <c r="OLF151" s="342"/>
      <c r="OLG151" s="342"/>
      <c r="OLH151" s="342"/>
      <c r="OLI151" s="342"/>
      <c r="OLJ151" s="342"/>
      <c r="OLK151" s="342"/>
      <c r="OLL151" s="342"/>
      <c r="OLM151" s="342"/>
      <c r="OLN151" s="342"/>
      <c r="OLO151" s="342"/>
      <c r="OLP151" s="342"/>
      <c r="OLQ151" s="342"/>
      <c r="OLR151" s="342"/>
      <c r="OLS151" s="342"/>
      <c r="OLT151" s="342"/>
      <c r="OLU151" s="342"/>
      <c r="OLV151" s="342"/>
      <c r="OLW151" s="342"/>
      <c r="OLX151" s="342"/>
      <c r="OLY151" s="342"/>
      <c r="OLZ151" s="342"/>
      <c r="OMA151" s="342"/>
      <c r="OMB151" s="342"/>
      <c r="OMC151" s="342"/>
      <c r="OMD151" s="342"/>
      <c r="OME151" s="342"/>
      <c r="OMF151" s="342"/>
      <c r="OMG151" s="342"/>
      <c r="OMH151" s="342"/>
      <c r="OMI151" s="342"/>
      <c r="OMJ151" s="342"/>
      <c r="OMK151" s="342"/>
      <c r="OML151" s="342"/>
      <c r="OMM151" s="342"/>
      <c r="OMN151" s="342"/>
      <c r="OMO151" s="342"/>
      <c r="OMP151" s="342"/>
      <c r="OMQ151" s="342"/>
      <c r="OMR151" s="342"/>
      <c r="OMS151" s="342"/>
      <c r="OMT151" s="342"/>
      <c r="OMU151" s="342"/>
      <c r="OMV151" s="342"/>
      <c r="OMW151" s="342"/>
      <c r="OMX151" s="342"/>
      <c r="OMY151" s="342"/>
      <c r="OMZ151" s="342"/>
      <c r="ONA151" s="342"/>
      <c r="ONB151" s="342"/>
      <c r="ONC151" s="342"/>
      <c r="OND151" s="342"/>
      <c r="ONE151" s="342"/>
      <c r="ONF151" s="342"/>
      <c r="ONG151" s="342"/>
      <c r="ONH151" s="342"/>
      <c r="ONI151" s="342"/>
      <c r="ONJ151" s="342"/>
      <c r="ONK151" s="342"/>
      <c r="ONL151" s="342"/>
      <c r="ONM151" s="342"/>
      <c r="ONN151" s="342"/>
      <c r="ONO151" s="342"/>
      <c r="ONP151" s="342"/>
      <c r="ONQ151" s="342"/>
      <c r="ONR151" s="342"/>
      <c r="ONS151" s="342"/>
      <c r="ONT151" s="342"/>
      <c r="ONU151" s="342"/>
      <c r="ONV151" s="342"/>
      <c r="ONW151" s="342"/>
      <c r="ONX151" s="342"/>
      <c r="ONY151" s="342"/>
      <c r="ONZ151" s="342"/>
      <c r="OOA151" s="342"/>
      <c r="OOB151" s="342"/>
      <c r="OOC151" s="342"/>
      <c r="OOD151" s="342"/>
      <c r="OOE151" s="342"/>
      <c r="OOF151" s="342"/>
      <c r="OOG151" s="342"/>
      <c r="OOH151" s="342"/>
      <c r="OOI151" s="342"/>
      <c r="OOJ151" s="342"/>
      <c r="OOK151" s="342"/>
      <c r="OOL151" s="342"/>
      <c r="OOM151" s="342"/>
      <c r="OON151" s="342"/>
      <c r="OOO151" s="342"/>
      <c r="OOP151" s="342"/>
      <c r="OOQ151" s="342"/>
      <c r="OOR151" s="342"/>
      <c r="OOS151" s="342"/>
      <c r="OOT151" s="342"/>
      <c r="OOU151" s="342"/>
      <c r="OOV151" s="342"/>
      <c r="OOW151" s="342"/>
      <c r="OOX151" s="342"/>
      <c r="OOY151" s="342"/>
      <c r="OOZ151" s="342"/>
      <c r="OPA151" s="342"/>
      <c r="OPB151" s="342"/>
      <c r="OPC151" s="342"/>
      <c r="OPD151" s="342"/>
      <c r="OPE151" s="342"/>
      <c r="OPF151" s="342"/>
      <c r="OPG151" s="342"/>
      <c r="OPH151" s="342"/>
      <c r="OPI151" s="342"/>
      <c r="OPJ151" s="342"/>
      <c r="OPK151" s="342"/>
      <c r="OPL151" s="342"/>
      <c r="OPM151" s="342"/>
      <c r="OPN151" s="342"/>
      <c r="OPO151" s="342"/>
      <c r="OPP151" s="342"/>
      <c r="OPQ151" s="342"/>
      <c r="OPR151" s="342"/>
      <c r="OPS151" s="342"/>
      <c r="OPT151" s="342"/>
      <c r="OPU151" s="342"/>
      <c r="OPV151" s="342"/>
      <c r="OPW151" s="342"/>
      <c r="OPX151" s="342"/>
      <c r="OPY151" s="342"/>
      <c r="OPZ151" s="342"/>
      <c r="OQA151" s="342"/>
      <c r="OQB151" s="342"/>
      <c r="OQC151" s="342"/>
      <c r="OQD151" s="342"/>
      <c r="OQE151" s="342"/>
      <c r="OQF151" s="342"/>
      <c r="OQG151" s="342"/>
      <c r="OQH151" s="342"/>
      <c r="OQI151" s="342"/>
      <c r="OQJ151" s="342"/>
      <c r="OQK151" s="342"/>
      <c r="OQL151" s="342"/>
      <c r="OQM151" s="342"/>
      <c r="OQN151" s="342"/>
      <c r="OQO151" s="342"/>
      <c r="OQP151" s="342"/>
      <c r="OQQ151" s="342"/>
      <c r="OQR151" s="342"/>
      <c r="OQS151" s="342"/>
      <c r="OQT151" s="342"/>
      <c r="OQU151" s="342"/>
      <c r="OQV151" s="342"/>
      <c r="OQW151" s="342"/>
      <c r="OQX151" s="342"/>
      <c r="OQY151" s="342"/>
      <c r="OQZ151" s="342"/>
      <c r="ORA151" s="342"/>
      <c r="ORB151" s="342"/>
      <c r="ORC151" s="342"/>
      <c r="ORD151" s="342"/>
      <c r="ORE151" s="342"/>
      <c r="ORF151" s="342"/>
      <c r="ORG151" s="342"/>
      <c r="ORH151" s="342"/>
      <c r="ORI151" s="342"/>
      <c r="ORJ151" s="342"/>
      <c r="ORK151" s="342"/>
      <c r="ORL151" s="342"/>
      <c r="ORM151" s="342"/>
      <c r="ORN151" s="342"/>
      <c r="ORO151" s="342"/>
      <c r="ORP151" s="342"/>
      <c r="ORQ151" s="342"/>
      <c r="ORR151" s="342"/>
      <c r="ORS151" s="342"/>
      <c r="ORT151" s="342"/>
      <c r="ORU151" s="342"/>
      <c r="ORV151" s="342"/>
      <c r="ORW151" s="342"/>
      <c r="ORX151" s="342"/>
      <c r="ORY151" s="342"/>
      <c r="ORZ151" s="342"/>
      <c r="OSA151" s="342"/>
      <c r="OSB151" s="342"/>
      <c r="OSC151" s="342"/>
      <c r="OSD151" s="342"/>
      <c r="OSE151" s="342"/>
      <c r="OSF151" s="342"/>
      <c r="OSG151" s="342"/>
      <c r="OSH151" s="342"/>
      <c r="OSI151" s="342"/>
      <c r="OSJ151" s="342"/>
      <c r="OSK151" s="342"/>
      <c r="OSL151" s="342"/>
      <c r="OSM151" s="342"/>
      <c r="OSN151" s="342"/>
      <c r="OSO151" s="342"/>
      <c r="OSP151" s="342"/>
      <c r="OSQ151" s="342"/>
      <c r="OSR151" s="342"/>
      <c r="OSS151" s="342"/>
      <c r="OST151" s="342"/>
      <c r="OSU151" s="342"/>
      <c r="OSV151" s="342"/>
      <c r="OSW151" s="342"/>
      <c r="OSX151" s="342"/>
      <c r="OSY151" s="342"/>
      <c r="OSZ151" s="342"/>
      <c r="OTA151" s="342"/>
      <c r="OTB151" s="342"/>
      <c r="OTC151" s="342"/>
      <c r="OTD151" s="342"/>
      <c r="OTE151" s="342"/>
      <c r="OTF151" s="342"/>
      <c r="OTG151" s="342"/>
      <c r="OTH151" s="342"/>
      <c r="OTI151" s="342"/>
      <c r="OTJ151" s="342"/>
      <c r="OTK151" s="342"/>
      <c r="OTL151" s="342"/>
      <c r="OTM151" s="342"/>
      <c r="OTN151" s="342"/>
      <c r="OTO151" s="342"/>
      <c r="OTP151" s="342"/>
      <c r="OTQ151" s="342"/>
      <c r="OTR151" s="342"/>
      <c r="OTS151" s="342"/>
      <c r="OTT151" s="342"/>
      <c r="OTU151" s="342"/>
      <c r="OTV151" s="342"/>
      <c r="OTW151" s="342"/>
      <c r="OTX151" s="342"/>
      <c r="OTY151" s="342"/>
      <c r="OTZ151" s="342"/>
      <c r="OUA151" s="342"/>
      <c r="OUB151" s="342"/>
      <c r="OUC151" s="342"/>
      <c r="OUD151" s="342"/>
      <c r="OUE151" s="342"/>
      <c r="OUF151" s="342"/>
      <c r="OUG151" s="342"/>
      <c r="OUH151" s="342"/>
      <c r="OUI151" s="342"/>
      <c r="OUJ151" s="342"/>
      <c r="OUK151" s="342"/>
      <c r="OUL151" s="342"/>
      <c r="OUM151" s="342"/>
      <c r="OUN151" s="342"/>
      <c r="OUO151" s="342"/>
      <c r="OUP151" s="342"/>
      <c r="OUQ151" s="342"/>
      <c r="OUR151" s="342"/>
      <c r="OUS151" s="342"/>
      <c r="OUT151" s="342"/>
      <c r="OUU151" s="342"/>
      <c r="OUV151" s="342"/>
      <c r="OUW151" s="342"/>
      <c r="OUX151" s="342"/>
      <c r="OUY151" s="342"/>
      <c r="OUZ151" s="342"/>
      <c r="OVA151" s="342"/>
      <c r="OVB151" s="342"/>
      <c r="OVC151" s="342"/>
      <c r="OVD151" s="342"/>
      <c r="OVE151" s="342"/>
      <c r="OVF151" s="342"/>
      <c r="OVG151" s="342"/>
      <c r="OVH151" s="342"/>
      <c r="OVI151" s="342"/>
      <c r="OVJ151" s="342"/>
      <c r="OVK151" s="342"/>
      <c r="OVL151" s="342"/>
      <c r="OVM151" s="342"/>
      <c r="OVN151" s="342"/>
      <c r="OVO151" s="342"/>
      <c r="OVP151" s="342"/>
      <c r="OVQ151" s="342"/>
      <c r="OVR151" s="342"/>
      <c r="OVS151" s="342"/>
      <c r="OVT151" s="342"/>
      <c r="OVU151" s="342"/>
      <c r="OVV151" s="342"/>
      <c r="OVW151" s="342"/>
      <c r="OVX151" s="342"/>
      <c r="OVY151" s="342"/>
      <c r="OVZ151" s="342"/>
      <c r="OWA151" s="342"/>
      <c r="OWB151" s="342"/>
      <c r="OWC151" s="342"/>
      <c r="OWD151" s="342"/>
      <c r="OWE151" s="342"/>
      <c r="OWF151" s="342"/>
      <c r="OWG151" s="342"/>
      <c r="OWH151" s="342"/>
      <c r="OWI151" s="342"/>
      <c r="OWJ151" s="342"/>
      <c r="OWK151" s="342"/>
      <c r="OWL151" s="342"/>
      <c r="OWM151" s="342"/>
      <c r="OWN151" s="342"/>
      <c r="OWO151" s="342"/>
      <c r="OWP151" s="342"/>
      <c r="OWQ151" s="342"/>
      <c r="OWR151" s="342"/>
      <c r="OWS151" s="342"/>
      <c r="OWT151" s="342"/>
      <c r="OWU151" s="342"/>
      <c r="OWV151" s="342"/>
      <c r="OWW151" s="342"/>
      <c r="OWX151" s="342"/>
      <c r="OWY151" s="342"/>
      <c r="OWZ151" s="342"/>
      <c r="OXA151" s="342"/>
      <c r="OXB151" s="342"/>
      <c r="OXC151" s="342"/>
      <c r="OXD151" s="342"/>
      <c r="OXE151" s="342"/>
      <c r="OXF151" s="342"/>
      <c r="OXG151" s="342"/>
      <c r="OXH151" s="342"/>
      <c r="OXI151" s="342"/>
      <c r="OXJ151" s="342"/>
      <c r="OXK151" s="342"/>
      <c r="OXL151" s="342"/>
      <c r="OXM151" s="342"/>
      <c r="OXN151" s="342"/>
      <c r="OXO151" s="342"/>
      <c r="OXP151" s="342"/>
      <c r="OXQ151" s="342"/>
      <c r="OXR151" s="342"/>
      <c r="OXS151" s="342"/>
      <c r="OXT151" s="342"/>
      <c r="OXU151" s="342"/>
      <c r="OXV151" s="342"/>
      <c r="OXW151" s="342"/>
      <c r="OXX151" s="342"/>
      <c r="OXY151" s="342"/>
      <c r="OXZ151" s="342"/>
      <c r="OYA151" s="342"/>
      <c r="OYB151" s="342"/>
      <c r="OYC151" s="342"/>
      <c r="OYD151" s="342"/>
      <c r="OYE151" s="342"/>
      <c r="OYF151" s="342"/>
      <c r="OYG151" s="342"/>
      <c r="OYH151" s="342"/>
      <c r="OYI151" s="342"/>
      <c r="OYJ151" s="342"/>
      <c r="OYK151" s="342"/>
      <c r="OYL151" s="342"/>
      <c r="OYM151" s="342"/>
      <c r="OYN151" s="342"/>
      <c r="OYO151" s="342"/>
      <c r="OYP151" s="342"/>
      <c r="OYQ151" s="342"/>
      <c r="OYR151" s="342"/>
      <c r="OYS151" s="342"/>
      <c r="OYT151" s="342"/>
      <c r="OYU151" s="342"/>
      <c r="OYV151" s="342"/>
      <c r="OYW151" s="342"/>
      <c r="OYX151" s="342"/>
      <c r="OYY151" s="342"/>
      <c r="OYZ151" s="342"/>
      <c r="OZA151" s="342"/>
      <c r="OZB151" s="342"/>
      <c r="OZC151" s="342"/>
      <c r="OZD151" s="342"/>
      <c r="OZE151" s="342"/>
      <c r="OZF151" s="342"/>
      <c r="OZG151" s="342"/>
      <c r="OZH151" s="342"/>
      <c r="OZI151" s="342"/>
      <c r="OZJ151" s="342"/>
      <c r="OZK151" s="342"/>
      <c r="OZL151" s="342"/>
      <c r="OZM151" s="342"/>
      <c r="OZN151" s="342"/>
      <c r="OZO151" s="342"/>
      <c r="OZP151" s="342"/>
      <c r="OZQ151" s="342"/>
      <c r="OZR151" s="342"/>
      <c r="OZS151" s="342"/>
      <c r="OZT151" s="342"/>
      <c r="OZU151" s="342"/>
      <c r="OZV151" s="342"/>
      <c r="OZW151" s="342"/>
      <c r="OZX151" s="342"/>
      <c r="OZY151" s="342"/>
      <c r="OZZ151" s="342"/>
      <c r="PAA151" s="342"/>
      <c r="PAB151" s="342"/>
      <c r="PAC151" s="342"/>
      <c r="PAD151" s="342"/>
      <c r="PAE151" s="342"/>
      <c r="PAF151" s="342"/>
      <c r="PAG151" s="342"/>
      <c r="PAH151" s="342"/>
      <c r="PAI151" s="342"/>
      <c r="PAJ151" s="342"/>
      <c r="PAK151" s="342"/>
      <c r="PAL151" s="342"/>
      <c r="PAM151" s="342"/>
      <c r="PAN151" s="342"/>
      <c r="PAO151" s="342"/>
      <c r="PAP151" s="342"/>
      <c r="PAQ151" s="342"/>
      <c r="PAR151" s="342"/>
      <c r="PAS151" s="342"/>
      <c r="PAT151" s="342"/>
      <c r="PAU151" s="342"/>
      <c r="PAV151" s="342"/>
      <c r="PAW151" s="342"/>
      <c r="PAX151" s="342"/>
      <c r="PAY151" s="342"/>
      <c r="PAZ151" s="342"/>
      <c r="PBA151" s="342"/>
      <c r="PBB151" s="342"/>
      <c r="PBC151" s="342"/>
      <c r="PBD151" s="342"/>
      <c r="PBE151" s="342"/>
      <c r="PBF151" s="342"/>
      <c r="PBG151" s="342"/>
      <c r="PBH151" s="342"/>
      <c r="PBI151" s="342"/>
      <c r="PBJ151" s="342"/>
      <c r="PBK151" s="342"/>
      <c r="PBL151" s="342"/>
      <c r="PBM151" s="342"/>
      <c r="PBN151" s="342"/>
      <c r="PBO151" s="342"/>
      <c r="PBP151" s="342"/>
      <c r="PBQ151" s="342"/>
      <c r="PBR151" s="342"/>
      <c r="PBS151" s="342"/>
      <c r="PBT151" s="342"/>
      <c r="PBU151" s="342"/>
      <c r="PBV151" s="342"/>
      <c r="PBW151" s="342"/>
      <c r="PBX151" s="342"/>
      <c r="PBY151" s="342"/>
      <c r="PBZ151" s="342"/>
      <c r="PCA151" s="342"/>
      <c r="PCB151" s="342"/>
      <c r="PCC151" s="342"/>
      <c r="PCD151" s="342"/>
      <c r="PCE151" s="342"/>
      <c r="PCF151" s="342"/>
      <c r="PCG151" s="342"/>
      <c r="PCH151" s="342"/>
      <c r="PCI151" s="342"/>
      <c r="PCJ151" s="342"/>
      <c r="PCK151" s="342"/>
      <c r="PCL151" s="342"/>
      <c r="PCM151" s="342"/>
      <c r="PCN151" s="342"/>
      <c r="PCO151" s="342"/>
      <c r="PCP151" s="342"/>
      <c r="PCQ151" s="342"/>
      <c r="PCR151" s="342"/>
      <c r="PCS151" s="342"/>
      <c r="PCT151" s="342"/>
      <c r="PCU151" s="342"/>
      <c r="PCV151" s="342"/>
      <c r="PCW151" s="342"/>
      <c r="PCX151" s="342"/>
      <c r="PCY151" s="342"/>
      <c r="PCZ151" s="342"/>
      <c r="PDA151" s="342"/>
      <c r="PDB151" s="342"/>
      <c r="PDC151" s="342"/>
      <c r="PDD151" s="342"/>
      <c r="PDE151" s="342"/>
      <c r="PDF151" s="342"/>
      <c r="PDG151" s="342"/>
      <c r="PDH151" s="342"/>
      <c r="PDI151" s="342"/>
      <c r="PDJ151" s="342"/>
      <c r="PDK151" s="342"/>
      <c r="PDL151" s="342"/>
      <c r="PDM151" s="342"/>
      <c r="PDN151" s="342"/>
      <c r="PDO151" s="342"/>
      <c r="PDP151" s="342"/>
      <c r="PDQ151" s="342"/>
      <c r="PDR151" s="342"/>
      <c r="PDS151" s="342"/>
      <c r="PDT151" s="342"/>
      <c r="PDU151" s="342"/>
      <c r="PDV151" s="342"/>
      <c r="PDW151" s="342"/>
      <c r="PDX151" s="342"/>
      <c r="PDY151" s="342"/>
      <c r="PDZ151" s="342"/>
      <c r="PEA151" s="342"/>
      <c r="PEB151" s="342"/>
      <c r="PEC151" s="342"/>
      <c r="PED151" s="342"/>
      <c r="PEE151" s="342"/>
      <c r="PEF151" s="342"/>
      <c r="PEG151" s="342"/>
      <c r="PEH151" s="342"/>
      <c r="PEI151" s="342"/>
      <c r="PEJ151" s="342"/>
      <c r="PEK151" s="342"/>
      <c r="PEL151" s="342"/>
      <c r="PEM151" s="342"/>
      <c r="PEN151" s="342"/>
      <c r="PEO151" s="342"/>
      <c r="PEP151" s="342"/>
      <c r="PEQ151" s="342"/>
      <c r="PER151" s="342"/>
      <c r="PES151" s="342"/>
      <c r="PET151" s="342"/>
      <c r="PEU151" s="342"/>
      <c r="PEV151" s="342"/>
      <c r="PEW151" s="342"/>
      <c r="PEX151" s="342"/>
      <c r="PEY151" s="342"/>
      <c r="PEZ151" s="342"/>
      <c r="PFA151" s="342"/>
      <c r="PFB151" s="342"/>
      <c r="PFC151" s="342"/>
      <c r="PFD151" s="342"/>
      <c r="PFE151" s="342"/>
      <c r="PFF151" s="342"/>
      <c r="PFG151" s="342"/>
      <c r="PFH151" s="342"/>
      <c r="PFI151" s="342"/>
      <c r="PFJ151" s="342"/>
      <c r="PFK151" s="342"/>
      <c r="PFL151" s="342"/>
      <c r="PFM151" s="342"/>
      <c r="PFN151" s="342"/>
      <c r="PFO151" s="342"/>
      <c r="PFP151" s="342"/>
      <c r="PFQ151" s="342"/>
      <c r="PFR151" s="342"/>
      <c r="PFS151" s="342"/>
      <c r="PFT151" s="342"/>
      <c r="PFU151" s="342"/>
      <c r="PFV151" s="342"/>
      <c r="PFW151" s="342"/>
      <c r="PFX151" s="342"/>
      <c r="PFY151" s="342"/>
      <c r="PFZ151" s="342"/>
      <c r="PGA151" s="342"/>
      <c r="PGB151" s="342"/>
      <c r="PGC151" s="342"/>
      <c r="PGD151" s="342"/>
      <c r="PGE151" s="342"/>
      <c r="PGF151" s="342"/>
      <c r="PGG151" s="342"/>
      <c r="PGH151" s="342"/>
      <c r="PGI151" s="342"/>
      <c r="PGJ151" s="342"/>
      <c r="PGK151" s="342"/>
      <c r="PGL151" s="342"/>
      <c r="PGM151" s="342"/>
      <c r="PGN151" s="342"/>
      <c r="PGO151" s="342"/>
      <c r="PGP151" s="342"/>
      <c r="PGQ151" s="342"/>
      <c r="PGR151" s="342"/>
      <c r="PGS151" s="342"/>
      <c r="PGT151" s="342"/>
      <c r="PGU151" s="342"/>
      <c r="PGV151" s="342"/>
      <c r="PGW151" s="342"/>
      <c r="PGX151" s="342"/>
      <c r="PGY151" s="342"/>
      <c r="PGZ151" s="342"/>
      <c r="PHA151" s="342"/>
      <c r="PHB151" s="342"/>
      <c r="PHC151" s="342"/>
      <c r="PHD151" s="342"/>
      <c r="PHE151" s="342"/>
      <c r="PHF151" s="342"/>
      <c r="PHG151" s="342"/>
      <c r="PHH151" s="342"/>
      <c r="PHI151" s="342"/>
      <c r="PHJ151" s="342"/>
      <c r="PHK151" s="342"/>
      <c r="PHL151" s="342"/>
      <c r="PHM151" s="342"/>
      <c r="PHN151" s="342"/>
      <c r="PHO151" s="342"/>
      <c r="PHP151" s="342"/>
      <c r="PHQ151" s="342"/>
      <c r="PHR151" s="342"/>
      <c r="PHS151" s="342"/>
      <c r="PHT151" s="342"/>
      <c r="PHU151" s="342"/>
      <c r="PHV151" s="342"/>
      <c r="PHW151" s="342"/>
      <c r="PHX151" s="342"/>
      <c r="PHY151" s="342"/>
      <c r="PHZ151" s="342"/>
      <c r="PIA151" s="342"/>
      <c r="PIB151" s="342"/>
      <c r="PIC151" s="342"/>
      <c r="PID151" s="342"/>
      <c r="PIE151" s="342"/>
      <c r="PIF151" s="342"/>
      <c r="PIG151" s="342"/>
      <c r="PIH151" s="342"/>
      <c r="PII151" s="342"/>
      <c r="PIJ151" s="342"/>
      <c r="PIK151" s="342"/>
      <c r="PIL151" s="342"/>
      <c r="PIM151" s="342"/>
      <c r="PIN151" s="342"/>
      <c r="PIO151" s="342"/>
      <c r="PIP151" s="342"/>
      <c r="PIQ151" s="342"/>
      <c r="PIR151" s="342"/>
      <c r="PIS151" s="342"/>
      <c r="PIT151" s="342"/>
      <c r="PIU151" s="342"/>
      <c r="PIV151" s="342"/>
      <c r="PIW151" s="342"/>
      <c r="PIX151" s="342"/>
      <c r="PIY151" s="342"/>
      <c r="PIZ151" s="342"/>
      <c r="PJA151" s="342"/>
      <c r="PJB151" s="342"/>
      <c r="PJC151" s="342"/>
      <c r="PJD151" s="342"/>
      <c r="PJE151" s="342"/>
      <c r="PJF151" s="342"/>
      <c r="PJG151" s="342"/>
      <c r="PJH151" s="342"/>
      <c r="PJI151" s="342"/>
      <c r="PJJ151" s="342"/>
      <c r="PJK151" s="342"/>
      <c r="PJL151" s="342"/>
      <c r="PJM151" s="342"/>
      <c r="PJN151" s="342"/>
      <c r="PJO151" s="342"/>
      <c r="PJP151" s="342"/>
      <c r="PJQ151" s="342"/>
      <c r="PJR151" s="342"/>
      <c r="PJS151" s="342"/>
      <c r="PJT151" s="342"/>
      <c r="PJU151" s="342"/>
      <c r="PJV151" s="342"/>
      <c r="PJW151" s="342"/>
      <c r="PJX151" s="342"/>
      <c r="PJY151" s="342"/>
      <c r="PJZ151" s="342"/>
      <c r="PKA151" s="342"/>
      <c r="PKB151" s="342"/>
      <c r="PKC151" s="342"/>
      <c r="PKD151" s="342"/>
      <c r="PKE151" s="342"/>
      <c r="PKF151" s="342"/>
      <c r="PKG151" s="342"/>
      <c r="PKH151" s="342"/>
      <c r="PKI151" s="342"/>
      <c r="PKJ151" s="342"/>
      <c r="PKK151" s="342"/>
      <c r="PKL151" s="342"/>
      <c r="PKM151" s="342"/>
      <c r="PKN151" s="342"/>
      <c r="PKO151" s="342"/>
      <c r="PKP151" s="342"/>
      <c r="PKQ151" s="342"/>
      <c r="PKR151" s="342"/>
      <c r="PKS151" s="342"/>
      <c r="PKT151" s="342"/>
      <c r="PKU151" s="342"/>
      <c r="PKV151" s="342"/>
      <c r="PKW151" s="342"/>
      <c r="PKX151" s="342"/>
      <c r="PKY151" s="342"/>
      <c r="PKZ151" s="342"/>
      <c r="PLA151" s="342"/>
      <c r="PLB151" s="342"/>
      <c r="PLC151" s="342"/>
      <c r="PLD151" s="342"/>
      <c r="PLE151" s="342"/>
      <c r="PLF151" s="342"/>
      <c r="PLG151" s="342"/>
      <c r="PLH151" s="342"/>
      <c r="PLI151" s="342"/>
      <c r="PLJ151" s="342"/>
      <c r="PLK151" s="342"/>
      <c r="PLL151" s="342"/>
      <c r="PLM151" s="342"/>
      <c r="PLN151" s="342"/>
      <c r="PLO151" s="342"/>
      <c r="PLP151" s="342"/>
      <c r="PLQ151" s="342"/>
      <c r="PLR151" s="342"/>
      <c r="PLS151" s="342"/>
      <c r="PLT151" s="342"/>
      <c r="PLU151" s="342"/>
      <c r="PLV151" s="342"/>
      <c r="PLW151" s="342"/>
      <c r="PLX151" s="342"/>
      <c r="PLY151" s="342"/>
      <c r="PLZ151" s="342"/>
      <c r="PMA151" s="342"/>
      <c r="PMB151" s="342"/>
      <c r="PMC151" s="342"/>
      <c r="PMD151" s="342"/>
      <c r="PME151" s="342"/>
      <c r="PMF151" s="342"/>
      <c r="PMG151" s="342"/>
      <c r="PMH151" s="342"/>
      <c r="PMI151" s="342"/>
      <c r="PMJ151" s="342"/>
      <c r="PMK151" s="342"/>
      <c r="PML151" s="342"/>
      <c r="PMM151" s="342"/>
      <c r="PMN151" s="342"/>
      <c r="PMO151" s="342"/>
      <c r="PMP151" s="342"/>
      <c r="PMQ151" s="342"/>
      <c r="PMR151" s="342"/>
      <c r="PMS151" s="342"/>
      <c r="PMT151" s="342"/>
      <c r="PMU151" s="342"/>
      <c r="PMV151" s="342"/>
      <c r="PMW151" s="342"/>
      <c r="PMX151" s="342"/>
      <c r="PMY151" s="342"/>
      <c r="PMZ151" s="342"/>
      <c r="PNA151" s="342"/>
      <c r="PNB151" s="342"/>
      <c r="PNC151" s="342"/>
      <c r="PND151" s="342"/>
      <c r="PNE151" s="342"/>
      <c r="PNF151" s="342"/>
      <c r="PNG151" s="342"/>
      <c r="PNH151" s="342"/>
      <c r="PNI151" s="342"/>
      <c r="PNJ151" s="342"/>
      <c r="PNK151" s="342"/>
      <c r="PNL151" s="342"/>
      <c r="PNM151" s="342"/>
      <c r="PNN151" s="342"/>
      <c r="PNO151" s="342"/>
      <c r="PNP151" s="342"/>
      <c r="PNQ151" s="342"/>
      <c r="PNR151" s="342"/>
      <c r="PNS151" s="342"/>
      <c r="PNT151" s="342"/>
      <c r="PNU151" s="342"/>
      <c r="PNV151" s="342"/>
      <c r="PNW151" s="342"/>
      <c r="PNX151" s="342"/>
      <c r="PNY151" s="342"/>
      <c r="PNZ151" s="342"/>
      <c r="POA151" s="342"/>
      <c r="POB151" s="342"/>
      <c r="POC151" s="342"/>
      <c r="POD151" s="342"/>
      <c r="POE151" s="342"/>
      <c r="POF151" s="342"/>
      <c r="POG151" s="342"/>
      <c r="POH151" s="342"/>
      <c r="POI151" s="342"/>
      <c r="POJ151" s="342"/>
      <c r="POK151" s="342"/>
      <c r="POL151" s="342"/>
      <c r="POM151" s="342"/>
      <c r="PON151" s="342"/>
      <c r="POO151" s="342"/>
      <c r="POP151" s="342"/>
      <c r="POQ151" s="342"/>
      <c r="POR151" s="342"/>
      <c r="POS151" s="342"/>
      <c r="POT151" s="342"/>
      <c r="POU151" s="342"/>
      <c r="POV151" s="342"/>
      <c r="POW151" s="342"/>
      <c r="POX151" s="342"/>
      <c r="POY151" s="342"/>
      <c r="POZ151" s="342"/>
      <c r="PPA151" s="342"/>
      <c r="PPB151" s="342"/>
      <c r="PPC151" s="342"/>
      <c r="PPD151" s="342"/>
      <c r="PPE151" s="342"/>
      <c r="PPF151" s="342"/>
      <c r="PPG151" s="342"/>
      <c r="PPH151" s="342"/>
      <c r="PPI151" s="342"/>
      <c r="PPJ151" s="342"/>
      <c r="PPK151" s="342"/>
      <c r="PPL151" s="342"/>
      <c r="PPM151" s="342"/>
      <c r="PPN151" s="342"/>
      <c r="PPO151" s="342"/>
      <c r="PPP151" s="342"/>
      <c r="PPQ151" s="342"/>
      <c r="PPR151" s="342"/>
      <c r="PPS151" s="342"/>
      <c r="PPT151" s="342"/>
      <c r="PPU151" s="342"/>
      <c r="PPV151" s="342"/>
      <c r="PPW151" s="342"/>
      <c r="PPX151" s="342"/>
      <c r="PPY151" s="342"/>
      <c r="PPZ151" s="342"/>
      <c r="PQA151" s="342"/>
      <c r="PQB151" s="342"/>
      <c r="PQC151" s="342"/>
      <c r="PQD151" s="342"/>
      <c r="PQE151" s="342"/>
      <c r="PQF151" s="342"/>
      <c r="PQG151" s="342"/>
      <c r="PQH151" s="342"/>
      <c r="PQI151" s="342"/>
      <c r="PQJ151" s="342"/>
      <c r="PQK151" s="342"/>
      <c r="PQL151" s="342"/>
      <c r="PQM151" s="342"/>
      <c r="PQN151" s="342"/>
      <c r="PQO151" s="342"/>
      <c r="PQP151" s="342"/>
      <c r="PQQ151" s="342"/>
      <c r="PQR151" s="342"/>
      <c r="PQS151" s="342"/>
      <c r="PQT151" s="342"/>
      <c r="PQU151" s="342"/>
      <c r="PQV151" s="342"/>
      <c r="PQW151" s="342"/>
      <c r="PQX151" s="342"/>
      <c r="PQY151" s="342"/>
      <c r="PQZ151" s="342"/>
      <c r="PRA151" s="342"/>
      <c r="PRB151" s="342"/>
      <c r="PRC151" s="342"/>
      <c r="PRD151" s="342"/>
      <c r="PRE151" s="342"/>
      <c r="PRF151" s="342"/>
      <c r="PRG151" s="342"/>
      <c r="PRH151" s="342"/>
      <c r="PRI151" s="342"/>
      <c r="PRJ151" s="342"/>
      <c r="PRK151" s="342"/>
      <c r="PRL151" s="342"/>
      <c r="PRM151" s="342"/>
      <c r="PRN151" s="342"/>
      <c r="PRO151" s="342"/>
      <c r="PRP151" s="342"/>
      <c r="PRQ151" s="342"/>
      <c r="PRR151" s="342"/>
      <c r="PRS151" s="342"/>
      <c r="PRT151" s="342"/>
      <c r="PRU151" s="342"/>
      <c r="PRV151" s="342"/>
      <c r="PRW151" s="342"/>
      <c r="PRX151" s="342"/>
      <c r="PRY151" s="342"/>
      <c r="PRZ151" s="342"/>
      <c r="PSA151" s="342"/>
      <c r="PSB151" s="342"/>
      <c r="PSC151" s="342"/>
      <c r="PSD151" s="342"/>
      <c r="PSE151" s="342"/>
      <c r="PSF151" s="342"/>
      <c r="PSG151" s="342"/>
      <c r="PSH151" s="342"/>
      <c r="PSI151" s="342"/>
      <c r="PSJ151" s="342"/>
      <c r="PSK151" s="342"/>
      <c r="PSL151" s="342"/>
      <c r="PSM151" s="342"/>
      <c r="PSN151" s="342"/>
      <c r="PSO151" s="342"/>
      <c r="PSP151" s="342"/>
      <c r="PSQ151" s="342"/>
      <c r="PSR151" s="342"/>
      <c r="PSS151" s="342"/>
      <c r="PST151" s="342"/>
      <c r="PSU151" s="342"/>
      <c r="PSV151" s="342"/>
      <c r="PSW151" s="342"/>
      <c r="PSX151" s="342"/>
      <c r="PSY151" s="342"/>
      <c r="PSZ151" s="342"/>
      <c r="PTA151" s="342"/>
      <c r="PTB151" s="342"/>
      <c r="PTC151" s="342"/>
      <c r="PTD151" s="342"/>
      <c r="PTE151" s="342"/>
      <c r="PTF151" s="342"/>
      <c r="PTG151" s="342"/>
      <c r="PTH151" s="342"/>
      <c r="PTI151" s="342"/>
      <c r="PTJ151" s="342"/>
      <c r="PTK151" s="342"/>
      <c r="PTL151" s="342"/>
      <c r="PTM151" s="342"/>
      <c r="PTN151" s="342"/>
      <c r="PTO151" s="342"/>
      <c r="PTP151" s="342"/>
      <c r="PTQ151" s="342"/>
      <c r="PTR151" s="342"/>
      <c r="PTS151" s="342"/>
      <c r="PTT151" s="342"/>
      <c r="PTU151" s="342"/>
      <c r="PTV151" s="342"/>
      <c r="PTW151" s="342"/>
      <c r="PTX151" s="342"/>
      <c r="PTY151" s="342"/>
      <c r="PTZ151" s="342"/>
      <c r="PUA151" s="342"/>
      <c r="PUB151" s="342"/>
      <c r="PUC151" s="342"/>
      <c r="PUD151" s="342"/>
      <c r="PUE151" s="342"/>
      <c r="PUF151" s="342"/>
      <c r="PUG151" s="342"/>
      <c r="PUH151" s="342"/>
      <c r="PUI151" s="342"/>
      <c r="PUJ151" s="342"/>
      <c r="PUK151" s="342"/>
      <c r="PUL151" s="342"/>
      <c r="PUM151" s="342"/>
      <c r="PUN151" s="342"/>
      <c r="PUO151" s="342"/>
      <c r="PUP151" s="342"/>
      <c r="PUQ151" s="342"/>
      <c r="PUR151" s="342"/>
      <c r="PUS151" s="342"/>
      <c r="PUT151" s="342"/>
      <c r="PUU151" s="342"/>
      <c r="PUV151" s="342"/>
      <c r="PUW151" s="342"/>
      <c r="PUX151" s="342"/>
      <c r="PUY151" s="342"/>
      <c r="PUZ151" s="342"/>
      <c r="PVA151" s="342"/>
      <c r="PVB151" s="342"/>
      <c r="PVC151" s="342"/>
      <c r="PVD151" s="342"/>
      <c r="PVE151" s="342"/>
      <c r="PVF151" s="342"/>
      <c r="PVG151" s="342"/>
      <c r="PVH151" s="342"/>
      <c r="PVI151" s="342"/>
      <c r="PVJ151" s="342"/>
      <c r="PVK151" s="342"/>
      <c r="PVL151" s="342"/>
      <c r="PVM151" s="342"/>
      <c r="PVN151" s="342"/>
      <c r="PVO151" s="342"/>
      <c r="PVP151" s="342"/>
      <c r="PVQ151" s="342"/>
      <c r="PVR151" s="342"/>
      <c r="PVS151" s="342"/>
      <c r="PVT151" s="342"/>
      <c r="PVU151" s="342"/>
      <c r="PVV151" s="342"/>
      <c r="PVW151" s="342"/>
      <c r="PVX151" s="342"/>
      <c r="PVY151" s="342"/>
      <c r="PVZ151" s="342"/>
      <c r="PWA151" s="342"/>
      <c r="PWB151" s="342"/>
      <c r="PWC151" s="342"/>
      <c r="PWD151" s="342"/>
      <c r="PWE151" s="342"/>
      <c r="PWF151" s="342"/>
      <c r="PWG151" s="342"/>
      <c r="PWH151" s="342"/>
      <c r="PWI151" s="342"/>
      <c r="PWJ151" s="342"/>
      <c r="PWK151" s="342"/>
      <c r="PWL151" s="342"/>
      <c r="PWM151" s="342"/>
      <c r="PWN151" s="342"/>
      <c r="PWO151" s="342"/>
      <c r="PWP151" s="342"/>
      <c r="PWQ151" s="342"/>
      <c r="PWR151" s="342"/>
      <c r="PWS151" s="342"/>
      <c r="PWT151" s="342"/>
      <c r="PWU151" s="342"/>
      <c r="PWV151" s="342"/>
      <c r="PWW151" s="342"/>
      <c r="PWX151" s="342"/>
      <c r="PWY151" s="342"/>
      <c r="PWZ151" s="342"/>
      <c r="PXA151" s="342"/>
      <c r="PXB151" s="342"/>
      <c r="PXC151" s="342"/>
      <c r="PXD151" s="342"/>
      <c r="PXE151" s="342"/>
      <c r="PXF151" s="342"/>
      <c r="PXG151" s="342"/>
      <c r="PXH151" s="342"/>
      <c r="PXI151" s="342"/>
      <c r="PXJ151" s="342"/>
      <c r="PXK151" s="342"/>
      <c r="PXL151" s="342"/>
      <c r="PXM151" s="342"/>
      <c r="PXN151" s="342"/>
      <c r="PXO151" s="342"/>
      <c r="PXP151" s="342"/>
      <c r="PXQ151" s="342"/>
      <c r="PXR151" s="342"/>
      <c r="PXS151" s="342"/>
      <c r="PXT151" s="342"/>
      <c r="PXU151" s="342"/>
      <c r="PXV151" s="342"/>
      <c r="PXW151" s="342"/>
      <c r="PXX151" s="342"/>
      <c r="PXY151" s="342"/>
      <c r="PXZ151" s="342"/>
      <c r="PYA151" s="342"/>
      <c r="PYB151" s="342"/>
      <c r="PYC151" s="342"/>
      <c r="PYD151" s="342"/>
      <c r="PYE151" s="342"/>
      <c r="PYF151" s="342"/>
      <c r="PYG151" s="342"/>
      <c r="PYH151" s="342"/>
      <c r="PYI151" s="342"/>
      <c r="PYJ151" s="342"/>
      <c r="PYK151" s="342"/>
      <c r="PYL151" s="342"/>
      <c r="PYM151" s="342"/>
      <c r="PYN151" s="342"/>
      <c r="PYO151" s="342"/>
      <c r="PYP151" s="342"/>
      <c r="PYQ151" s="342"/>
      <c r="PYR151" s="342"/>
      <c r="PYS151" s="342"/>
      <c r="PYT151" s="342"/>
      <c r="PYU151" s="342"/>
      <c r="PYV151" s="342"/>
      <c r="PYW151" s="342"/>
      <c r="PYX151" s="342"/>
      <c r="PYY151" s="342"/>
      <c r="PYZ151" s="342"/>
      <c r="PZA151" s="342"/>
      <c r="PZB151" s="342"/>
      <c r="PZC151" s="342"/>
      <c r="PZD151" s="342"/>
      <c r="PZE151" s="342"/>
      <c r="PZF151" s="342"/>
      <c r="PZG151" s="342"/>
      <c r="PZH151" s="342"/>
      <c r="PZI151" s="342"/>
      <c r="PZJ151" s="342"/>
      <c r="PZK151" s="342"/>
      <c r="PZL151" s="342"/>
      <c r="PZM151" s="342"/>
      <c r="PZN151" s="342"/>
      <c r="PZO151" s="342"/>
      <c r="PZP151" s="342"/>
      <c r="PZQ151" s="342"/>
      <c r="PZR151" s="342"/>
      <c r="PZS151" s="342"/>
      <c r="PZT151" s="342"/>
      <c r="PZU151" s="342"/>
      <c r="PZV151" s="342"/>
      <c r="PZW151" s="342"/>
      <c r="PZX151" s="342"/>
      <c r="PZY151" s="342"/>
      <c r="PZZ151" s="342"/>
      <c r="QAA151" s="342"/>
      <c r="QAB151" s="342"/>
      <c r="QAC151" s="342"/>
      <c r="QAD151" s="342"/>
      <c r="QAE151" s="342"/>
      <c r="QAF151" s="342"/>
      <c r="QAG151" s="342"/>
      <c r="QAH151" s="342"/>
      <c r="QAI151" s="342"/>
      <c r="QAJ151" s="342"/>
      <c r="QAK151" s="342"/>
      <c r="QAL151" s="342"/>
      <c r="QAM151" s="342"/>
      <c r="QAN151" s="342"/>
      <c r="QAO151" s="342"/>
      <c r="QAP151" s="342"/>
      <c r="QAQ151" s="342"/>
      <c r="QAR151" s="342"/>
      <c r="QAS151" s="342"/>
      <c r="QAT151" s="342"/>
      <c r="QAU151" s="342"/>
      <c r="QAV151" s="342"/>
      <c r="QAW151" s="342"/>
      <c r="QAX151" s="342"/>
      <c r="QAY151" s="342"/>
      <c r="QAZ151" s="342"/>
      <c r="QBA151" s="342"/>
      <c r="QBB151" s="342"/>
      <c r="QBC151" s="342"/>
      <c r="QBD151" s="342"/>
      <c r="QBE151" s="342"/>
      <c r="QBF151" s="342"/>
      <c r="QBG151" s="342"/>
      <c r="QBH151" s="342"/>
      <c r="QBI151" s="342"/>
      <c r="QBJ151" s="342"/>
      <c r="QBK151" s="342"/>
      <c r="QBL151" s="342"/>
      <c r="QBM151" s="342"/>
      <c r="QBN151" s="342"/>
      <c r="QBO151" s="342"/>
      <c r="QBP151" s="342"/>
      <c r="QBQ151" s="342"/>
      <c r="QBR151" s="342"/>
      <c r="QBS151" s="342"/>
      <c r="QBT151" s="342"/>
      <c r="QBU151" s="342"/>
      <c r="QBV151" s="342"/>
      <c r="QBW151" s="342"/>
      <c r="QBX151" s="342"/>
      <c r="QBY151" s="342"/>
      <c r="QBZ151" s="342"/>
      <c r="QCA151" s="342"/>
      <c r="QCB151" s="342"/>
      <c r="QCC151" s="342"/>
      <c r="QCD151" s="342"/>
      <c r="QCE151" s="342"/>
      <c r="QCF151" s="342"/>
      <c r="QCG151" s="342"/>
      <c r="QCH151" s="342"/>
      <c r="QCI151" s="342"/>
      <c r="QCJ151" s="342"/>
      <c r="QCK151" s="342"/>
      <c r="QCL151" s="342"/>
      <c r="QCM151" s="342"/>
      <c r="QCN151" s="342"/>
      <c r="QCO151" s="342"/>
      <c r="QCP151" s="342"/>
      <c r="QCQ151" s="342"/>
      <c r="QCR151" s="342"/>
      <c r="QCS151" s="342"/>
      <c r="QCT151" s="342"/>
      <c r="QCU151" s="342"/>
      <c r="QCV151" s="342"/>
      <c r="QCW151" s="342"/>
      <c r="QCX151" s="342"/>
      <c r="QCY151" s="342"/>
      <c r="QCZ151" s="342"/>
      <c r="QDA151" s="342"/>
      <c r="QDB151" s="342"/>
      <c r="QDC151" s="342"/>
      <c r="QDD151" s="342"/>
      <c r="QDE151" s="342"/>
      <c r="QDF151" s="342"/>
      <c r="QDG151" s="342"/>
      <c r="QDH151" s="342"/>
      <c r="QDI151" s="342"/>
      <c r="QDJ151" s="342"/>
      <c r="QDK151" s="342"/>
      <c r="QDL151" s="342"/>
      <c r="QDM151" s="342"/>
      <c r="QDN151" s="342"/>
      <c r="QDO151" s="342"/>
      <c r="QDP151" s="342"/>
      <c r="QDQ151" s="342"/>
      <c r="QDR151" s="342"/>
      <c r="QDS151" s="342"/>
      <c r="QDT151" s="342"/>
      <c r="QDU151" s="342"/>
      <c r="QDV151" s="342"/>
      <c r="QDW151" s="342"/>
      <c r="QDX151" s="342"/>
      <c r="QDY151" s="342"/>
      <c r="QDZ151" s="342"/>
      <c r="QEA151" s="342"/>
      <c r="QEB151" s="342"/>
      <c r="QEC151" s="342"/>
      <c r="QED151" s="342"/>
      <c r="QEE151" s="342"/>
      <c r="QEF151" s="342"/>
      <c r="QEG151" s="342"/>
      <c r="QEH151" s="342"/>
      <c r="QEI151" s="342"/>
      <c r="QEJ151" s="342"/>
      <c r="QEK151" s="342"/>
      <c r="QEL151" s="342"/>
      <c r="QEM151" s="342"/>
      <c r="QEN151" s="342"/>
      <c r="QEO151" s="342"/>
      <c r="QEP151" s="342"/>
      <c r="QEQ151" s="342"/>
      <c r="QER151" s="342"/>
      <c r="QES151" s="342"/>
      <c r="QET151" s="342"/>
      <c r="QEU151" s="342"/>
      <c r="QEV151" s="342"/>
      <c r="QEW151" s="342"/>
      <c r="QEX151" s="342"/>
      <c r="QEY151" s="342"/>
      <c r="QEZ151" s="342"/>
      <c r="QFA151" s="342"/>
      <c r="QFB151" s="342"/>
      <c r="QFC151" s="342"/>
      <c r="QFD151" s="342"/>
      <c r="QFE151" s="342"/>
      <c r="QFF151" s="342"/>
      <c r="QFG151" s="342"/>
      <c r="QFH151" s="342"/>
      <c r="QFI151" s="342"/>
      <c r="QFJ151" s="342"/>
      <c r="QFK151" s="342"/>
      <c r="QFL151" s="342"/>
      <c r="QFM151" s="342"/>
      <c r="QFN151" s="342"/>
      <c r="QFO151" s="342"/>
      <c r="QFP151" s="342"/>
      <c r="QFQ151" s="342"/>
      <c r="QFR151" s="342"/>
      <c r="QFS151" s="342"/>
      <c r="QFT151" s="342"/>
      <c r="QFU151" s="342"/>
      <c r="QFV151" s="342"/>
      <c r="QFW151" s="342"/>
      <c r="QFX151" s="342"/>
      <c r="QFY151" s="342"/>
      <c r="QFZ151" s="342"/>
      <c r="QGA151" s="342"/>
      <c r="QGB151" s="342"/>
      <c r="QGC151" s="342"/>
      <c r="QGD151" s="342"/>
      <c r="QGE151" s="342"/>
      <c r="QGF151" s="342"/>
      <c r="QGG151" s="342"/>
      <c r="QGH151" s="342"/>
      <c r="QGI151" s="342"/>
      <c r="QGJ151" s="342"/>
      <c r="QGK151" s="342"/>
      <c r="QGL151" s="342"/>
      <c r="QGM151" s="342"/>
      <c r="QGN151" s="342"/>
      <c r="QGO151" s="342"/>
      <c r="QGP151" s="342"/>
      <c r="QGQ151" s="342"/>
      <c r="QGR151" s="342"/>
      <c r="QGS151" s="342"/>
      <c r="QGT151" s="342"/>
      <c r="QGU151" s="342"/>
      <c r="QGV151" s="342"/>
      <c r="QGW151" s="342"/>
      <c r="QGX151" s="342"/>
      <c r="QGY151" s="342"/>
      <c r="QGZ151" s="342"/>
      <c r="QHA151" s="342"/>
      <c r="QHB151" s="342"/>
      <c r="QHC151" s="342"/>
      <c r="QHD151" s="342"/>
      <c r="QHE151" s="342"/>
      <c r="QHF151" s="342"/>
      <c r="QHG151" s="342"/>
      <c r="QHH151" s="342"/>
      <c r="QHI151" s="342"/>
      <c r="QHJ151" s="342"/>
      <c r="QHK151" s="342"/>
      <c r="QHL151" s="342"/>
      <c r="QHM151" s="342"/>
      <c r="QHN151" s="342"/>
      <c r="QHO151" s="342"/>
      <c r="QHP151" s="342"/>
      <c r="QHQ151" s="342"/>
      <c r="QHR151" s="342"/>
      <c r="QHS151" s="342"/>
      <c r="QHT151" s="342"/>
      <c r="QHU151" s="342"/>
      <c r="QHV151" s="342"/>
      <c r="QHW151" s="342"/>
      <c r="QHX151" s="342"/>
      <c r="QHY151" s="342"/>
      <c r="QHZ151" s="342"/>
      <c r="QIA151" s="342"/>
      <c r="QIB151" s="342"/>
      <c r="QIC151" s="342"/>
      <c r="QID151" s="342"/>
      <c r="QIE151" s="342"/>
      <c r="QIF151" s="342"/>
      <c r="QIG151" s="342"/>
      <c r="QIH151" s="342"/>
      <c r="QII151" s="342"/>
      <c r="QIJ151" s="342"/>
      <c r="QIK151" s="342"/>
      <c r="QIL151" s="342"/>
      <c r="QIM151" s="342"/>
      <c r="QIN151" s="342"/>
      <c r="QIO151" s="342"/>
      <c r="QIP151" s="342"/>
      <c r="QIQ151" s="342"/>
      <c r="QIR151" s="342"/>
      <c r="QIS151" s="342"/>
      <c r="QIT151" s="342"/>
      <c r="QIU151" s="342"/>
      <c r="QIV151" s="342"/>
      <c r="QIW151" s="342"/>
      <c r="QIX151" s="342"/>
      <c r="QIY151" s="342"/>
      <c r="QIZ151" s="342"/>
      <c r="QJA151" s="342"/>
      <c r="QJB151" s="342"/>
      <c r="QJC151" s="342"/>
      <c r="QJD151" s="342"/>
      <c r="QJE151" s="342"/>
      <c r="QJF151" s="342"/>
      <c r="QJG151" s="342"/>
      <c r="QJH151" s="342"/>
      <c r="QJI151" s="342"/>
      <c r="QJJ151" s="342"/>
      <c r="QJK151" s="342"/>
      <c r="QJL151" s="342"/>
      <c r="QJM151" s="342"/>
      <c r="QJN151" s="342"/>
      <c r="QJO151" s="342"/>
      <c r="QJP151" s="342"/>
      <c r="QJQ151" s="342"/>
      <c r="QJR151" s="342"/>
      <c r="QJS151" s="342"/>
      <c r="QJT151" s="342"/>
      <c r="QJU151" s="342"/>
      <c r="QJV151" s="342"/>
      <c r="QJW151" s="342"/>
      <c r="QJX151" s="342"/>
      <c r="QJY151" s="342"/>
      <c r="QJZ151" s="342"/>
      <c r="QKA151" s="342"/>
      <c r="QKB151" s="342"/>
      <c r="QKC151" s="342"/>
      <c r="QKD151" s="342"/>
      <c r="QKE151" s="342"/>
      <c r="QKF151" s="342"/>
      <c r="QKG151" s="342"/>
      <c r="QKH151" s="342"/>
      <c r="QKI151" s="342"/>
      <c r="QKJ151" s="342"/>
      <c r="QKK151" s="342"/>
      <c r="QKL151" s="342"/>
      <c r="QKM151" s="342"/>
      <c r="QKN151" s="342"/>
      <c r="QKO151" s="342"/>
      <c r="QKP151" s="342"/>
      <c r="QKQ151" s="342"/>
      <c r="QKR151" s="342"/>
      <c r="QKS151" s="342"/>
      <c r="QKT151" s="342"/>
      <c r="QKU151" s="342"/>
      <c r="QKV151" s="342"/>
      <c r="QKW151" s="342"/>
      <c r="QKX151" s="342"/>
      <c r="QKY151" s="342"/>
      <c r="QKZ151" s="342"/>
      <c r="QLA151" s="342"/>
      <c r="QLB151" s="342"/>
      <c r="QLC151" s="342"/>
      <c r="QLD151" s="342"/>
      <c r="QLE151" s="342"/>
      <c r="QLF151" s="342"/>
      <c r="QLG151" s="342"/>
      <c r="QLH151" s="342"/>
      <c r="QLI151" s="342"/>
      <c r="QLJ151" s="342"/>
      <c r="QLK151" s="342"/>
      <c r="QLL151" s="342"/>
      <c r="QLM151" s="342"/>
      <c r="QLN151" s="342"/>
      <c r="QLO151" s="342"/>
      <c r="QLP151" s="342"/>
      <c r="QLQ151" s="342"/>
      <c r="QLR151" s="342"/>
      <c r="QLS151" s="342"/>
      <c r="QLT151" s="342"/>
      <c r="QLU151" s="342"/>
      <c r="QLV151" s="342"/>
      <c r="QLW151" s="342"/>
      <c r="QLX151" s="342"/>
      <c r="QLY151" s="342"/>
      <c r="QLZ151" s="342"/>
      <c r="QMA151" s="342"/>
      <c r="QMB151" s="342"/>
      <c r="QMC151" s="342"/>
      <c r="QMD151" s="342"/>
      <c r="QME151" s="342"/>
      <c r="QMF151" s="342"/>
      <c r="QMG151" s="342"/>
      <c r="QMH151" s="342"/>
      <c r="QMI151" s="342"/>
      <c r="QMJ151" s="342"/>
      <c r="QMK151" s="342"/>
      <c r="QML151" s="342"/>
      <c r="QMM151" s="342"/>
      <c r="QMN151" s="342"/>
      <c r="QMO151" s="342"/>
      <c r="QMP151" s="342"/>
      <c r="QMQ151" s="342"/>
      <c r="QMR151" s="342"/>
      <c r="QMS151" s="342"/>
      <c r="QMT151" s="342"/>
      <c r="QMU151" s="342"/>
      <c r="QMV151" s="342"/>
      <c r="QMW151" s="342"/>
      <c r="QMX151" s="342"/>
      <c r="QMY151" s="342"/>
      <c r="QMZ151" s="342"/>
      <c r="QNA151" s="342"/>
      <c r="QNB151" s="342"/>
      <c r="QNC151" s="342"/>
      <c r="QND151" s="342"/>
      <c r="QNE151" s="342"/>
      <c r="QNF151" s="342"/>
      <c r="QNG151" s="342"/>
      <c r="QNH151" s="342"/>
      <c r="QNI151" s="342"/>
      <c r="QNJ151" s="342"/>
      <c r="QNK151" s="342"/>
      <c r="QNL151" s="342"/>
      <c r="QNM151" s="342"/>
      <c r="QNN151" s="342"/>
      <c r="QNO151" s="342"/>
      <c r="QNP151" s="342"/>
      <c r="QNQ151" s="342"/>
      <c r="QNR151" s="342"/>
      <c r="QNS151" s="342"/>
      <c r="QNT151" s="342"/>
      <c r="QNU151" s="342"/>
      <c r="QNV151" s="342"/>
      <c r="QNW151" s="342"/>
      <c r="QNX151" s="342"/>
      <c r="QNY151" s="342"/>
      <c r="QNZ151" s="342"/>
      <c r="QOA151" s="342"/>
      <c r="QOB151" s="342"/>
      <c r="QOC151" s="342"/>
      <c r="QOD151" s="342"/>
      <c r="QOE151" s="342"/>
      <c r="QOF151" s="342"/>
      <c r="QOG151" s="342"/>
      <c r="QOH151" s="342"/>
      <c r="QOI151" s="342"/>
      <c r="QOJ151" s="342"/>
      <c r="QOK151" s="342"/>
      <c r="QOL151" s="342"/>
      <c r="QOM151" s="342"/>
      <c r="QON151" s="342"/>
      <c r="QOO151" s="342"/>
      <c r="QOP151" s="342"/>
      <c r="QOQ151" s="342"/>
      <c r="QOR151" s="342"/>
      <c r="QOS151" s="342"/>
      <c r="QOT151" s="342"/>
      <c r="QOU151" s="342"/>
      <c r="QOV151" s="342"/>
      <c r="QOW151" s="342"/>
      <c r="QOX151" s="342"/>
      <c r="QOY151" s="342"/>
      <c r="QOZ151" s="342"/>
      <c r="QPA151" s="342"/>
      <c r="QPB151" s="342"/>
      <c r="QPC151" s="342"/>
      <c r="QPD151" s="342"/>
      <c r="QPE151" s="342"/>
      <c r="QPF151" s="342"/>
      <c r="QPG151" s="342"/>
      <c r="QPH151" s="342"/>
      <c r="QPI151" s="342"/>
      <c r="QPJ151" s="342"/>
      <c r="QPK151" s="342"/>
      <c r="QPL151" s="342"/>
      <c r="QPM151" s="342"/>
      <c r="QPN151" s="342"/>
      <c r="QPO151" s="342"/>
      <c r="QPP151" s="342"/>
      <c r="QPQ151" s="342"/>
      <c r="QPR151" s="342"/>
      <c r="QPS151" s="342"/>
      <c r="QPT151" s="342"/>
      <c r="QPU151" s="342"/>
      <c r="QPV151" s="342"/>
      <c r="QPW151" s="342"/>
      <c r="QPX151" s="342"/>
      <c r="QPY151" s="342"/>
      <c r="QPZ151" s="342"/>
      <c r="QQA151" s="342"/>
      <c r="QQB151" s="342"/>
      <c r="QQC151" s="342"/>
      <c r="QQD151" s="342"/>
      <c r="QQE151" s="342"/>
      <c r="QQF151" s="342"/>
      <c r="QQG151" s="342"/>
      <c r="QQH151" s="342"/>
      <c r="QQI151" s="342"/>
      <c r="QQJ151" s="342"/>
      <c r="QQK151" s="342"/>
      <c r="QQL151" s="342"/>
      <c r="QQM151" s="342"/>
      <c r="QQN151" s="342"/>
      <c r="QQO151" s="342"/>
      <c r="QQP151" s="342"/>
      <c r="QQQ151" s="342"/>
      <c r="QQR151" s="342"/>
      <c r="QQS151" s="342"/>
      <c r="QQT151" s="342"/>
      <c r="QQU151" s="342"/>
      <c r="QQV151" s="342"/>
      <c r="QQW151" s="342"/>
      <c r="QQX151" s="342"/>
      <c r="QQY151" s="342"/>
      <c r="QQZ151" s="342"/>
      <c r="QRA151" s="342"/>
      <c r="QRB151" s="342"/>
      <c r="QRC151" s="342"/>
      <c r="QRD151" s="342"/>
      <c r="QRE151" s="342"/>
      <c r="QRF151" s="342"/>
      <c r="QRG151" s="342"/>
      <c r="QRH151" s="342"/>
      <c r="QRI151" s="342"/>
      <c r="QRJ151" s="342"/>
      <c r="QRK151" s="342"/>
      <c r="QRL151" s="342"/>
      <c r="QRM151" s="342"/>
      <c r="QRN151" s="342"/>
      <c r="QRO151" s="342"/>
      <c r="QRP151" s="342"/>
      <c r="QRQ151" s="342"/>
      <c r="QRR151" s="342"/>
      <c r="QRS151" s="342"/>
      <c r="QRT151" s="342"/>
      <c r="QRU151" s="342"/>
      <c r="QRV151" s="342"/>
      <c r="QRW151" s="342"/>
      <c r="QRX151" s="342"/>
      <c r="QRY151" s="342"/>
      <c r="QRZ151" s="342"/>
      <c r="QSA151" s="342"/>
      <c r="QSB151" s="342"/>
      <c r="QSC151" s="342"/>
      <c r="QSD151" s="342"/>
      <c r="QSE151" s="342"/>
      <c r="QSF151" s="342"/>
      <c r="QSG151" s="342"/>
      <c r="QSH151" s="342"/>
      <c r="QSI151" s="342"/>
      <c r="QSJ151" s="342"/>
      <c r="QSK151" s="342"/>
      <c r="QSL151" s="342"/>
      <c r="QSM151" s="342"/>
      <c r="QSN151" s="342"/>
      <c r="QSO151" s="342"/>
      <c r="QSP151" s="342"/>
      <c r="QSQ151" s="342"/>
      <c r="QSR151" s="342"/>
      <c r="QSS151" s="342"/>
      <c r="QST151" s="342"/>
      <c r="QSU151" s="342"/>
      <c r="QSV151" s="342"/>
      <c r="QSW151" s="342"/>
      <c r="QSX151" s="342"/>
      <c r="QSY151" s="342"/>
      <c r="QSZ151" s="342"/>
      <c r="QTA151" s="342"/>
      <c r="QTB151" s="342"/>
      <c r="QTC151" s="342"/>
      <c r="QTD151" s="342"/>
      <c r="QTE151" s="342"/>
      <c r="QTF151" s="342"/>
      <c r="QTG151" s="342"/>
      <c r="QTH151" s="342"/>
      <c r="QTI151" s="342"/>
      <c r="QTJ151" s="342"/>
      <c r="QTK151" s="342"/>
      <c r="QTL151" s="342"/>
      <c r="QTM151" s="342"/>
      <c r="QTN151" s="342"/>
      <c r="QTO151" s="342"/>
      <c r="QTP151" s="342"/>
      <c r="QTQ151" s="342"/>
      <c r="QTR151" s="342"/>
      <c r="QTS151" s="342"/>
      <c r="QTT151" s="342"/>
      <c r="QTU151" s="342"/>
      <c r="QTV151" s="342"/>
      <c r="QTW151" s="342"/>
      <c r="QTX151" s="342"/>
      <c r="QTY151" s="342"/>
      <c r="QTZ151" s="342"/>
      <c r="QUA151" s="342"/>
      <c r="QUB151" s="342"/>
      <c r="QUC151" s="342"/>
      <c r="QUD151" s="342"/>
      <c r="QUE151" s="342"/>
      <c r="QUF151" s="342"/>
      <c r="QUG151" s="342"/>
      <c r="QUH151" s="342"/>
      <c r="QUI151" s="342"/>
      <c r="QUJ151" s="342"/>
      <c r="QUK151" s="342"/>
      <c r="QUL151" s="342"/>
      <c r="QUM151" s="342"/>
      <c r="QUN151" s="342"/>
      <c r="QUO151" s="342"/>
      <c r="QUP151" s="342"/>
      <c r="QUQ151" s="342"/>
      <c r="QUR151" s="342"/>
      <c r="QUS151" s="342"/>
      <c r="QUT151" s="342"/>
      <c r="QUU151" s="342"/>
      <c r="QUV151" s="342"/>
      <c r="QUW151" s="342"/>
      <c r="QUX151" s="342"/>
      <c r="QUY151" s="342"/>
      <c r="QUZ151" s="342"/>
      <c r="QVA151" s="342"/>
      <c r="QVB151" s="342"/>
      <c r="QVC151" s="342"/>
      <c r="QVD151" s="342"/>
      <c r="QVE151" s="342"/>
      <c r="QVF151" s="342"/>
      <c r="QVG151" s="342"/>
      <c r="QVH151" s="342"/>
      <c r="QVI151" s="342"/>
      <c r="QVJ151" s="342"/>
      <c r="QVK151" s="342"/>
      <c r="QVL151" s="342"/>
      <c r="QVM151" s="342"/>
      <c r="QVN151" s="342"/>
      <c r="QVO151" s="342"/>
      <c r="QVP151" s="342"/>
      <c r="QVQ151" s="342"/>
      <c r="QVR151" s="342"/>
      <c r="QVS151" s="342"/>
      <c r="QVT151" s="342"/>
      <c r="QVU151" s="342"/>
      <c r="QVV151" s="342"/>
      <c r="QVW151" s="342"/>
      <c r="QVX151" s="342"/>
      <c r="QVY151" s="342"/>
      <c r="QVZ151" s="342"/>
      <c r="QWA151" s="342"/>
      <c r="QWB151" s="342"/>
      <c r="QWC151" s="342"/>
      <c r="QWD151" s="342"/>
      <c r="QWE151" s="342"/>
      <c r="QWF151" s="342"/>
      <c r="QWG151" s="342"/>
      <c r="QWH151" s="342"/>
      <c r="QWI151" s="342"/>
      <c r="QWJ151" s="342"/>
      <c r="QWK151" s="342"/>
      <c r="QWL151" s="342"/>
      <c r="QWM151" s="342"/>
      <c r="QWN151" s="342"/>
      <c r="QWO151" s="342"/>
      <c r="QWP151" s="342"/>
      <c r="QWQ151" s="342"/>
      <c r="QWR151" s="342"/>
      <c r="QWS151" s="342"/>
      <c r="QWT151" s="342"/>
      <c r="QWU151" s="342"/>
      <c r="QWV151" s="342"/>
      <c r="QWW151" s="342"/>
      <c r="QWX151" s="342"/>
      <c r="QWY151" s="342"/>
      <c r="QWZ151" s="342"/>
      <c r="QXA151" s="342"/>
      <c r="QXB151" s="342"/>
      <c r="QXC151" s="342"/>
      <c r="QXD151" s="342"/>
      <c r="QXE151" s="342"/>
      <c r="QXF151" s="342"/>
      <c r="QXG151" s="342"/>
      <c r="QXH151" s="342"/>
      <c r="QXI151" s="342"/>
      <c r="QXJ151" s="342"/>
      <c r="QXK151" s="342"/>
      <c r="QXL151" s="342"/>
      <c r="QXM151" s="342"/>
      <c r="QXN151" s="342"/>
      <c r="QXO151" s="342"/>
      <c r="QXP151" s="342"/>
      <c r="QXQ151" s="342"/>
      <c r="QXR151" s="342"/>
      <c r="QXS151" s="342"/>
      <c r="QXT151" s="342"/>
      <c r="QXU151" s="342"/>
      <c r="QXV151" s="342"/>
      <c r="QXW151" s="342"/>
      <c r="QXX151" s="342"/>
      <c r="QXY151" s="342"/>
      <c r="QXZ151" s="342"/>
      <c r="QYA151" s="342"/>
      <c r="QYB151" s="342"/>
      <c r="QYC151" s="342"/>
      <c r="QYD151" s="342"/>
      <c r="QYE151" s="342"/>
      <c r="QYF151" s="342"/>
      <c r="QYG151" s="342"/>
      <c r="QYH151" s="342"/>
      <c r="QYI151" s="342"/>
      <c r="QYJ151" s="342"/>
      <c r="QYK151" s="342"/>
      <c r="QYL151" s="342"/>
      <c r="QYM151" s="342"/>
      <c r="QYN151" s="342"/>
      <c r="QYO151" s="342"/>
      <c r="QYP151" s="342"/>
      <c r="QYQ151" s="342"/>
      <c r="QYR151" s="342"/>
      <c r="QYS151" s="342"/>
      <c r="QYT151" s="342"/>
      <c r="QYU151" s="342"/>
      <c r="QYV151" s="342"/>
      <c r="QYW151" s="342"/>
      <c r="QYX151" s="342"/>
      <c r="QYY151" s="342"/>
      <c r="QYZ151" s="342"/>
      <c r="QZA151" s="342"/>
      <c r="QZB151" s="342"/>
      <c r="QZC151" s="342"/>
      <c r="QZD151" s="342"/>
      <c r="QZE151" s="342"/>
      <c r="QZF151" s="342"/>
      <c r="QZG151" s="342"/>
      <c r="QZH151" s="342"/>
      <c r="QZI151" s="342"/>
      <c r="QZJ151" s="342"/>
      <c r="QZK151" s="342"/>
      <c r="QZL151" s="342"/>
      <c r="QZM151" s="342"/>
      <c r="QZN151" s="342"/>
      <c r="QZO151" s="342"/>
      <c r="QZP151" s="342"/>
      <c r="QZQ151" s="342"/>
      <c r="QZR151" s="342"/>
      <c r="QZS151" s="342"/>
      <c r="QZT151" s="342"/>
      <c r="QZU151" s="342"/>
      <c r="QZV151" s="342"/>
      <c r="QZW151" s="342"/>
      <c r="QZX151" s="342"/>
      <c r="QZY151" s="342"/>
      <c r="QZZ151" s="342"/>
      <c r="RAA151" s="342"/>
      <c r="RAB151" s="342"/>
      <c r="RAC151" s="342"/>
      <c r="RAD151" s="342"/>
      <c r="RAE151" s="342"/>
      <c r="RAF151" s="342"/>
      <c r="RAG151" s="342"/>
      <c r="RAH151" s="342"/>
      <c r="RAI151" s="342"/>
      <c r="RAJ151" s="342"/>
      <c r="RAK151" s="342"/>
      <c r="RAL151" s="342"/>
      <c r="RAM151" s="342"/>
      <c r="RAN151" s="342"/>
      <c r="RAO151" s="342"/>
      <c r="RAP151" s="342"/>
      <c r="RAQ151" s="342"/>
      <c r="RAR151" s="342"/>
      <c r="RAS151" s="342"/>
      <c r="RAT151" s="342"/>
      <c r="RAU151" s="342"/>
      <c r="RAV151" s="342"/>
      <c r="RAW151" s="342"/>
      <c r="RAX151" s="342"/>
      <c r="RAY151" s="342"/>
      <c r="RAZ151" s="342"/>
      <c r="RBA151" s="342"/>
      <c r="RBB151" s="342"/>
      <c r="RBC151" s="342"/>
      <c r="RBD151" s="342"/>
      <c r="RBE151" s="342"/>
      <c r="RBF151" s="342"/>
      <c r="RBG151" s="342"/>
      <c r="RBH151" s="342"/>
      <c r="RBI151" s="342"/>
      <c r="RBJ151" s="342"/>
      <c r="RBK151" s="342"/>
      <c r="RBL151" s="342"/>
      <c r="RBM151" s="342"/>
      <c r="RBN151" s="342"/>
      <c r="RBO151" s="342"/>
      <c r="RBP151" s="342"/>
      <c r="RBQ151" s="342"/>
      <c r="RBR151" s="342"/>
      <c r="RBS151" s="342"/>
      <c r="RBT151" s="342"/>
      <c r="RBU151" s="342"/>
      <c r="RBV151" s="342"/>
      <c r="RBW151" s="342"/>
      <c r="RBX151" s="342"/>
      <c r="RBY151" s="342"/>
      <c r="RBZ151" s="342"/>
      <c r="RCA151" s="342"/>
      <c r="RCB151" s="342"/>
      <c r="RCC151" s="342"/>
      <c r="RCD151" s="342"/>
      <c r="RCE151" s="342"/>
      <c r="RCF151" s="342"/>
      <c r="RCG151" s="342"/>
      <c r="RCH151" s="342"/>
      <c r="RCI151" s="342"/>
      <c r="RCJ151" s="342"/>
      <c r="RCK151" s="342"/>
      <c r="RCL151" s="342"/>
      <c r="RCM151" s="342"/>
      <c r="RCN151" s="342"/>
      <c r="RCO151" s="342"/>
      <c r="RCP151" s="342"/>
      <c r="RCQ151" s="342"/>
      <c r="RCR151" s="342"/>
      <c r="RCS151" s="342"/>
      <c r="RCT151" s="342"/>
      <c r="RCU151" s="342"/>
      <c r="RCV151" s="342"/>
      <c r="RCW151" s="342"/>
      <c r="RCX151" s="342"/>
      <c r="RCY151" s="342"/>
      <c r="RCZ151" s="342"/>
      <c r="RDA151" s="342"/>
      <c r="RDB151" s="342"/>
      <c r="RDC151" s="342"/>
      <c r="RDD151" s="342"/>
      <c r="RDE151" s="342"/>
      <c r="RDF151" s="342"/>
      <c r="RDG151" s="342"/>
      <c r="RDH151" s="342"/>
      <c r="RDI151" s="342"/>
      <c r="RDJ151" s="342"/>
      <c r="RDK151" s="342"/>
      <c r="RDL151" s="342"/>
      <c r="RDM151" s="342"/>
      <c r="RDN151" s="342"/>
      <c r="RDO151" s="342"/>
      <c r="RDP151" s="342"/>
      <c r="RDQ151" s="342"/>
      <c r="RDR151" s="342"/>
      <c r="RDS151" s="342"/>
      <c r="RDT151" s="342"/>
      <c r="RDU151" s="342"/>
      <c r="RDV151" s="342"/>
      <c r="RDW151" s="342"/>
      <c r="RDX151" s="342"/>
      <c r="RDY151" s="342"/>
      <c r="RDZ151" s="342"/>
      <c r="REA151" s="342"/>
      <c r="REB151" s="342"/>
      <c r="REC151" s="342"/>
      <c r="RED151" s="342"/>
      <c r="REE151" s="342"/>
      <c r="REF151" s="342"/>
      <c r="REG151" s="342"/>
      <c r="REH151" s="342"/>
      <c r="REI151" s="342"/>
      <c r="REJ151" s="342"/>
      <c r="REK151" s="342"/>
      <c r="REL151" s="342"/>
      <c r="REM151" s="342"/>
      <c r="REN151" s="342"/>
      <c r="REO151" s="342"/>
      <c r="REP151" s="342"/>
      <c r="REQ151" s="342"/>
      <c r="RER151" s="342"/>
      <c r="RES151" s="342"/>
      <c r="RET151" s="342"/>
      <c r="REU151" s="342"/>
      <c r="REV151" s="342"/>
      <c r="REW151" s="342"/>
      <c r="REX151" s="342"/>
      <c r="REY151" s="342"/>
      <c r="REZ151" s="342"/>
      <c r="RFA151" s="342"/>
      <c r="RFB151" s="342"/>
      <c r="RFC151" s="342"/>
      <c r="RFD151" s="342"/>
      <c r="RFE151" s="342"/>
      <c r="RFF151" s="342"/>
      <c r="RFG151" s="342"/>
      <c r="RFH151" s="342"/>
      <c r="RFI151" s="342"/>
      <c r="RFJ151" s="342"/>
      <c r="RFK151" s="342"/>
      <c r="RFL151" s="342"/>
      <c r="RFM151" s="342"/>
      <c r="RFN151" s="342"/>
      <c r="RFO151" s="342"/>
      <c r="RFP151" s="342"/>
      <c r="RFQ151" s="342"/>
      <c r="RFR151" s="342"/>
      <c r="RFS151" s="342"/>
      <c r="RFT151" s="342"/>
      <c r="RFU151" s="342"/>
      <c r="RFV151" s="342"/>
      <c r="RFW151" s="342"/>
      <c r="RFX151" s="342"/>
      <c r="RFY151" s="342"/>
      <c r="RFZ151" s="342"/>
      <c r="RGA151" s="342"/>
      <c r="RGB151" s="342"/>
      <c r="RGC151" s="342"/>
      <c r="RGD151" s="342"/>
      <c r="RGE151" s="342"/>
      <c r="RGF151" s="342"/>
      <c r="RGG151" s="342"/>
      <c r="RGH151" s="342"/>
      <c r="RGI151" s="342"/>
      <c r="RGJ151" s="342"/>
      <c r="RGK151" s="342"/>
      <c r="RGL151" s="342"/>
      <c r="RGM151" s="342"/>
      <c r="RGN151" s="342"/>
      <c r="RGO151" s="342"/>
      <c r="RGP151" s="342"/>
      <c r="RGQ151" s="342"/>
      <c r="RGR151" s="342"/>
      <c r="RGS151" s="342"/>
      <c r="RGT151" s="342"/>
      <c r="RGU151" s="342"/>
      <c r="RGV151" s="342"/>
      <c r="RGW151" s="342"/>
      <c r="RGX151" s="342"/>
      <c r="RGY151" s="342"/>
      <c r="RGZ151" s="342"/>
      <c r="RHA151" s="342"/>
      <c r="RHB151" s="342"/>
      <c r="RHC151" s="342"/>
      <c r="RHD151" s="342"/>
      <c r="RHE151" s="342"/>
      <c r="RHF151" s="342"/>
      <c r="RHG151" s="342"/>
      <c r="RHH151" s="342"/>
      <c r="RHI151" s="342"/>
      <c r="RHJ151" s="342"/>
      <c r="RHK151" s="342"/>
      <c r="RHL151" s="342"/>
      <c r="RHM151" s="342"/>
      <c r="RHN151" s="342"/>
      <c r="RHO151" s="342"/>
      <c r="RHP151" s="342"/>
      <c r="RHQ151" s="342"/>
      <c r="RHR151" s="342"/>
      <c r="RHS151" s="342"/>
      <c r="RHT151" s="342"/>
      <c r="RHU151" s="342"/>
      <c r="RHV151" s="342"/>
      <c r="RHW151" s="342"/>
      <c r="RHX151" s="342"/>
      <c r="RHY151" s="342"/>
      <c r="RHZ151" s="342"/>
      <c r="RIA151" s="342"/>
      <c r="RIB151" s="342"/>
      <c r="RIC151" s="342"/>
      <c r="RID151" s="342"/>
      <c r="RIE151" s="342"/>
      <c r="RIF151" s="342"/>
      <c r="RIG151" s="342"/>
      <c r="RIH151" s="342"/>
      <c r="RII151" s="342"/>
      <c r="RIJ151" s="342"/>
      <c r="RIK151" s="342"/>
      <c r="RIL151" s="342"/>
      <c r="RIM151" s="342"/>
      <c r="RIN151" s="342"/>
      <c r="RIO151" s="342"/>
      <c r="RIP151" s="342"/>
      <c r="RIQ151" s="342"/>
      <c r="RIR151" s="342"/>
      <c r="RIS151" s="342"/>
      <c r="RIT151" s="342"/>
      <c r="RIU151" s="342"/>
      <c r="RIV151" s="342"/>
      <c r="RIW151" s="342"/>
      <c r="RIX151" s="342"/>
      <c r="RIY151" s="342"/>
      <c r="RIZ151" s="342"/>
      <c r="RJA151" s="342"/>
      <c r="RJB151" s="342"/>
      <c r="RJC151" s="342"/>
      <c r="RJD151" s="342"/>
      <c r="RJE151" s="342"/>
      <c r="RJF151" s="342"/>
      <c r="RJG151" s="342"/>
      <c r="RJH151" s="342"/>
      <c r="RJI151" s="342"/>
      <c r="RJJ151" s="342"/>
      <c r="RJK151" s="342"/>
      <c r="RJL151" s="342"/>
      <c r="RJM151" s="342"/>
      <c r="RJN151" s="342"/>
      <c r="RJO151" s="342"/>
      <c r="RJP151" s="342"/>
      <c r="RJQ151" s="342"/>
      <c r="RJR151" s="342"/>
      <c r="RJS151" s="342"/>
      <c r="RJT151" s="342"/>
      <c r="RJU151" s="342"/>
      <c r="RJV151" s="342"/>
      <c r="RJW151" s="342"/>
      <c r="RJX151" s="342"/>
      <c r="RJY151" s="342"/>
      <c r="RJZ151" s="342"/>
      <c r="RKA151" s="342"/>
      <c r="RKB151" s="342"/>
      <c r="RKC151" s="342"/>
      <c r="RKD151" s="342"/>
      <c r="RKE151" s="342"/>
      <c r="RKF151" s="342"/>
      <c r="RKG151" s="342"/>
      <c r="RKH151" s="342"/>
      <c r="RKI151" s="342"/>
      <c r="RKJ151" s="342"/>
      <c r="RKK151" s="342"/>
      <c r="RKL151" s="342"/>
      <c r="RKM151" s="342"/>
      <c r="RKN151" s="342"/>
      <c r="RKO151" s="342"/>
      <c r="RKP151" s="342"/>
      <c r="RKQ151" s="342"/>
      <c r="RKR151" s="342"/>
      <c r="RKS151" s="342"/>
      <c r="RKT151" s="342"/>
      <c r="RKU151" s="342"/>
      <c r="RKV151" s="342"/>
      <c r="RKW151" s="342"/>
      <c r="RKX151" s="342"/>
      <c r="RKY151" s="342"/>
      <c r="RKZ151" s="342"/>
      <c r="RLA151" s="342"/>
      <c r="RLB151" s="342"/>
      <c r="RLC151" s="342"/>
      <c r="RLD151" s="342"/>
      <c r="RLE151" s="342"/>
      <c r="RLF151" s="342"/>
      <c r="RLG151" s="342"/>
      <c r="RLH151" s="342"/>
      <c r="RLI151" s="342"/>
      <c r="RLJ151" s="342"/>
      <c r="RLK151" s="342"/>
      <c r="RLL151" s="342"/>
      <c r="RLM151" s="342"/>
      <c r="RLN151" s="342"/>
      <c r="RLO151" s="342"/>
      <c r="RLP151" s="342"/>
      <c r="RLQ151" s="342"/>
      <c r="RLR151" s="342"/>
      <c r="RLS151" s="342"/>
      <c r="RLT151" s="342"/>
      <c r="RLU151" s="342"/>
      <c r="RLV151" s="342"/>
      <c r="RLW151" s="342"/>
      <c r="RLX151" s="342"/>
      <c r="RLY151" s="342"/>
      <c r="RLZ151" s="342"/>
      <c r="RMA151" s="342"/>
      <c r="RMB151" s="342"/>
      <c r="RMC151" s="342"/>
      <c r="RMD151" s="342"/>
      <c r="RME151" s="342"/>
      <c r="RMF151" s="342"/>
      <c r="RMG151" s="342"/>
      <c r="RMH151" s="342"/>
      <c r="RMI151" s="342"/>
      <c r="RMJ151" s="342"/>
      <c r="RMK151" s="342"/>
      <c r="RML151" s="342"/>
      <c r="RMM151" s="342"/>
      <c r="RMN151" s="342"/>
      <c r="RMO151" s="342"/>
      <c r="RMP151" s="342"/>
      <c r="RMQ151" s="342"/>
      <c r="RMR151" s="342"/>
      <c r="RMS151" s="342"/>
      <c r="RMT151" s="342"/>
      <c r="RMU151" s="342"/>
      <c r="RMV151" s="342"/>
      <c r="RMW151" s="342"/>
      <c r="RMX151" s="342"/>
      <c r="RMY151" s="342"/>
      <c r="RMZ151" s="342"/>
      <c r="RNA151" s="342"/>
      <c r="RNB151" s="342"/>
      <c r="RNC151" s="342"/>
      <c r="RND151" s="342"/>
      <c r="RNE151" s="342"/>
      <c r="RNF151" s="342"/>
      <c r="RNG151" s="342"/>
      <c r="RNH151" s="342"/>
      <c r="RNI151" s="342"/>
      <c r="RNJ151" s="342"/>
      <c r="RNK151" s="342"/>
      <c r="RNL151" s="342"/>
      <c r="RNM151" s="342"/>
      <c r="RNN151" s="342"/>
      <c r="RNO151" s="342"/>
      <c r="RNP151" s="342"/>
      <c r="RNQ151" s="342"/>
      <c r="RNR151" s="342"/>
      <c r="RNS151" s="342"/>
      <c r="RNT151" s="342"/>
      <c r="RNU151" s="342"/>
      <c r="RNV151" s="342"/>
      <c r="RNW151" s="342"/>
      <c r="RNX151" s="342"/>
      <c r="RNY151" s="342"/>
      <c r="RNZ151" s="342"/>
      <c r="ROA151" s="342"/>
      <c r="ROB151" s="342"/>
      <c r="ROC151" s="342"/>
      <c r="ROD151" s="342"/>
      <c r="ROE151" s="342"/>
      <c r="ROF151" s="342"/>
      <c r="ROG151" s="342"/>
      <c r="ROH151" s="342"/>
      <c r="ROI151" s="342"/>
      <c r="ROJ151" s="342"/>
      <c r="ROK151" s="342"/>
      <c r="ROL151" s="342"/>
      <c r="ROM151" s="342"/>
      <c r="RON151" s="342"/>
      <c r="ROO151" s="342"/>
      <c r="ROP151" s="342"/>
      <c r="ROQ151" s="342"/>
      <c r="ROR151" s="342"/>
      <c r="ROS151" s="342"/>
      <c r="ROT151" s="342"/>
      <c r="ROU151" s="342"/>
      <c r="ROV151" s="342"/>
      <c r="ROW151" s="342"/>
      <c r="ROX151" s="342"/>
      <c r="ROY151" s="342"/>
      <c r="ROZ151" s="342"/>
      <c r="RPA151" s="342"/>
      <c r="RPB151" s="342"/>
      <c r="RPC151" s="342"/>
      <c r="RPD151" s="342"/>
      <c r="RPE151" s="342"/>
      <c r="RPF151" s="342"/>
      <c r="RPG151" s="342"/>
      <c r="RPH151" s="342"/>
      <c r="RPI151" s="342"/>
      <c r="RPJ151" s="342"/>
      <c r="RPK151" s="342"/>
      <c r="RPL151" s="342"/>
      <c r="RPM151" s="342"/>
      <c r="RPN151" s="342"/>
      <c r="RPO151" s="342"/>
      <c r="RPP151" s="342"/>
      <c r="RPQ151" s="342"/>
      <c r="RPR151" s="342"/>
      <c r="RPS151" s="342"/>
      <c r="RPT151" s="342"/>
      <c r="RPU151" s="342"/>
      <c r="RPV151" s="342"/>
      <c r="RPW151" s="342"/>
      <c r="RPX151" s="342"/>
      <c r="RPY151" s="342"/>
      <c r="RPZ151" s="342"/>
      <c r="RQA151" s="342"/>
      <c r="RQB151" s="342"/>
      <c r="RQC151" s="342"/>
      <c r="RQD151" s="342"/>
      <c r="RQE151" s="342"/>
      <c r="RQF151" s="342"/>
      <c r="RQG151" s="342"/>
      <c r="RQH151" s="342"/>
      <c r="RQI151" s="342"/>
      <c r="RQJ151" s="342"/>
      <c r="RQK151" s="342"/>
      <c r="RQL151" s="342"/>
      <c r="RQM151" s="342"/>
      <c r="RQN151" s="342"/>
      <c r="RQO151" s="342"/>
      <c r="RQP151" s="342"/>
      <c r="RQQ151" s="342"/>
      <c r="RQR151" s="342"/>
      <c r="RQS151" s="342"/>
      <c r="RQT151" s="342"/>
      <c r="RQU151" s="342"/>
      <c r="RQV151" s="342"/>
      <c r="RQW151" s="342"/>
      <c r="RQX151" s="342"/>
      <c r="RQY151" s="342"/>
      <c r="RQZ151" s="342"/>
      <c r="RRA151" s="342"/>
      <c r="RRB151" s="342"/>
      <c r="RRC151" s="342"/>
      <c r="RRD151" s="342"/>
      <c r="RRE151" s="342"/>
      <c r="RRF151" s="342"/>
      <c r="RRG151" s="342"/>
      <c r="RRH151" s="342"/>
      <c r="RRI151" s="342"/>
      <c r="RRJ151" s="342"/>
      <c r="RRK151" s="342"/>
      <c r="RRL151" s="342"/>
      <c r="RRM151" s="342"/>
      <c r="RRN151" s="342"/>
      <c r="RRO151" s="342"/>
      <c r="RRP151" s="342"/>
      <c r="RRQ151" s="342"/>
      <c r="RRR151" s="342"/>
      <c r="RRS151" s="342"/>
      <c r="RRT151" s="342"/>
      <c r="RRU151" s="342"/>
      <c r="RRV151" s="342"/>
      <c r="RRW151" s="342"/>
      <c r="RRX151" s="342"/>
      <c r="RRY151" s="342"/>
      <c r="RRZ151" s="342"/>
      <c r="RSA151" s="342"/>
      <c r="RSB151" s="342"/>
      <c r="RSC151" s="342"/>
      <c r="RSD151" s="342"/>
      <c r="RSE151" s="342"/>
      <c r="RSF151" s="342"/>
      <c r="RSG151" s="342"/>
      <c r="RSH151" s="342"/>
      <c r="RSI151" s="342"/>
      <c r="RSJ151" s="342"/>
      <c r="RSK151" s="342"/>
      <c r="RSL151" s="342"/>
      <c r="RSM151" s="342"/>
      <c r="RSN151" s="342"/>
      <c r="RSO151" s="342"/>
      <c r="RSP151" s="342"/>
      <c r="RSQ151" s="342"/>
      <c r="RSR151" s="342"/>
      <c r="RSS151" s="342"/>
      <c r="RST151" s="342"/>
      <c r="RSU151" s="342"/>
      <c r="RSV151" s="342"/>
      <c r="RSW151" s="342"/>
      <c r="RSX151" s="342"/>
      <c r="RSY151" s="342"/>
      <c r="RSZ151" s="342"/>
      <c r="RTA151" s="342"/>
      <c r="RTB151" s="342"/>
      <c r="RTC151" s="342"/>
      <c r="RTD151" s="342"/>
      <c r="RTE151" s="342"/>
      <c r="RTF151" s="342"/>
      <c r="RTG151" s="342"/>
      <c r="RTH151" s="342"/>
      <c r="RTI151" s="342"/>
      <c r="RTJ151" s="342"/>
      <c r="RTK151" s="342"/>
      <c r="RTL151" s="342"/>
      <c r="RTM151" s="342"/>
      <c r="RTN151" s="342"/>
      <c r="RTO151" s="342"/>
      <c r="RTP151" s="342"/>
      <c r="RTQ151" s="342"/>
      <c r="RTR151" s="342"/>
      <c r="RTS151" s="342"/>
      <c r="RTT151" s="342"/>
      <c r="RTU151" s="342"/>
      <c r="RTV151" s="342"/>
      <c r="RTW151" s="342"/>
      <c r="RTX151" s="342"/>
      <c r="RTY151" s="342"/>
      <c r="RTZ151" s="342"/>
      <c r="RUA151" s="342"/>
      <c r="RUB151" s="342"/>
      <c r="RUC151" s="342"/>
      <c r="RUD151" s="342"/>
      <c r="RUE151" s="342"/>
      <c r="RUF151" s="342"/>
      <c r="RUG151" s="342"/>
      <c r="RUH151" s="342"/>
      <c r="RUI151" s="342"/>
      <c r="RUJ151" s="342"/>
      <c r="RUK151" s="342"/>
      <c r="RUL151" s="342"/>
      <c r="RUM151" s="342"/>
      <c r="RUN151" s="342"/>
      <c r="RUO151" s="342"/>
      <c r="RUP151" s="342"/>
      <c r="RUQ151" s="342"/>
      <c r="RUR151" s="342"/>
      <c r="RUS151" s="342"/>
      <c r="RUT151" s="342"/>
      <c r="RUU151" s="342"/>
      <c r="RUV151" s="342"/>
      <c r="RUW151" s="342"/>
      <c r="RUX151" s="342"/>
      <c r="RUY151" s="342"/>
      <c r="RUZ151" s="342"/>
      <c r="RVA151" s="342"/>
      <c r="RVB151" s="342"/>
      <c r="RVC151" s="342"/>
      <c r="RVD151" s="342"/>
      <c r="RVE151" s="342"/>
      <c r="RVF151" s="342"/>
      <c r="RVG151" s="342"/>
      <c r="RVH151" s="342"/>
      <c r="RVI151" s="342"/>
      <c r="RVJ151" s="342"/>
      <c r="RVK151" s="342"/>
      <c r="RVL151" s="342"/>
      <c r="RVM151" s="342"/>
      <c r="RVN151" s="342"/>
      <c r="RVO151" s="342"/>
      <c r="RVP151" s="342"/>
      <c r="RVQ151" s="342"/>
      <c r="RVR151" s="342"/>
      <c r="RVS151" s="342"/>
      <c r="RVT151" s="342"/>
      <c r="RVU151" s="342"/>
      <c r="RVV151" s="342"/>
      <c r="RVW151" s="342"/>
      <c r="RVX151" s="342"/>
      <c r="RVY151" s="342"/>
      <c r="RVZ151" s="342"/>
      <c r="RWA151" s="342"/>
      <c r="RWB151" s="342"/>
      <c r="RWC151" s="342"/>
      <c r="RWD151" s="342"/>
      <c r="RWE151" s="342"/>
      <c r="RWF151" s="342"/>
      <c r="RWG151" s="342"/>
      <c r="RWH151" s="342"/>
      <c r="RWI151" s="342"/>
      <c r="RWJ151" s="342"/>
      <c r="RWK151" s="342"/>
      <c r="RWL151" s="342"/>
      <c r="RWM151" s="342"/>
      <c r="RWN151" s="342"/>
      <c r="RWO151" s="342"/>
      <c r="RWP151" s="342"/>
      <c r="RWQ151" s="342"/>
      <c r="RWR151" s="342"/>
      <c r="RWS151" s="342"/>
      <c r="RWT151" s="342"/>
      <c r="RWU151" s="342"/>
      <c r="RWV151" s="342"/>
      <c r="RWW151" s="342"/>
      <c r="RWX151" s="342"/>
      <c r="RWY151" s="342"/>
      <c r="RWZ151" s="342"/>
      <c r="RXA151" s="342"/>
      <c r="RXB151" s="342"/>
      <c r="RXC151" s="342"/>
      <c r="RXD151" s="342"/>
      <c r="RXE151" s="342"/>
      <c r="RXF151" s="342"/>
      <c r="RXG151" s="342"/>
      <c r="RXH151" s="342"/>
      <c r="RXI151" s="342"/>
      <c r="RXJ151" s="342"/>
      <c r="RXK151" s="342"/>
      <c r="RXL151" s="342"/>
      <c r="RXM151" s="342"/>
      <c r="RXN151" s="342"/>
      <c r="RXO151" s="342"/>
      <c r="RXP151" s="342"/>
      <c r="RXQ151" s="342"/>
      <c r="RXR151" s="342"/>
      <c r="RXS151" s="342"/>
      <c r="RXT151" s="342"/>
      <c r="RXU151" s="342"/>
      <c r="RXV151" s="342"/>
      <c r="RXW151" s="342"/>
      <c r="RXX151" s="342"/>
      <c r="RXY151" s="342"/>
      <c r="RXZ151" s="342"/>
      <c r="RYA151" s="342"/>
      <c r="RYB151" s="342"/>
      <c r="RYC151" s="342"/>
      <c r="RYD151" s="342"/>
      <c r="RYE151" s="342"/>
      <c r="RYF151" s="342"/>
      <c r="RYG151" s="342"/>
      <c r="RYH151" s="342"/>
      <c r="RYI151" s="342"/>
      <c r="RYJ151" s="342"/>
      <c r="RYK151" s="342"/>
      <c r="RYL151" s="342"/>
      <c r="RYM151" s="342"/>
      <c r="RYN151" s="342"/>
      <c r="RYO151" s="342"/>
      <c r="RYP151" s="342"/>
      <c r="RYQ151" s="342"/>
      <c r="RYR151" s="342"/>
      <c r="RYS151" s="342"/>
      <c r="RYT151" s="342"/>
      <c r="RYU151" s="342"/>
      <c r="RYV151" s="342"/>
      <c r="RYW151" s="342"/>
      <c r="RYX151" s="342"/>
      <c r="RYY151" s="342"/>
      <c r="RYZ151" s="342"/>
      <c r="RZA151" s="342"/>
      <c r="RZB151" s="342"/>
      <c r="RZC151" s="342"/>
      <c r="RZD151" s="342"/>
      <c r="RZE151" s="342"/>
      <c r="RZF151" s="342"/>
      <c r="RZG151" s="342"/>
      <c r="RZH151" s="342"/>
      <c r="RZI151" s="342"/>
      <c r="RZJ151" s="342"/>
      <c r="RZK151" s="342"/>
      <c r="RZL151" s="342"/>
      <c r="RZM151" s="342"/>
      <c r="RZN151" s="342"/>
      <c r="RZO151" s="342"/>
      <c r="RZP151" s="342"/>
      <c r="RZQ151" s="342"/>
      <c r="RZR151" s="342"/>
      <c r="RZS151" s="342"/>
      <c r="RZT151" s="342"/>
      <c r="RZU151" s="342"/>
      <c r="RZV151" s="342"/>
      <c r="RZW151" s="342"/>
      <c r="RZX151" s="342"/>
      <c r="RZY151" s="342"/>
      <c r="RZZ151" s="342"/>
      <c r="SAA151" s="342"/>
      <c r="SAB151" s="342"/>
      <c r="SAC151" s="342"/>
      <c r="SAD151" s="342"/>
      <c r="SAE151" s="342"/>
      <c r="SAF151" s="342"/>
      <c r="SAG151" s="342"/>
      <c r="SAH151" s="342"/>
      <c r="SAI151" s="342"/>
      <c r="SAJ151" s="342"/>
      <c r="SAK151" s="342"/>
      <c r="SAL151" s="342"/>
      <c r="SAM151" s="342"/>
      <c r="SAN151" s="342"/>
      <c r="SAO151" s="342"/>
      <c r="SAP151" s="342"/>
      <c r="SAQ151" s="342"/>
      <c r="SAR151" s="342"/>
      <c r="SAS151" s="342"/>
      <c r="SAT151" s="342"/>
      <c r="SAU151" s="342"/>
      <c r="SAV151" s="342"/>
      <c r="SAW151" s="342"/>
      <c r="SAX151" s="342"/>
      <c r="SAY151" s="342"/>
      <c r="SAZ151" s="342"/>
      <c r="SBA151" s="342"/>
      <c r="SBB151" s="342"/>
      <c r="SBC151" s="342"/>
      <c r="SBD151" s="342"/>
      <c r="SBE151" s="342"/>
      <c r="SBF151" s="342"/>
      <c r="SBG151" s="342"/>
      <c r="SBH151" s="342"/>
      <c r="SBI151" s="342"/>
      <c r="SBJ151" s="342"/>
      <c r="SBK151" s="342"/>
      <c r="SBL151" s="342"/>
      <c r="SBM151" s="342"/>
      <c r="SBN151" s="342"/>
      <c r="SBO151" s="342"/>
      <c r="SBP151" s="342"/>
      <c r="SBQ151" s="342"/>
      <c r="SBR151" s="342"/>
      <c r="SBS151" s="342"/>
      <c r="SBT151" s="342"/>
      <c r="SBU151" s="342"/>
      <c r="SBV151" s="342"/>
      <c r="SBW151" s="342"/>
      <c r="SBX151" s="342"/>
      <c r="SBY151" s="342"/>
      <c r="SBZ151" s="342"/>
      <c r="SCA151" s="342"/>
      <c r="SCB151" s="342"/>
      <c r="SCC151" s="342"/>
      <c r="SCD151" s="342"/>
      <c r="SCE151" s="342"/>
      <c r="SCF151" s="342"/>
      <c r="SCG151" s="342"/>
      <c r="SCH151" s="342"/>
      <c r="SCI151" s="342"/>
      <c r="SCJ151" s="342"/>
      <c r="SCK151" s="342"/>
      <c r="SCL151" s="342"/>
      <c r="SCM151" s="342"/>
      <c r="SCN151" s="342"/>
      <c r="SCO151" s="342"/>
      <c r="SCP151" s="342"/>
      <c r="SCQ151" s="342"/>
      <c r="SCR151" s="342"/>
      <c r="SCS151" s="342"/>
      <c r="SCT151" s="342"/>
      <c r="SCU151" s="342"/>
      <c r="SCV151" s="342"/>
      <c r="SCW151" s="342"/>
      <c r="SCX151" s="342"/>
      <c r="SCY151" s="342"/>
      <c r="SCZ151" s="342"/>
      <c r="SDA151" s="342"/>
      <c r="SDB151" s="342"/>
      <c r="SDC151" s="342"/>
      <c r="SDD151" s="342"/>
      <c r="SDE151" s="342"/>
      <c r="SDF151" s="342"/>
      <c r="SDG151" s="342"/>
      <c r="SDH151" s="342"/>
      <c r="SDI151" s="342"/>
      <c r="SDJ151" s="342"/>
      <c r="SDK151" s="342"/>
      <c r="SDL151" s="342"/>
      <c r="SDM151" s="342"/>
      <c r="SDN151" s="342"/>
      <c r="SDO151" s="342"/>
      <c r="SDP151" s="342"/>
      <c r="SDQ151" s="342"/>
      <c r="SDR151" s="342"/>
      <c r="SDS151" s="342"/>
      <c r="SDT151" s="342"/>
      <c r="SDU151" s="342"/>
      <c r="SDV151" s="342"/>
      <c r="SDW151" s="342"/>
      <c r="SDX151" s="342"/>
      <c r="SDY151" s="342"/>
      <c r="SDZ151" s="342"/>
      <c r="SEA151" s="342"/>
      <c r="SEB151" s="342"/>
      <c r="SEC151" s="342"/>
      <c r="SED151" s="342"/>
      <c r="SEE151" s="342"/>
      <c r="SEF151" s="342"/>
      <c r="SEG151" s="342"/>
      <c r="SEH151" s="342"/>
      <c r="SEI151" s="342"/>
      <c r="SEJ151" s="342"/>
      <c r="SEK151" s="342"/>
      <c r="SEL151" s="342"/>
      <c r="SEM151" s="342"/>
      <c r="SEN151" s="342"/>
      <c r="SEO151" s="342"/>
      <c r="SEP151" s="342"/>
      <c r="SEQ151" s="342"/>
      <c r="SER151" s="342"/>
      <c r="SES151" s="342"/>
      <c r="SET151" s="342"/>
      <c r="SEU151" s="342"/>
      <c r="SEV151" s="342"/>
      <c r="SEW151" s="342"/>
      <c r="SEX151" s="342"/>
      <c r="SEY151" s="342"/>
      <c r="SEZ151" s="342"/>
      <c r="SFA151" s="342"/>
      <c r="SFB151" s="342"/>
      <c r="SFC151" s="342"/>
      <c r="SFD151" s="342"/>
      <c r="SFE151" s="342"/>
      <c r="SFF151" s="342"/>
      <c r="SFG151" s="342"/>
      <c r="SFH151" s="342"/>
      <c r="SFI151" s="342"/>
      <c r="SFJ151" s="342"/>
      <c r="SFK151" s="342"/>
      <c r="SFL151" s="342"/>
      <c r="SFM151" s="342"/>
      <c r="SFN151" s="342"/>
      <c r="SFO151" s="342"/>
      <c r="SFP151" s="342"/>
      <c r="SFQ151" s="342"/>
      <c r="SFR151" s="342"/>
      <c r="SFS151" s="342"/>
      <c r="SFT151" s="342"/>
      <c r="SFU151" s="342"/>
      <c r="SFV151" s="342"/>
      <c r="SFW151" s="342"/>
      <c r="SFX151" s="342"/>
      <c r="SFY151" s="342"/>
      <c r="SFZ151" s="342"/>
      <c r="SGA151" s="342"/>
      <c r="SGB151" s="342"/>
      <c r="SGC151" s="342"/>
      <c r="SGD151" s="342"/>
      <c r="SGE151" s="342"/>
      <c r="SGF151" s="342"/>
      <c r="SGG151" s="342"/>
      <c r="SGH151" s="342"/>
      <c r="SGI151" s="342"/>
      <c r="SGJ151" s="342"/>
      <c r="SGK151" s="342"/>
      <c r="SGL151" s="342"/>
      <c r="SGM151" s="342"/>
      <c r="SGN151" s="342"/>
      <c r="SGO151" s="342"/>
      <c r="SGP151" s="342"/>
      <c r="SGQ151" s="342"/>
      <c r="SGR151" s="342"/>
      <c r="SGS151" s="342"/>
      <c r="SGT151" s="342"/>
      <c r="SGU151" s="342"/>
      <c r="SGV151" s="342"/>
      <c r="SGW151" s="342"/>
      <c r="SGX151" s="342"/>
      <c r="SGY151" s="342"/>
      <c r="SGZ151" s="342"/>
      <c r="SHA151" s="342"/>
      <c r="SHB151" s="342"/>
      <c r="SHC151" s="342"/>
      <c r="SHD151" s="342"/>
      <c r="SHE151" s="342"/>
      <c r="SHF151" s="342"/>
      <c r="SHG151" s="342"/>
      <c r="SHH151" s="342"/>
      <c r="SHI151" s="342"/>
      <c r="SHJ151" s="342"/>
      <c r="SHK151" s="342"/>
      <c r="SHL151" s="342"/>
      <c r="SHM151" s="342"/>
      <c r="SHN151" s="342"/>
      <c r="SHO151" s="342"/>
      <c r="SHP151" s="342"/>
      <c r="SHQ151" s="342"/>
      <c r="SHR151" s="342"/>
      <c r="SHS151" s="342"/>
      <c r="SHT151" s="342"/>
      <c r="SHU151" s="342"/>
      <c r="SHV151" s="342"/>
      <c r="SHW151" s="342"/>
      <c r="SHX151" s="342"/>
      <c r="SHY151" s="342"/>
      <c r="SHZ151" s="342"/>
      <c r="SIA151" s="342"/>
      <c r="SIB151" s="342"/>
      <c r="SIC151" s="342"/>
      <c r="SID151" s="342"/>
      <c r="SIE151" s="342"/>
      <c r="SIF151" s="342"/>
      <c r="SIG151" s="342"/>
      <c r="SIH151" s="342"/>
      <c r="SII151" s="342"/>
      <c r="SIJ151" s="342"/>
      <c r="SIK151" s="342"/>
      <c r="SIL151" s="342"/>
      <c r="SIM151" s="342"/>
      <c r="SIN151" s="342"/>
      <c r="SIO151" s="342"/>
      <c r="SIP151" s="342"/>
      <c r="SIQ151" s="342"/>
      <c r="SIR151" s="342"/>
      <c r="SIS151" s="342"/>
      <c r="SIT151" s="342"/>
      <c r="SIU151" s="342"/>
      <c r="SIV151" s="342"/>
      <c r="SIW151" s="342"/>
      <c r="SIX151" s="342"/>
      <c r="SIY151" s="342"/>
      <c r="SIZ151" s="342"/>
      <c r="SJA151" s="342"/>
      <c r="SJB151" s="342"/>
      <c r="SJC151" s="342"/>
      <c r="SJD151" s="342"/>
      <c r="SJE151" s="342"/>
      <c r="SJF151" s="342"/>
      <c r="SJG151" s="342"/>
      <c r="SJH151" s="342"/>
      <c r="SJI151" s="342"/>
      <c r="SJJ151" s="342"/>
      <c r="SJK151" s="342"/>
      <c r="SJL151" s="342"/>
      <c r="SJM151" s="342"/>
      <c r="SJN151" s="342"/>
      <c r="SJO151" s="342"/>
      <c r="SJP151" s="342"/>
      <c r="SJQ151" s="342"/>
      <c r="SJR151" s="342"/>
      <c r="SJS151" s="342"/>
      <c r="SJT151" s="342"/>
      <c r="SJU151" s="342"/>
      <c r="SJV151" s="342"/>
      <c r="SJW151" s="342"/>
      <c r="SJX151" s="342"/>
      <c r="SJY151" s="342"/>
      <c r="SJZ151" s="342"/>
      <c r="SKA151" s="342"/>
      <c r="SKB151" s="342"/>
      <c r="SKC151" s="342"/>
      <c r="SKD151" s="342"/>
      <c r="SKE151" s="342"/>
      <c r="SKF151" s="342"/>
      <c r="SKG151" s="342"/>
      <c r="SKH151" s="342"/>
      <c r="SKI151" s="342"/>
      <c r="SKJ151" s="342"/>
      <c r="SKK151" s="342"/>
      <c r="SKL151" s="342"/>
      <c r="SKM151" s="342"/>
      <c r="SKN151" s="342"/>
      <c r="SKO151" s="342"/>
      <c r="SKP151" s="342"/>
      <c r="SKQ151" s="342"/>
      <c r="SKR151" s="342"/>
      <c r="SKS151" s="342"/>
      <c r="SKT151" s="342"/>
      <c r="SKU151" s="342"/>
      <c r="SKV151" s="342"/>
      <c r="SKW151" s="342"/>
      <c r="SKX151" s="342"/>
      <c r="SKY151" s="342"/>
      <c r="SKZ151" s="342"/>
      <c r="SLA151" s="342"/>
      <c r="SLB151" s="342"/>
      <c r="SLC151" s="342"/>
      <c r="SLD151" s="342"/>
      <c r="SLE151" s="342"/>
      <c r="SLF151" s="342"/>
      <c r="SLG151" s="342"/>
      <c r="SLH151" s="342"/>
      <c r="SLI151" s="342"/>
      <c r="SLJ151" s="342"/>
      <c r="SLK151" s="342"/>
      <c r="SLL151" s="342"/>
      <c r="SLM151" s="342"/>
      <c r="SLN151" s="342"/>
      <c r="SLO151" s="342"/>
      <c r="SLP151" s="342"/>
      <c r="SLQ151" s="342"/>
      <c r="SLR151" s="342"/>
      <c r="SLS151" s="342"/>
      <c r="SLT151" s="342"/>
      <c r="SLU151" s="342"/>
      <c r="SLV151" s="342"/>
      <c r="SLW151" s="342"/>
      <c r="SLX151" s="342"/>
      <c r="SLY151" s="342"/>
      <c r="SLZ151" s="342"/>
      <c r="SMA151" s="342"/>
      <c r="SMB151" s="342"/>
      <c r="SMC151" s="342"/>
      <c r="SMD151" s="342"/>
      <c r="SME151" s="342"/>
      <c r="SMF151" s="342"/>
      <c r="SMG151" s="342"/>
      <c r="SMH151" s="342"/>
      <c r="SMI151" s="342"/>
      <c r="SMJ151" s="342"/>
      <c r="SMK151" s="342"/>
      <c r="SML151" s="342"/>
      <c r="SMM151" s="342"/>
      <c r="SMN151" s="342"/>
      <c r="SMO151" s="342"/>
      <c r="SMP151" s="342"/>
      <c r="SMQ151" s="342"/>
      <c r="SMR151" s="342"/>
      <c r="SMS151" s="342"/>
      <c r="SMT151" s="342"/>
      <c r="SMU151" s="342"/>
      <c r="SMV151" s="342"/>
      <c r="SMW151" s="342"/>
      <c r="SMX151" s="342"/>
      <c r="SMY151" s="342"/>
      <c r="SMZ151" s="342"/>
      <c r="SNA151" s="342"/>
      <c r="SNB151" s="342"/>
      <c r="SNC151" s="342"/>
      <c r="SND151" s="342"/>
      <c r="SNE151" s="342"/>
      <c r="SNF151" s="342"/>
      <c r="SNG151" s="342"/>
      <c r="SNH151" s="342"/>
      <c r="SNI151" s="342"/>
      <c r="SNJ151" s="342"/>
      <c r="SNK151" s="342"/>
      <c r="SNL151" s="342"/>
      <c r="SNM151" s="342"/>
      <c r="SNN151" s="342"/>
      <c r="SNO151" s="342"/>
      <c r="SNP151" s="342"/>
      <c r="SNQ151" s="342"/>
      <c r="SNR151" s="342"/>
      <c r="SNS151" s="342"/>
      <c r="SNT151" s="342"/>
      <c r="SNU151" s="342"/>
      <c r="SNV151" s="342"/>
      <c r="SNW151" s="342"/>
      <c r="SNX151" s="342"/>
      <c r="SNY151" s="342"/>
      <c r="SNZ151" s="342"/>
      <c r="SOA151" s="342"/>
      <c r="SOB151" s="342"/>
      <c r="SOC151" s="342"/>
      <c r="SOD151" s="342"/>
      <c r="SOE151" s="342"/>
      <c r="SOF151" s="342"/>
      <c r="SOG151" s="342"/>
      <c r="SOH151" s="342"/>
      <c r="SOI151" s="342"/>
      <c r="SOJ151" s="342"/>
      <c r="SOK151" s="342"/>
      <c r="SOL151" s="342"/>
      <c r="SOM151" s="342"/>
      <c r="SON151" s="342"/>
      <c r="SOO151" s="342"/>
      <c r="SOP151" s="342"/>
      <c r="SOQ151" s="342"/>
      <c r="SOR151" s="342"/>
      <c r="SOS151" s="342"/>
      <c r="SOT151" s="342"/>
      <c r="SOU151" s="342"/>
      <c r="SOV151" s="342"/>
      <c r="SOW151" s="342"/>
      <c r="SOX151" s="342"/>
      <c r="SOY151" s="342"/>
      <c r="SOZ151" s="342"/>
      <c r="SPA151" s="342"/>
      <c r="SPB151" s="342"/>
      <c r="SPC151" s="342"/>
      <c r="SPD151" s="342"/>
      <c r="SPE151" s="342"/>
      <c r="SPF151" s="342"/>
      <c r="SPG151" s="342"/>
      <c r="SPH151" s="342"/>
      <c r="SPI151" s="342"/>
      <c r="SPJ151" s="342"/>
      <c r="SPK151" s="342"/>
      <c r="SPL151" s="342"/>
      <c r="SPM151" s="342"/>
      <c r="SPN151" s="342"/>
      <c r="SPO151" s="342"/>
      <c r="SPP151" s="342"/>
      <c r="SPQ151" s="342"/>
      <c r="SPR151" s="342"/>
      <c r="SPS151" s="342"/>
      <c r="SPT151" s="342"/>
      <c r="SPU151" s="342"/>
      <c r="SPV151" s="342"/>
      <c r="SPW151" s="342"/>
      <c r="SPX151" s="342"/>
      <c r="SPY151" s="342"/>
      <c r="SPZ151" s="342"/>
      <c r="SQA151" s="342"/>
      <c r="SQB151" s="342"/>
      <c r="SQC151" s="342"/>
      <c r="SQD151" s="342"/>
      <c r="SQE151" s="342"/>
      <c r="SQF151" s="342"/>
      <c r="SQG151" s="342"/>
      <c r="SQH151" s="342"/>
      <c r="SQI151" s="342"/>
      <c r="SQJ151" s="342"/>
      <c r="SQK151" s="342"/>
      <c r="SQL151" s="342"/>
      <c r="SQM151" s="342"/>
      <c r="SQN151" s="342"/>
      <c r="SQO151" s="342"/>
      <c r="SQP151" s="342"/>
      <c r="SQQ151" s="342"/>
      <c r="SQR151" s="342"/>
      <c r="SQS151" s="342"/>
      <c r="SQT151" s="342"/>
      <c r="SQU151" s="342"/>
      <c r="SQV151" s="342"/>
      <c r="SQW151" s="342"/>
      <c r="SQX151" s="342"/>
      <c r="SQY151" s="342"/>
      <c r="SQZ151" s="342"/>
      <c r="SRA151" s="342"/>
      <c r="SRB151" s="342"/>
      <c r="SRC151" s="342"/>
      <c r="SRD151" s="342"/>
      <c r="SRE151" s="342"/>
      <c r="SRF151" s="342"/>
      <c r="SRG151" s="342"/>
      <c r="SRH151" s="342"/>
      <c r="SRI151" s="342"/>
      <c r="SRJ151" s="342"/>
      <c r="SRK151" s="342"/>
      <c r="SRL151" s="342"/>
      <c r="SRM151" s="342"/>
      <c r="SRN151" s="342"/>
      <c r="SRO151" s="342"/>
      <c r="SRP151" s="342"/>
      <c r="SRQ151" s="342"/>
      <c r="SRR151" s="342"/>
      <c r="SRS151" s="342"/>
      <c r="SRT151" s="342"/>
      <c r="SRU151" s="342"/>
      <c r="SRV151" s="342"/>
      <c r="SRW151" s="342"/>
      <c r="SRX151" s="342"/>
      <c r="SRY151" s="342"/>
      <c r="SRZ151" s="342"/>
      <c r="SSA151" s="342"/>
      <c r="SSB151" s="342"/>
      <c r="SSC151" s="342"/>
      <c r="SSD151" s="342"/>
      <c r="SSE151" s="342"/>
      <c r="SSF151" s="342"/>
      <c r="SSG151" s="342"/>
      <c r="SSH151" s="342"/>
      <c r="SSI151" s="342"/>
      <c r="SSJ151" s="342"/>
      <c r="SSK151" s="342"/>
      <c r="SSL151" s="342"/>
      <c r="SSM151" s="342"/>
      <c r="SSN151" s="342"/>
      <c r="SSO151" s="342"/>
      <c r="SSP151" s="342"/>
      <c r="SSQ151" s="342"/>
      <c r="SSR151" s="342"/>
      <c r="SSS151" s="342"/>
      <c r="SST151" s="342"/>
      <c r="SSU151" s="342"/>
      <c r="SSV151" s="342"/>
      <c r="SSW151" s="342"/>
      <c r="SSX151" s="342"/>
      <c r="SSY151" s="342"/>
      <c r="SSZ151" s="342"/>
      <c r="STA151" s="342"/>
      <c r="STB151" s="342"/>
      <c r="STC151" s="342"/>
      <c r="STD151" s="342"/>
      <c r="STE151" s="342"/>
      <c r="STF151" s="342"/>
      <c r="STG151" s="342"/>
      <c r="STH151" s="342"/>
      <c r="STI151" s="342"/>
      <c r="STJ151" s="342"/>
      <c r="STK151" s="342"/>
      <c r="STL151" s="342"/>
      <c r="STM151" s="342"/>
      <c r="STN151" s="342"/>
      <c r="STO151" s="342"/>
      <c r="STP151" s="342"/>
      <c r="STQ151" s="342"/>
      <c r="STR151" s="342"/>
      <c r="STS151" s="342"/>
      <c r="STT151" s="342"/>
      <c r="STU151" s="342"/>
      <c r="STV151" s="342"/>
      <c r="STW151" s="342"/>
      <c r="STX151" s="342"/>
      <c r="STY151" s="342"/>
      <c r="STZ151" s="342"/>
      <c r="SUA151" s="342"/>
      <c r="SUB151" s="342"/>
      <c r="SUC151" s="342"/>
      <c r="SUD151" s="342"/>
      <c r="SUE151" s="342"/>
      <c r="SUF151" s="342"/>
      <c r="SUG151" s="342"/>
      <c r="SUH151" s="342"/>
      <c r="SUI151" s="342"/>
      <c r="SUJ151" s="342"/>
      <c r="SUK151" s="342"/>
      <c r="SUL151" s="342"/>
      <c r="SUM151" s="342"/>
      <c r="SUN151" s="342"/>
      <c r="SUO151" s="342"/>
      <c r="SUP151" s="342"/>
      <c r="SUQ151" s="342"/>
      <c r="SUR151" s="342"/>
      <c r="SUS151" s="342"/>
      <c r="SUT151" s="342"/>
      <c r="SUU151" s="342"/>
      <c r="SUV151" s="342"/>
      <c r="SUW151" s="342"/>
      <c r="SUX151" s="342"/>
      <c r="SUY151" s="342"/>
      <c r="SUZ151" s="342"/>
      <c r="SVA151" s="342"/>
      <c r="SVB151" s="342"/>
      <c r="SVC151" s="342"/>
      <c r="SVD151" s="342"/>
      <c r="SVE151" s="342"/>
      <c r="SVF151" s="342"/>
      <c r="SVG151" s="342"/>
      <c r="SVH151" s="342"/>
      <c r="SVI151" s="342"/>
      <c r="SVJ151" s="342"/>
      <c r="SVK151" s="342"/>
      <c r="SVL151" s="342"/>
      <c r="SVM151" s="342"/>
      <c r="SVN151" s="342"/>
      <c r="SVO151" s="342"/>
      <c r="SVP151" s="342"/>
      <c r="SVQ151" s="342"/>
      <c r="SVR151" s="342"/>
      <c r="SVS151" s="342"/>
      <c r="SVT151" s="342"/>
      <c r="SVU151" s="342"/>
      <c r="SVV151" s="342"/>
      <c r="SVW151" s="342"/>
      <c r="SVX151" s="342"/>
      <c r="SVY151" s="342"/>
      <c r="SVZ151" s="342"/>
      <c r="SWA151" s="342"/>
      <c r="SWB151" s="342"/>
      <c r="SWC151" s="342"/>
      <c r="SWD151" s="342"/>
      <c r="SWE151" s="342"/>
      <c r="SWF151" s="342"/>
      <c r="SWG151" s="342"/>
      <c r="SWH151" s="342"/>
      <c r="SWI151" s="342"/>
      <c r="SWJ151" s="342"/>
      <c r="SWK151" s="342"/>
      <c r="SWL151" s="342"/>
      <c r="SWM151" s="342"/>
      <c r="SWN151" s="342"/>
      <c r="SWO151" s="342"/>
      <c r="SWP151" s="342"/>
      <c r="SWQ151" s="342"/>
      <c r="SWR151" s="342"/>
      <c r="SWS151" s="342"/>
      <c r="SWT151" s="342"/>
      <c r="SWU151" s="342"/>
      <c r="SWV151" s="342"/>
      <c r="SWW151" s="342"/>
      <c r="SWX151" s="342"/>
      <c r="SWY151" s="342"/>
      <c r="SWZ151" s="342"/>
      <c r="SXA151" s="342"/>
      <c r="SXB151" s="342"/>
      <c r="SXC151" s="342"/>
      <c r="SXD151" s="342"/>
      <c r="SXE151" s="342"/>
      <c r="SXF151" s="342"/>
      <c r="SXG151" s="342"/>
      <c r="SXH151" s="342"/>
      <c r="SXI151" s="342"/>
      <c r="SXJ151" s="342"/>
      <c r="SXK151" s="342"/>
      <c r="SXL151" s="342"/>
      <c r="SXM151" s="342"/>
      <c r="SXN151" s="342"/>
      <c r="SXO151" s="342"/>
      <c r="SXP151" s="342"/>
      <c r="SXQ151" s="342"/>
      <c r="SXR151" s="342"/>
      <c r="SXS151" s="342"/>
      <c r="SXT151" s="342"/>
      <c r="SXU151" s="342"/>
      <c r="SXV151" s="342"/>
      <c r="SXW151" s="342"/>
      <c r="SXX151" s="342"/>
      <c r="SXY151" s="342"/>
      <c r="SXZ151" s="342"/>
      <c r="SYA151" s="342"/>
      <c r="SYB151" s="342"/>
      <c r="SYC151" s="342"/>
      <c r="SYD151" s="342"/>
      <c r="SYE151" s="342"/>
      <c r="SYF151" s="342"/>
      <c r="SYG151" s="342"/>
      <c r="SYH151" s="342"/>
      <c r="SYI151" s="342"/>
      <c r="SYJ151" s="342"/>
      <c r="SYK151" s="342"/>
      <c r="SYL151" s="342"/>
      <c r="SYM151" s="342"/>
      <c r="SYN151" s="342"/>
      <c r="SYO151" s="342"/>
      <c r="SYP151" s="342"/>
      <c r="SYQ151" s="342"/>
      <c r="SYR151" s="342"/>
      <c r="SYS151" s="342"/>
      <c r="SYT151" s="342"/>
      <c r="SYU151" s="342"/>
      <c r="SYV151" s="342"/>
      <c r="SYW151" s="342"/>
      <c r="SYX151" s="342"/>
      <c r="SYY151" s="342"/>
      <c r="SYZ151" s="342"/>
      <c r="SZA151" s="342"/>
      <c r="SZB151" s="342"/>
      <c r="SZC151" s="342"/>
      <c r="SZD151" s="342"/>
      <c r="SZE151" s="342"/>
      <c r="SZF151" s="342"/>
      <c r="SZG151" s="342"/>
      <c r="SZH151" s="342"/>
      <c r="SZI151" s="342"/>
      <c r="SZJ151" s="342"/>
      <c r="SZK151" s="342"/>
      <c r="SZL151" s="342"/>
      <c r="SZM151" s="342"/>
      <c r="SZN151" s="342"/>
      <c r="SZO151" s="342"/>
      <c r="SZP151" s="342"/>
      <c r="SZQ151" s="342"/>
      <c r="SZR151" s="342"/>
      <c r="SZS151" s="342"/>
      <c r="SZT151" s="342"/>
      <c r="SZU151" s="342"/>
      <c r="SZV151" s="342"/>
      <c r="SZW151" s="342"/>
      <c r="SZX151" s="342"/>
      <c r="SZY151" s="342"/>
      <c r="SZZ151" s="342"/>
      <c r="TAA151" s="342"/>
      <c r="TAB151" s="342"/>
      <c r="TAC151" s="342"/>
      <c r="TAD151" s="342"/>
      <c r="TAE151" s="342"/>
      <c r="TAF151" s="342"/>
      <c r="TAG151" s="342"/>
      <c r="TAH151" s="342"/>
      <c r="TAI151" s="342"/>
      <c r="TAJ151" s="342"/>
      <c r="TAK151" s="342"/>
      <c r="TAL151" s="342"/>
      <c r="TAM151" s="342"/>
      <c r="TAN151" s="342"/>
      <c r="TAO151" s="342"/>
      <c r="TAP151" s="342"/>
      <c r="TAQ151" s="342"/>
      <c r="TAR151" s="342"/>
      <c r="TAS151" s="342"/>
      <c r="TAT151" s="342"/>
      <c r="TAU151" s="342"/>
      <c r="TAV151" s="342"/>
      <c r="TAW151" s="342"/>
      <c r="TAX151" s="342"/>
      <c r="TAY151" s="342"/>
      <c r="TAZ151" s="342"/>
      <c r="TBA151" s="342"/>
      <c r="TBB151" s="342"/>
      <c r="TBC151" s="342"/>
      <c r="TBD151" s="342"/>
      <c r="TBE151" s="342"/>
      <c r="TBF151" s="342"/>
      <c r="TBG151" s="342"/>
      <c r="TBH151" s="342"/>
      <c r="TBI151" s="342"/>
      <c r="TBJ151" s="342"/>
      <c r="TBK151" s="342"/>
      <c r="TBL151" s="342"/>
      <c r="TBM151" s="342"/>
      <c r="TBN151" s="342"/>
      <c r="TBO151" s="342"/>
      <c r="TBP151" s="342"/>
      <c r="TBQ151" s="342"/>
      <c r="TBR151" s="342"/>
      <c r="TBS151" s="342"/>
      <c r="TBT151" s="342"/>
      <c r="TBU151" s="342"/>
      <c r="TBV151" s="342"/>
      <c r="TBW151" s="342"/>
      <c r="TBX151" s="342"/>
      <c r="TBY151" s="342"/>
      <c r="TBZ151" s="342"/>
      <c r="TCA151" s="342"/>
      <c r="TCB151" s="342"/>
      <c r="TCC151" s="342"/>
      <c r="TCD151" s="342"/>
      <c r="TCE151" s="342"/>
      <c r="TCF151" s="342"/>
      <c r="TCG151" s="342"/>
      <c r="TCH151" s="342"/>
      <c r="TCI151" s="342"/>
      <c r="TCJ151" s="342"/>
      <c r="TCK151" s="342"/>
      <c r="TCL151" s="342"/>
      <c r="TCM151" s="342"/>
      <c r="TCN151" s="342"/>
      <c r="TCO151" s="342"/>
      <c r="TCP151" s="342"/>
      <c r="TCQ151" s="342"/>
      <c r="TCR151" s="342"/>
      <c r="TCS151" s="342"/>
      <c r="TCT151" s="342"/>
      <c r="TCU151" s="342"/>
      <c r="TCV151" s="342"/>
      <c r="TCW151" s="342"/>
      <c r="TCX151" s="342"/>
      <c r="TCY151" s="342"/>
      <c r="TCZ151" s="342"/>
      <c r="TDA151" s="342"/>
      <c r="TDB151" s="342"/>
      <c r="TDC151" s="342"/>
      <c r="TDD151" s="342"/>
      <c r="TDE151" s="342"/>
      <c r="TDF151" s="342"/>
      <c r="TDG151" s="342"/>
      <c r="TDH151" s="342"/>
      <c r="TDI151" s="342"/>
      <c r="TDJ151" s="342"/>
      <c r="TDK151" s="342"/>
      <c r="TDL151" s="342"/>
      <c r="TDM151" s="342"/>
      <c r="TDN151" s="342"/>
      <c r="TDO151" s="342"/>
      <c r="TDP151" s="342"/>
      <c r="TDQ151" s="342"/>
      <c r="TDR151" s="342"/>
      <c r="TDS151" s="342"/>
      <c r="TDT151" s="342"/>
      <c r="TDU151" s="342"/>
      <c r="TDV151" s="342"/>
      <c r="TDW151" s="342"/>
      <c r="TDX151" s="342"/>
      <c r="TDY151" s="342"/>
      <c r="TDZ151" s="342"/>
      <c r="TEA151" s="342"/>
      <c r="TEB151" s="342"/>
      <c r="TEC151" s="342"/>
      <c r="TED151" s="342"/>
      <c r="TEE151" s="342"/>
      <c r="TEF151" s="342"/>
      <c r="TEG151" s="342"/>
      <c r="TEH151" s="342"/>
      <c r="TEI151" s="342"/>
      <c r="TEJ151" s="342"/>
      <c r="TEK151" s="342"/>
      <c r="TEL151" s="342"/>
      <c r="TEM151" s="342"/>
      <c r="TEN151" s="342"/>
      <c r="TEO151" s="342"/>
      <c r="TEP151" s="342"/>
      <c r="TEQ151" s="342"/>
      <c r="TER151" s="342"/>
      <c r="TES151" s="342"/>
      <c r="TET151" s="342"/>
      <c r="TEU151" s="342"/>
      <c r="TEV151" s="342"/>
      <c r="TEW151" s="342"/>
      <c r="TEX151" s="342"/>
      <c r="TEY151" s="342"/>
      <c r="TEZ151" s="342"/>
      <c r="TFA151" s="342"/>
      <c r="TFB151" s="342"/>
      <c r="TFC151" s="342"/>
      <c r="TFD151" s="342"/>
      <c r="TFE151" s="342"/>
      <c r="TFF151" s="342"/>
      <c r="TFG151" s="342"/>
      <c r="TFH151" s="342"/>
      <c r="TFI151" s="342"/>
      <c r="TFJ151" s="342"/>
      <c r="TFK151" s="342"/>
      <c r="TFL151" s="342"/>
      <c r="TFM151" s="342"/>
      <c r="TFN151" s="342"/>
      <c r="TFO151" s="342"/>
      <c r="TFP151" s="342"/>
      <c r="TFQ151" s="342"/>
      <c r="TFR151" s="342"/>
      <c r="TFS151" s="342"/>
      <c r="TFT151" s="342"/>
      <c r="TFU151" s="342"/>
      <c r="TFV151" s="342"/>
      <c r="TFW151" s="342"/>
      <c r="TFX151" s="342"/>
      <c r="TFY151" s="342"/>
      <c r="TFZ151" s="342"/>
      <c r="TGA151" s="342"/>
      <c r="TGB151" s="342"/>
      <c r="TGC151" s="342"/>
      <c r="TGD151" s="342"/>
      <c r="TGE151" s="342"/>
      <c r="TGF151" s="342"/>
      <c r="TGG151" s="342"/>
      <c r="TGH151" s="342"/>
      <c r="TGI151" s="342"/>
      <c r="TGJ151" s="342"/>
      <c r="TGK151" s="342"/>
      <c r="TGL151" s="342"/>
      <c r="TGM151" s="342"/>
      <c r="TGN151" s="342"/>
      <c r="TGO151" s="342"/>
      <c r="TGP151" s="342"/>
      <c r="TGQ151" s="342"/>
      <c r="TGR151" s="342"/>
      <c r="TGS151" s="342"/>
      <c r="TGT151" s="342"/>
      <c r="TGU151" s="342"/>
      <c r="TGV151" s="342"/>
      <c r="TGW151" s="342"/>
      <c r="TGX151" s="342"/>
      <c r="TGY151" s="342"/>
      <c r="TGZ151" s="342"/>
      <c r="THA151" s="342"/>
      <c r="THB151" s="342"/>
      <c r="THC151" s="342"/>
      <c r="THD151" s="342"/>
      <c r="THE151" s="342"/>
      <c r="THF151" s="342"/>
      <c r="THG151" s="342"/>
      <c r="THH151" s="342"/>
      <c r="THI151" s="342"/>
      <c r="THJ151" s="342"/>
      <c r="THK151" s="342"/>
      <c r="THL151" s="342"/>
      <c r="THM151" s="342"/>
      <c r="THN151" s="342"/>
      <c r="THO151" s="342"/>
      <c r="THP151" s="342"/>
      <c r="THQ151" s="342"/>
      <c r="THR151" s="342"/>
      <c r="THS151" s="342"/>
      <c r="THT151" s="342"/>
      <c r="THU151" s="342"/>
      <c r="THV151" s="342"/>
      <c r="THW151" s="342"/>
      <c r="THX151" s="342"/>
      <c r="THY151" s="342"/>
      <c r="THZ151" s="342"/>
      <c r="TIA151" s="342"/>
      <c r="TIB151" s="342"/>
      <c r="TIC151" s="342"/>
      <c r="TID151" s="342"/>
      <c r="TIE151" s="342"/>
      <c r="TIF151" s="342"/>
      <c r="TIG151" s="342"/>
      <c r="TIH151" s="342"/>
      <c r="TII151" s="342"/>
      <c r="TIJ151" s="342"/>
      <c r="TIK151" s="342"/>
      <c r="TIL151" s="342"/>
      <c r="TIM151" s="342"/>
      <c r="TIN151" s="342"/>
      <c r="TIO151" s="342"/>
      <c r="TIP151" s="342"/>
      <c r="TIQ151" s="342"/>
      <c r="TIR151" s="342"/>
      <c r="TIS151" s="342"/>
      <c r="TIT151" s="342"/>
      <c r="TIU151" s="342"/>
      <c r="TIV151" s="342"/>
      <c r="TIW151" s="342"/>
      <c r="TIX151" s="342"/>
      <c r="TIY151" s="342"/>
      <c r="TIZ151" s="342"/>
      <c r="TJA151" s="342"/>
      <c r="TJB151" s="342"/>
      <c r="TJC151" s="342"/>
      <c r="TJD151" s="342"/>
      <c r="TJE151" s="342"/>
      <c r="TJF151" s="342"/>
      <c r="TJG151" s="342"/>
      <c r="TJH151" s="342"/>
      <c r="TJI151" s="342"/>
      <c r="TJJ151" s="342"/>
      <c r="TJK151" s="342"/>
      <c r="TJL151" s="342"/>
      <c r="TJM151" s="342"/>
      <c r="TJN151" s="342"/>
      <c r="TJO151" s="342"/>
      <c r="TJP151" s="342"/>
      <c r="TJQ151" s="342"/>
      <c r="TJR151" s="342"/>
      <c r="TJS151" s="342"/>
      <c r="TJT151" s="342"/>
      <c r="TJU151" s="342"/>
      <c r="TJV151" s="342"/>
      <c r="TJW151" s="342"/>
      <c r="TJX151" s="342"/>
      <c r="TJY151" s="342"/>
      <c r="TJZ151" s="342"/>
      <c r="TKA151" s="342"/>
      <c r="TKB151" s="342"/>
      <c r="TKC151" s="342"/>
      <c r="TKD151" s="342"/>
      <c r="TKE151" s="342"/>
      <c r="TKF151" s="342"/>
      <c r="TKG151" s="342"/>
      <c r="TKH151" s="342"/>
      <c r="TKI151" s="342"/>
      <c r="TKJ151" s="342"/>
      <c r="TKK151" s="342"/>
      <c r="TKL151" s="342"/>
      <c r="TKM151" s="342"/>
      <c r="TKN151" s="342"/>
      <c r="TKO151" s="342"/>
      <c r="TKP151" s="342"/>
      <c r="TKQ151" s="342"/>
      <c r="TKR151" s="342"/>
      <c r="TKS151" s="342"/>
      <c r="TKT151" s="342"/>
      <c r="TKU151" s="342"/>
      <c r="TKV151" s="342"/>
      <c r="TKW151" s="342"/>
      <c r="TKX151" s="342"/>
      <c r="TKY151" s="342"/>
      <c r="TKZ151" s="342"/>
      <c r="TLA151" s="342"/>
      <c r="TLB151" s="342"/>
      <c r="TLC151" s="342"/>
      <c r="TLD151" s="342"/>
      <c r="TLE151" s="342"/>
      <c r="TLF151" s="342"/>
      <c r="TLG151" s="342"/>
      <c r="TLH151" s="342"/>
      <c r="TLI151" s="342"/>
      <c r="TLJ151" s="342"/>
      <c r="TLK151" s="342"/>
      <c r="TLL151" s="342"/>
      <c r="TLM151" s="342"/>
      <c r="TLN151" s="342"/>
      <c r="TLO151" s="342"/>
      <c r="TLP151" s="342"/>
      <c r="TLQ151" s="342"/>
      <c r="TLR151" s="342"/>
      <c r="TLS151" s="342"/>
      <c r="TLT151" s="342"/>
      <c r="TLU151" s="342"/>
      <c r="TLV151" s="342"/>
      <c r="TLW151" s="342"/>
      <c r="TLX151" s="342"/>
      <c r="TLY151" s="342"/>
      <c r="TLZ151" s="342"/>
      <c r="TMA151" s="342"/>
      <c r="TMB151" s="342"/>
      <c r="TMC151" s="342"/>
      <c r="TMD151" s="342"/>
      <c r="TME151" s="342"/>
      <c r="TMF151" s="342"/>
      <c r="TMG151" s="342"/>
      <c r="TMH151" s="342"/>
      <c r="TMI151" s="342"/>
      <c r="TMJ151" s="342"/>
      <c r="TMK151" s="342"/>
      <c r="TML151" s="342"/>
      <c r="TMM151" s="342"/>
      <c r="TMN151" s="342"/>
      <c r="TMO151" s="342"/>
      <c r="TMP151" s="342"/>
      <c r="TMQ151" s="342"/>
      <c r="TMR151" s="342"/>
      <c r="TMS151" s="342"/>
      <c r="TMT151" s="342"/>
      <c r="TMU151" s="342"/>
      <c r="TMV151" s="342"/>
      <c r="TMW151" s="342"/>
      <c r="TMX151" s="342"/>
      <c r="TMY151" s="342"/>
      <c r="TMZ151" s="342"/>
      <c r="TNA151" s="342"/>
      <c r="TNB151" s="342"/>
      <c r="TNC151" s="342"/>
      <c r="TND151" s="342"/>
      <c r="TNE151" s="342"/>
      <c r="TNF151" s="342"/>
      <c r="TNG151" s="342"/>
      <c r="TNH151" s="342"/>
      <c r="TNI151" s="342"/>
      <c r="TNJ151" s="342"/>
      <c r="TNK151" s="342"/>
      <c r="TNL151" s="342"/>
      <c r="TNM151" s="342"/>
      <c r="TNN151" s="342"/>
      <c r="TNO151" s="342"/>
      <c r="TNP151" s="342"/>
      <c r="TNQ151" s="342"/>
      <c r="TNR151" s="342"/>
      <c r="TNS151" s="342"/>
      <c r="TNT151" s="342"/>
      <c r="TNU151" s="342"/>
      <c r="TNV151" s="342"/>
      <c r="TNW151" s="342"/>
      <c r="TNX151" s="342"/>
      <c r="TNY151" s="342"/>
      <c r="TNZ151" s="342"/>
      <c r="TOA151" s="342"/>
      <c r="TOB151" s="342"/>
      <c r="TOC151" s="342"/>
      <c r="TOD151" s="342"/>
      <c r="TOE151" s="342"/>
      <c r="TOF151" s="342"/>
      <c r="TOG151" s="342"/>
      <c r="TOH151" s="342"/>
      <c r="TOI151" s="342"/>
      <c r="TOJ151" s="342"/>
      <c r="TOK151" s="342"/>
      <c r="TOL151" s="342"/>
      <c r="TOM151" s="342"/>
      <c r="TON151" s="342"/>
      <c r="TOO151" s="342"/>
      <c r="TOP151" s="342"/>
      <c r="TOQ151" s="342"/>
      <c r="TOR151" s="342"/>
      <c r="TOS151" s="342"/>
      <c r="TOT151" s="342"/>
      <c r="TOU151" s="342"/>
      <c r="TOV151" s="342"/>
      <c r="TOW151" s="342"/>
      <c r="TOX151" s="342"/>
      <c r="TOY151" s="342"/>
      <c r="TOZ151" s="342"/>
      <c r="TPA151" s="342"/>
      <c r="TPB151" s="342"/>
      <c r="TPC151" s="342"/>
      <c r="TPD151" s="342"/>
      <c r="TPE151" s="342"/>
      <c r="TPF151" s="342"/>
      <c r="TPG151" s="342"/>
      <c r="TPH151" s="342"/>
      <c r="TPI151" s="342"/>
      <c r="TPJ151" s="342"/>
      <c r="TPK151" s="342"/>
      <c r="TPL151" s="342"/>
      <c r="TPM151" s="342"/>
      <c r="TPN151" s="342"/>
      <c r="TPO151" s="342"/>
      <c r="TPP151" s="342"/>
      <c r="TPQ151" s="342"/>
      <c r="TPR151" s="342"/>
      <c r="TPS151" s="342"/>
      <c r="TPT151" s="342"/>
      <c r="TPU151" s="342"/>
      <c r="TPV151" s="342"/>
      <c r="TPW151" s="342"/>
      <c r="TPX151" s="342"/>
      <c r="TPY151" s="342"/>
      <c r="TPZ151" s="342"/>
      <c r="TQA151" s="342"/>
      <c r="TQB151" s="342"/>
      <c r="TQC151" s="342"/>
      <c r="TQD151" s="342"/>
      <c r="TQE151" s="342"/>
      <c r="TQF151" s="342"/>
      <c r="TQG151" s="342"/>
      <c r="TQH151" s="342"/>
      <c r="TQI151" s="342"/>
      <c r="TQJ151" s="342"/>
      <c r="TQK151" s="342"/>
      <c r="TQL151" s="342"/>
      <c r="TQM151" s="342"/>
      <c r="TQN151" s="342"/>
      <c r="TQO151" s="342"/>
      <c r="TQP151" s="342"/>
      <c r="TQQ151" s="342"/>
      <c r="TQR151" s="342"/>
      <c r="TQS151" s="342"/>
      <c r="TQT151" s="342"/>
      <c r="TQU151" s="342"/>
      <c r="TQV151" s="342"/>
      <c r="TQW151" s="342"/>
      <c r="TQX151" s="342"/>
      <c r="TQY151" s="342"/>
      <c r="TQZ151" s="342"/>
      <c r="TRA151" s="342"/>
      <c r="TRB151" s="342"/>
      <c r="TRC151" s="342"/>
      <c r="TRD151" s="342"/>
      <c r="TRE151" s="342"/>
      <c r="TRF151" s="342"/>
      <c r="TRG151" s="342"/>
      <c r="TRH151" s="342"/>
      <c r="TRI151" s="342"/>
      <c r="TRJ151" s="342"/>
      <c r="TRK151" s="342"/>
      <c r="TRL151" s="342"/>
      <c r="TRM151" s="342"/>
      <c r="TRN151" s="342"/>
      <c r="TRO151" s="342"/>
      <c r="TRP151" s="342"/>
      <c r="TRQ151" s="342"/>
      <c r="TRR151" s="342"/>
      <c r="TRS151" s="342"/>
      <c r="TRT151" s="342"/>
      <c r="TRU151" s="342"/>
      <c r="TRV151" s="342"/>
      <c r="TRW151" s="342"/>
      <c r="TRX151" s="342"/>
      <c r="TRY151" s="342"/>
      <c r="TRZ151" s="342"/>
      <c r="TSA151" s="342"/>
      <c r="TSB151" s="342"/>
      <c r="TSC151" s="342"/>
      <c r="TSD151" s="342"/>
      <c r="TSE151" s="342"/>
      <c r="TSF151" s="342"/>
      <c r="TSG151" s="342"/>
      <c r="TSH151" s="342"/>
      <c r="TSI151" s="342"/>
      <c r="TSJ151" s="342"/>
      <c r="TSK151" s="342"/>
      <c r="TSL151" s="342"/>
      <c r="TSM151" s="342"/>
      <c r="TSN151" s="342"/>
      <c r="TSO151" s="342"/>
      <c r="TSP151" s="342"/>
      <c r="TSQ151" s="342"/>
      <c r="TSR151" s="342"/>
      <c r="TSS151" s="342"/>
      <c r="TST151" s="342"/>
      <c r="TSU151" s="342"/>
      <c r="TSV151" s="342"/>
      <c r="TSW151" s="342"/>
      <c r="TSX151" s="342"/>
      <c r="TSY151" s="342"/>
      <c r="TSZ151" s="342"/>
      <c r="TTA151" s="342"/>
      <c r="TTB151" s="342"/>
      <c r="TTC151" s="342"/>
      <c r="TTD151" s="342"/>
      <c r="TTE151" s="342"/>
      <c r="TTF151" s="342"/>
      <c r="TTG151" s="342"/>
      <c r="TTH151" s="342"/>
      <c r="TTI151" s="342"/>
      <c r="TTJ151" s="342"/>
      <c r="TTK151" s="342"/>
      <c r="TTL151" s="342"/>
      <c r="TTM151" s="342"/>
      <c r="TTN151" s="342"/>
      <c r="TTO151" s="342"/>
      <c r="TTP151" s="342"/>
      <c r="TTQ151" s="342"/>
      <c r="TTR151" s="342"/>
      <c r="TTS151" s="342"/>
      <c r="TTT151" s="342"/>
      <c r="TTU151" s="342"/>
      <c r="TTV151" s="342"/>
      <c r="TTW151" s="342"/>
      <c r="TTX151" s="342"/>
      <c r="TTY151" s="342"/>
      <c r="TTZ151" s="342"/>
      <c r="TUA151" s="342"/>
      <c r="TUB151" s="342"/>
      <c r="TUC151" s="342"/>
      <c r="TUD151" s="342"/>
      <c r="TUE151" s="342"/>
      <c r="TUF151" s="342"/>
      <c r="TUG151" s="342"/>
      <c r="TUH151" s="342"/>
      <c r="TUI151" s="342"/>
      <c r="TUJ151" s="342"/>
      <c r="TUK151" s="342"/>
      <c r="TUL151" s="342"/>
      <c r="TUM151" s="342"/>
      <c r="TUN151" s="342"/>
      <c r="TUO151" s="342"/>
      <c r="TUP151" s="342"/>
      <c r="TUQ151" s="342"/>
      <c r="TUR151" s="342"/>
      <c r="TUS151" s="342"/>
      <c r="TUT151" s="342"/>
      <c r="TUU151" s="342"/>
      <c r="TUV151" s="342"/>
      <c r="TUW151" s="342"/>
      <c r="TUX151" s="342"/>
      <c r="TUY151" s="342"/>
      <c r="TUZ151" s="342"/>
      <c r="TVA151" s="342"/>
      <c r="TVB151" s="342"/>
      <c r="TVC151" s="342"/>
      <c r="TVD151" s="342"/>
      <c r="TVE151" s="342"/>
      <c r="TVF151" s="342"/>
      <c r="TVG151" s="342"/>
      <c r="TVH151" s="342"/>
      <c r="TVI151" s="342"/>
      <c r="TVJ151" s="342"/>
      <c r="TVK151" s="342"/>
      <c r="TVL151" s="342"/>
      <c r="TVM151" s="342"/>
      <c r="TVN151" s="342"/>
      <c r="TVO151" s="342"/>
      <c r="TVP151" s="342"/>
      <c r="TVQ151" s="342"/>
      <c r="TVR151" s="342"/>
      <c r="TVS151" s="342"/>
      <c r="TVT151" s="342"/>
      <c r="TVU151" s="342"/>
      <c r="TVV151" s="342"/>
      <c r="TVW151" s="342"/>
      <c r="TVX151" s="342"/>
      <c r="TVY151" s="342"/>
      <c r="TVZ151" s="342"/>
      <c r="TWA151" s="342"/>
      <c r="TWB151" s="342"/>
      <c r="TWC151" s="342"/>
      <c r="TWD151" s="342"/>
      <c r="TWE151" s="342"/>
      <c r="TWF151" s="342"/>
      <c r="TWG151" s="342"/>
      <c r="TWH151" s="342"/>
      <c r="TWI151" s="342"/>
      <c r="TWJ151" s="342"/>
      <c r="TWK151" s="342"/>
      <c r="TWL151" s="342"/>
      <c r="TWM151" s="342"/>
      <c r="TWN151" s="342"/>
      <c r="TWO151" s="342"/>
      <c r="TWP151" s="342"/>
      <c r="TWQ151" s="342"/>
      <c r="TWR151" s="342"/>
      <c r="TWS151" s="342"/>
      <c r="TWT151" s="342"/>
      <c r="TWU151" s="342"/>
      <c r="TWV151" s="342"/>
      <c r="TWW151" s="342"/>
      <c r="TWX151" s="342"/>
      <c r="TWY151" s="342"/>
      <c r="TWZ151" s="342"/>
      <c r="TXA151" s="342"/>
      <c r="TXB151" s="342"/>
      <c r="TXC151" s="342"/>
      <c r="TXD151" s="342"/>
      <c r="TXE151" s="342"/>
      <c r="TXF151" s="342"/>
      <c r="TXG151" s="342"/>
      <c r="TXH151" s="342"/>
      <c r="TXI151" s="342"/>
      <c r="TXJ151" s="342"/>
      <c r="TXK151" s="342"/>
      <c r="TXL151" s="342"/>
      <c r="TXM151" s="342"/>
      <c r="TXN151" s="342"/>
      <c r="TXO151" s="342"/>
      <c r="TXP151" s="342"/>
      <c r="TXQ151" s="342"/>
      <c r="TXR151" s="342"/>
      <c r="TXS151" s="342"/>
      <c r="TXT151" s="342"/>
      <c r="TXU151" s="342"/>
      <c r="TXV151" s="342"/>
      <c r="TXW151" s="342"/>
      <c r="TXX151" s="342"/>
      <c r="TXY151" s="342"/>
      <c r="TXZ151" s="342"/>
      <c r="TYA151" s="342"/>
      <c r="TYB151" s="342"/>
      <c r="TYC151" s="342"/>
      <c r="TYD151" s="342"/>
      <c r="TYE151" s="342"/>
      <c r="TYF151" s="342"/>
      <c r="TYG151" s="342"/>
      <c r="TYH151" s="342"/>
      <c r="TYI151" s="342"/>
      <c r="TYJ151" s="342"/>
      <c r="TYK151" s="342"/>
      <c r="TYL151" s="342"/>
      <c r="TYM151" s="342"/>
      <c r="TYN151" s="342"/>
      <c r="TYO151" s="342"/>
      <c r="TYP151" s="342"/>
      <c r="TYQ151" s="342"/>
      <c r="TYR151" s="342"/>
      <c r="TYS151" s="342"/>
      <c r="TYT151" s="342"/>
      <c r="TYU151" s="342"/>
      <c r="TYV151" s="342"/>
      <c r="TYW151" s="342"/>
      <c r="TYX151" s="342"/>
      <c r="TYY151" s="342"/>
      <c r="TYZ151" s="342"/>
      <c r="TZA151" s="342"/>
      <c r="TZB151" s="342"/>
      <c r="TZC151" s="342"/>
      <c r="TZD151" s="342"/>
      <c r="TZE151" s="342"/>
      <c r="TZF151" s="342"/>
      <c r="TZG151" s="342"/>
      <c r="TZH151" s="342"/>
      <c r="TZI151" s="342"/>
      <c r="TZJ151" s="342"/>
      <c r="TZK151" s="342"/>
      <c r="TZL151" s="342"/>
      <c r="TZM151" s="342"/>
      <c r="TZN151" s="342"/>
      <c r="TZO151" s="342"/>
      <c r="TZP151" s="342"/>
      <c r="TZQ151" s="342"/>
      <c r="TZR151" s="342"/>
      <c r="TZS151" s="342"/>
      <c r="TZT151" s="342"/>
      <c r="TZU151" s="342"/>
      <c r="TZV151" s="342"/>
      <c r="TZW151" s="342"/>
      <c r="TZX151" s="342"/>
      <c r="TZY151" s="342"/>
      <c r="TZZ151" s="342"/>
      <c r="UAA151" s="342"/>
      <c r="UAB151" s="342"/>
      <c r="UAC151" s="342"/>
      <c r="UAD151" s="342"/>
      <c r="UAE151" s="342"/>
      <c r="UAF151" s="342"/>
      <c r="UAG151" s="342"/>
      <c r="UAH151" s="342"/>
      <c r="UAI151" s="342"/>
      <c r="UAJ151" s="342"/>
      <c r="UAK151" s="342"/>
      <c r="UAL151" s="342"/>
      <c r="UAM151" s="342"/>
      <c r="UAN151" s="342"/>
      <c r="UAO151" s="342"/>
      <c r="UAP151" s="342"/>
      <c r="UAQ151" s="342"/>
      <c r="UAR151" s="342"/>
      <c r="UAS151" s="342"/>
      <c r="UAT151" s="342"/>
      <c r="UAU151" s="342"/>
      <c r="UAV151" s="342"/>
      <c r="UAW151" s="342"/>
      <c r="UAX151" s="342"/>
      <c r="UAY151" s="342"/>
      <c r="UAZ151" s="342"/>
      <c r="UBA151" s="342"/>
      <c r="UBB151" s="342"/>
      <c r="UBC151" s="342"/>
      <c r="UBD151" s="342"/>
      <c r="UBE151" s="342"/>
      <c r="UBF151" s="342"/>
      <c r="UBG151" s="342"/>
      <c r="UBH151" s="342"/>
      <c r="UBI151" s="342"/>
      <c r="UBJ151" s="342"/>
      <c r="UBK151" s="342"/>
      <c r="UBL151" s="342"/>
      <c r="UBM151" s="342"/>
      <c r="UBN151" s="342"/>
      <c r="UBO151" s="342"/>
      <c r="UBP151" s="342"/>
      <c r="UBQ151" s="342"/>
      <c r="UBR151" s="342"/>
      <c r="UBS151" s="342"/>
      <c r="UBT151" s="342"/>
      <c r="UBU151" s="342"/>
      <c r="UBV151" s="342"/>
      <c r="UBW151" s="342"/>
      <c r="UBX151" s="342"/>
      <c r="UBY151" s="342"/>
      <c r="UBZ151" s="342"/>
      <c r="UCA151" s="342"/>
      <c r="UCB151" s="342"/>
      <c r="UCC151" s="342"/>
      <c r="UCD151" s="342"/>
      <c r="UCE151" s="342"/>
      <c r="UCF151" s="342"/>
      <c r="UCG151" s="342"/>
      <c r="UCH151" s="342"/>
      <c r="UCI151" s="342"/>
      <c r="UCJ151" s="342"/>
      <c r="UCK151" s="342"/>
      <c r="UCL151" s="342"/>
      <c r="UCM151" s="342"/>
      <c r="UCN151" s="342"/>
      <c r="UCO151" s="342"/>
      <c r="UCP151" s="342"/>
      <c r="UCQ151" s="342"/>
      <c r="UCR151" s="342"/>
      <c r="UCS151" s="342"/>
      <c r="UCT151" s="342"/>
      <c r="UCU151" s="342"/>
      <c r="UCV151" s="342"/>
      <c r="UCW151" s="342"/>
      <c r="UCX151" s="342"/>
      <c r="UCY151" s="342"/>
      <c r="UCZ151" s="342"/>
      <c r="UDA151" s="342"/>
      <c r="UDB151" s="342"/>
      <c r="UDC151" s="342"/>
      <c r="UDD151" s="342"/>
      <c r="UDE151" s="342"/>
      <c r="UDF151" s="342"/>
      <c r="UDG151" s="342"/>
      <c r="UDH151" s="342"/>
      <c r="UDI151" s="342"/>
      <c r="UDJ151" s="342"/>
      <c r="UDK151" s="342"/>
      <c r="UDL151" s="342"/>
      <c r="UDM151" s="342"/>
      <c r="UDN151" s="342"/>
      <c r="UDO151" s="342"/>
      <c r="UDP151" s="342"/>
      <c r="UDQ151" s="342"/>
      <c r="UDR151" s="342"/>
      <c r="UDS151" s="342"/>
      <c r="UDT151" s="342"/>
      <c r="UDU151" s="342"/>
      <c r="UDV151" s="342"/>
      <c r="UDW151" s="342"/>
      <c r="UDX151" s="342"/>
      <c r="UDY151" s="342"/>
      <c r="UDZ151" s="342"/>
      <c r="UEA151" s="342"/>
      <c r="UEB151" s="342"/>
      <c r="UEC151" s="342"/>
      <c r="UED151" s="342"/>
      <c r="UEE151" s="342"/>
      <c r="UEF151" s="342"/>
      <c r="UEG151" s="342"/>
      <c r="UEH151" s="342"/>
      <c r="UEI151" s="342"/>
      <c r="UEJ151" s="342"/>
      <c r="UEK151" s="342"/>
      <c r="UEL151" s="342"/>
      <c r="UEM151" s="342"/>
      <c r="UEN151" s="342"/>
      <c r="UEO151" s="342"/>
      <c r="UEP151" s="342"/>
      <c r="UEQ151" s="342"/>
      <c r="UER151" s="342"/>
      <c r="UES151" s="342"/>
      <c r="UET151" s="342"/>
      <c r="UEU151" s="342"/>
      <c r="UEV151" s="342"/>
      <c r="UEW151" s="342"/>
      <c r="UEX151" s="342"/>
      <c r="UEY151" s="342"/>
      <c r="UEZ151" s="342"/>
      <c r="UFA151" s="342"/>
      <c r="UFB151" s="342"/>
      <c r="UFC151" s="342"/>
      <c r="UFD151" s="342"/>
      <c r="UFE151" s="342"/>
      <c r="UFF151" s="342"/>
      <c r="UFG151" s="342"/>
      <c r="UFH151" s="342"/>
      <c r="UFI151" s="342"/>
      <c r="UFJ151" s="342"/>
      <c r="UFK151" s="342"/>
      <c r="UFL151" s="342"/>
      <c r="UFM151" s="342"/>
      <c r="UFN151" s="342"/>
      <c r="UFO151" s="342"/>
      <c r="UFP151" s="342"/>
      <c r="UFQ151" s="342"/>
      <c r="UFR151" s="342"/>
      <c r="UFS151" s="342"/>
      <c r="UFT151" s="342"/>
      <c r="UFU151" s="342"/>
      <c r="UFV151" s="342"/>
      <c r="UFW151" s="342"/>
      <c r="UFX151" s="342"/>
      <c r="UFY151" s="342"/>
      <c r="UFZ151" s="342"/>
      <c r="UGA151" s="342"/>
      <c r="UGB151" s="342"/>
      <c r="UGC151" s="342"/>
      <c r="UGD151" s="342"/>
      <c r="UGE151" s="342"/>
      <c r="UGF151" s="342"/>
      <c r="UGG151" s="342"/>
      <c r="UGH151" s="342"/>
      <c r="UGI151" s="342"/>
      <c r="UGJ151" s="342"/>
      <c r="UGK151" s="342"/>
      <c r="UGL151" s="342"/>
      <c r="UGM151" s="342"/>
      <c r="UGN151" s="342"/>
      <c r="UGO151" s="342"/>
      <c r="UGP151" s="342"/>
      <c r="UGQ151" s="342"/>
      <c r="UGR151" s="342"/>
      <c r="UGS151" s="342"/>
      <c r="UGT151" s="342"/>
      <c r="UGU151" s="342"/>
      <c r="UGV151" s="342"/>
      <c r="UGW151" s="342"/>
      <c r="UGX151" s="342"/>
      <c r="UGY151" s="342"/>
      <c r="UGZ151" s="342"/>
      <c r="UHA151" s="342"/>
      <c r="UHB151" s="342"/>
      <c r="UHC151" s="342"/>
      <c r="UHD151" s="342"/>
      <c r="UHE151" s="342"/>
      <c r="UHF151" s="342"/>
      <c r="UHG151" s="342"/>
      <c r="UHH151" s="342"/>
      <c r="UHI151" s="342"/>
      <c r="UHJ151" s="342"/>
      <c r="UHK151" s="342"/>
      <c r="UHL151" s="342"/>
      <c r="UHM151" s="342"/>
      <c r="UHN151" s="342"/>
      <c r="UHO151" s="342"/>
      <c r="UHP151" s="342"/>
      <c r="UHQ151" s="342"/>
      <c r="UHR151" s="342"/>
      <c r="UHS151" s="342"/>
      <c r="UHT151" s="342"/>
      <c r="UHU151" s="342"/>
      <c r="UHV151" s="342"/>
      <c r="UHW151" s="342"/>
      <c r="UHX151" s="342"/>
      <c r="UHY151" s="342"/>
      <c r="UHZ151" s="342"/>
      <c r="UIA151" s="342"/>
      <c r="UIB151" s="342"/>
      <c r="UIC151" s="342"/>
      <c r="UID151" s="342"/>
      <c r="UIE151" s="342"/>
      <c r="UIF151" s="342"/>
      <c r="UIG151" s="342"/>
      <c r="UIH151" s="342"/>
      <c r="UII151" s="342"/>
      <c r="UIJ151" s="342"/>
      <c r="UIK151" s="342"/>
      <c r="UIL151" s="342"/>
      <c r="UIM151" s="342"/>
      <c r="UIN151" s="342"/>
      <c r="UIO151" s="342"/>
      <c r="UIP151" s="342"/>
      <c r="UIQ151" s="342"/>
      <c r="UIR151" s="342"/>
      <c r="UIS151" s="342"/>
      <c r="UIT151" s="342"/>
      <c r="UIU151" s="342"/>
      <c r="UIV151" s="342"/>
      <c r="UIW151" s="342"/>
      <c r="UIX151" s="342"/>
      <c r="UIY151" s="342"/>
      <c r="UIZ151" s="342"/>
      <c r="UJA151" s="342"/>
      <c r="UJB151" s="342"/>
      <c r="UJC151" s="342"/>
      <c r="UJD151" s="342"/>
      <c r="UJE151" s="342"/>
      <c r="UJF151" s="342"/>
      <c r="UJG151" s="342"/>
      <c r="UJH151" s="342"/>
      <c r="UJI151" s="342"/>
      <c r="UJJ151" s="342"/>
      <c r="UJK151" s="342"/>
      <c r="UJL151" s="342"/>
      <c r="UJM151" s="342"/>
      <c r="UJN151" s="342"/>
      <c r="UJO151" s="342"/>
      <c r="UJP151" s="342"/>
      <c r="UJQ151" s="342"/>
      <c r="UJR151" s="342"/>
      <c r="UJS151" s="342"/>
      <c r="UJT151" s="342"/>
      <c r="UJU151" s="342"/>
      <c r="UJV151" s="342"/>
      <c r="UJW151" s="342"/>
      <c r="UJX151" s="342"/>
      <c r="UJY151" s="342"/>
      <c r="UJZ151" s="342"/>
      <c r="UKA151" s="342"/>
      <c r="UKB151" s="342"/>
      <c r="UKC151" s="342"/>
      <c r="UKD151" s="342"/>
      <c r="UKE151" s="342"/>
      <c r="UKF151" s="342"/>
      <c r="UKG151" s="342"/>
      <c r="UKH151" s="342"/>
      <c r="UKI151" s="342"/>
      <c r="UKJ151" s="342"/>
      <c r="UKK151" s="342"/>
      <c r="UKL151" s="342"/>
      <c r="UKM151" s="342"/>
      <c r="UKN151" s="342"/>
      <c r="UKO151" s="342"/>
      <c r="UKP151" s="342"/>
      <c r="UKQ151" s="342"/>
      <c r="UKR151" s="342"/>
      <c r="UKS151" s="342"/>
      <c r="UKT151" s="342"/>
      <c r="UKU151" s="342"/>
      <c r="UKV151" s="342"/>
      <c r="UKW151" s="342"/>
      <c r="UKX151" s="342"/>
      <c r="UKY151" s="342"/>
      <c r="UKZ151" s="342"/>
      <c r="ULA151" s="342"/>
      <c r="ULB151" s="342"/>
      <c r="ULC151" s="342"/>
      <c r="ULD151" s="342"/>
      <c r="ULE151" s="342"/>
      <c r="ULF151" s="342"/>
      <c r="ULG151" s="342"/>
      <c r="ULH151" s="342"/>
      <c r="ULI151" s="342"/>
      <c r="ULJ151" s="342"/>
      <c r="ULK151" s="342"/>
      <c r="ULL151" s="342"/>
      <c r="ULM151" s="342"/>
      <c r="ULN151" s="342"/>
      <c r="ULO151" s="342"/>
      <c r="ULP151" s="342"/>
      <c r="ULQ151" s="342"/>
      <c r="ULR151" s="342"/>
      <c r="ULS151" s="342"/>
      <c r="ULT151" s="342"/>
      <c r="ULU151" s="342"/>
      <c r="ULV151" s="342"/>
      <c r="ULW151" s="342"/>
      <c r="ULX151" s="342"/>
      <c r="ULY151" s="342"/>
      <c r="ULZ151" s="342"/>
      <c r="UMA151" s="342"/>
      <c r="UMB151" s="342"/>
      <c r="UMC151" s="342"/>
      <c r="UMD151" s="342"/>
      <c r="UME151" s="342"/>
      <c r="UMF151" s="342"/>
      <c r="UMG151" s="342"/>
      <c r="UMH151" s="342"/>
      <c r="UMI151" s="342"/>
      <c r="UMJ151" s="342"/>
      <c r="UMK151" s="342"/>
      <c r="UML151" s="342"/>
      <c r="UMM151" s="342"/>
      <c r="UMN151" s="342"/>
      <c r="UMO151" s="342"/>
      <c r="UMP151" s="342"/>
      <c r="UMQ151" s="342"/>
      <c r="UMR151" s="342"/>
      <c r="UMS151" s="342"/>
      <c r="UMT151" s="342"/>
      <c r="UMU151" s="342"/>
      <c r="UMV151" s="342"/>
      <c r="UMW151" s="342"/>
      <c r="UMX151" s="342"/>
      <c r="UMY151" s="342"/>
      <c r="UMZ151" s="342"/>
      <c r="UNA151" s="342"/>
      <c r="UNB151" s="342"/>
      <c r="UNC151" s="342"/>
      <c r="UND151" s="342"/>
      <c r="UNE151" s="342"/>
      <c r="UNF151" s="342"/>
      <c r="UNG151" s="342"/>
      <c r="UNH151" s="342"/>
      <c r="UNI151" s="342"/>
      <c r="UNJ151" s="342"/>
      <c r="UNK151" s="342"/>
      <c r="UNL151" s="342"/>
      <c r="UNM151" s="342"/>
      <c r="UNN151" s="342"/>
      <c r="UNO151" s="342"/>
      <c r="UNP151" s="342"/>
      <c r="UNQ151" s="342"/>
      <c r="UNR151" s="342"/>
      <c r="UNS151" s="342"/>
      <c r="UNT151" s="342"/>
      <c r="UNU151" s="342"/>
      <c r="UNV151" s="342"/>
      <c r="UNW151" s="342"/>
      <c r="UNX151" s="342"/>
      <c r="UNY151" s="342"/>
      <c r="UNZ151" s="342"/>
      <c r="UOA151" s="342"/>
      <c r="UOB151" s="342"/>
      <c r="UOC151" s="342"/>
      <c r="UOD151" s="342"/>
      <c r="UOE151" s="342"/>
      <c r="UOF151" s="342"/>
      <c r="UOG151" s="342"/>
      <c r="UOH151" s="342"/>
      <c r="UOI151" s="342"/>
      <c r="UOJ151" s="342"/>
      <c r="UOK151" s="342"/>
      <c r="UOL151" s="342"/>
      <c r="UOM151" s="342"/>
      <c r="UON151" s="342"/>
      <c r="UOO151" s="342"/>
      <c r="UOP151" s="342"/>
      <c r="UOQ151" s="342"/>
      <c r="UOR151" s="342"/>
      <c r="UOS151" s="342"/>
      <c r="UOT151" s="342"/>
      <c r="UOU151" s="342"/>
      <c r="UOV151" s="342"/>
      <c r="UOW151" s="342"/>
      <c r="UOX151" s="342"/>
      <c r="UOY151" s="342"/>
      <c r="UOZ151" s="342"/>
      <c r="UPA151" s="342"/>
      <c r="UPB151" s="342"/>
      <c r="UPC151" s="342"/>
      <c r="UPD151" s="342"/>
      <c r="UPE151" s="342"/>
      <c r="UPF151" s="342"/>
      <c r="UPG151" s="342"/>
      <c r="UPH151" s="342"/>
      <c r="UPI151" s="342"/>
      <c r="UPJ151" s="342"/>
      <c r="UPK151" s="342"/>
      <c r="UPL151" s="342"/>
      <c r="UPM151" s="342"/>
      <c r="UPN151" s="342"/>
      <c r="UPO151" s="342"/>
      <c r="UPP151" s="342"/>
      <c r="UPQ151" s="342"/>
      <c r="UPR151" s="342"/>
      <c r="UPS151" s="342"/>
      <c r="UPT151" s="342"/>
      <c r="UPU151" s="342"/>
      <c r="UPV151" s="342"/>
      <c r="UPW151" s="342"/>
      <c r="UPX151" s="342"/>
      <c r="UPY151" s="342"/>
      <c r="UPZ151" s="342"/>
      <c r="UQA151" s="342"/>
      <c r="UQB151" s="342"/>
      <c r="UQC151" s="342"/>
      <c r="UQD151" s="342"/>
      <c r="UQE151" s="342"/>
      <c r="UQF151" s="342"/>
      <c r="UQG151" s="342"/>
      <c r="UQH151" s="342"/>
      <c r="UQI151" s="342"/>
      <c r="UQJ151" s="342"/>
      <c r="UQK151" s="342"/>
      <c r="UQL151" s="342"/>
      <c r="UQM151" s="342"/>
      <c r="UQN151" s="342"/>
      <c r="UQO151" s="342"/>
      <c r="UQP151" s="342"/>
      <c r="UQQ151" s="342"/>
      <c r="UQR151" s="342"/>
      <c r="UQS151" s="342"/>
      <c r="UQT151" s="342"/>
      <c r="UQU151" s="342"/>
      <c r="UQV151" s="342"/>
      <c r="UQW151" s="342"/>
      <c r="UQX151" s="342"/>
      <c r="UQY151" s="342"/>
      <c r="UQZ151" s="342"/>
      <c r="URA151" s="342"/>
      <c r="URB151" s="342"/>
      <c r="URC151" s="342"/>
      <c r="URD151" s="342"/>
      <c r="URE151" s="342"/>
      <c r="URF151" s="342"/>
      <c r="URG151" s="342"/>
      <c r="URH151" s="342"/>
      <c r="URI151" s="342"/>
      <c r="URJ151" s="342"/>
      <c r="URK151" s="342"/>
      <c r="URL151" s="342"/>
      <c r="URM151" s="342"/>
      <c r="URN151" s="342"/>
      <c r="URO151" s="342"/>
      <c r="URP151" s="342"/>
      <c r="URQ151" s="342"/>
      <c r="URR151" s="342"/>
      <c r="URS151" s="342"/>
      <c r="URT151" s="342"/>
      <c r="URU151" s="342"/>
      <c r="URV151" s="342"/>
      <c r="URW151" s="342"/>
      <c r="URX151" s="342"/>
      <c r="URY151" s="342"/>
      <c r="URZ151" s="342"/>
      <c r="USA151" s="342"/>
      <c r="USB151" s="342"/>
      <c r="USC151" s="342"/>
      <c r="USD151" s="342"/>
      <c r="USE151" s="342"/>
      <c r="USF151" s="342"/>
      <c r="USG151" s="342"/>
      <c r="USH151" s="342"/>
      <c r="USI151" s="342"/>
      <c r="USJ151" s="342"/>
      <c r="USK151" s="342"/>
      <c r="USL151" s="342"/>
      <c r="USM151" s="342"/>
      <c r="USN151" s="342"/>
      <c r="USO151" s="342"/>
      <c r="USP151" s="342"/>
      <c r="USQ151" s="342"/>
      <c r="USR151" s="342"/>
      <c r="USS151" s="342"/>
      <c r="UST151" s="342"/>
      <c r="USU151" s="342"/>
      <c r="USV151" s="342"/>
      <c r="USW151" s="342"/>
      <c r="USX151" s="342"/>
      <c r="USY151" s="342"/>
      <c r="USZ151" s="342"/>
      <c r="UTA151" s="342"/>
      <c r="UTB151" s="342"/>
      <c r="UTC151" s="342"/>
      <c r="UTD151" s="342"/>
      <c r="UTE151" s="342"/>
      <c r="UTF151" s="342"/>
      <c r="UTG151" s="342"/>
      <c r="UTH151" s="342"/>
      <c r="UTI151" s="342"/>
      <c r="UTJ151" s="342"/>
      <c r="UTK151" s="342"/>
      <c r="UTL151" s="342"/>
      <c r="UTM151" s="342"/>
      <c r="UTN151" s="342"/>
      <c r="UTO151" s="342"/>
      <c r="UTP151" s="342"/>
      <c r="UTQ151" s="342"/>
      <c r="UTR151" s="342"/>
      <c r="UTS151" s="342"/>
      <c r="UTT151" s="342"/>
      <c r="UTU151" s="342"/>
      <c r="UTV151" s="342"/>
      <c r="UTW151" s="342"/>
      <c r="UTX151" s="342"/>
      <c r="UTY151" s="342"/>
      <c r="UTZ151" s="342"/>
      <c r="UUA151" s="342"/>
      <c r="UUB151" s="342"/>
      <c r="UUC151" s="342"/>
      <c r="UUD151" s="342"/>
      <c r="UUE151" s="342"/>
      <c r="UUF151" s="342"/>
      <c r="UUG151" s="342"/>
      <c r="UUH151" s="342"/>
      <c r="UUI151" s="342"/>
      <c r="UUJ151" s="342"/>
      <c r="UUK151" s="342"/>
      <c r="UUL151" s="342"/>
      <c r="UUM151" s="342"/>
      <c r="UUN151" s="342"/>
      <c r="UUO151" s="342"/>
      <c r="UUP151" s="342"/>
      <c r="UUQ151" s="342"/>
      <c r="UUR151" s="342"/>
      <c r="UUS151" s="342"/>
      <c r="UUT151" s="342"/>
      <c r="UUU151" s="342"/>
      <c r="UUV151" s="342"/>
      <c r="UUW151" s="342"/>
      <c r="UUX151" s="342"/>
      <c r="UUY151" s="342"/>
      <c r="UUZ151" s="342"/>
      <c r="UVA151" s="342"/>
      <c r="UVB151" s="342"/>
      <c r="UVC151" s="342"/>
      <c r="UVD151" s="342"/>
      <c r="UVE151" s="342"/>
      <c r="UVF151" s="342"/>
      <c r="UVG151" s="342"/>
      <c r="UVH151" s="342"/>
      <c r="UVI151" s="342"/>
      <c r="UVJ151" s="342"/>
      <c r="UVK151" s="342"/>
      <c r="UVL151" s="342"/>
      <c r="UVM151" s="342"/>
      <c r="UVN151" s="342"/>
      <c r="UVO151" s="342"/>
      <c r="UVP151" s="342"/>
      <c r="UVQ151" s="342"/>
      <c r="UVR151" s="342"/>
      <c r="UVS151" s="342"/>
      <c r="UVT151" s="342"/>
      <c r="UVU151" s="342"/>
      <c r="UVV151" s="342"/>
      <c r="UVW151" s="342"/>
      <c r="UVX151" s="342"/>
      <c r="UVY151" s="342"/>
      <c r="UVZ151" s="342"/>
      <c r="UWA151" s="342"/>
      <c r="UWB151" s="342"/>
      <c r="UWC151" s="342"/>
      <c r="UWD151" s="342"/>
      <c r="UWE151" s="342"/>
      <c r="UWF151" s="342"/>
      <c r="UWG151" s="342"/>
      <c r="UWH151" s="342"/>
      <c r="UWI151" s="342"/>
      <c r="UWJ151" s="342"/>
      <c r="UWK151" s="342"/>
      <c r="UWL151" s="342"/>
      <c r="UWM151" s="342"/>
      <c r="UWN151" s="342"/>
      <c r="UWO151" s="342"/>
      <c r="UWP151" s="342"/>
      <c r="UWQ151" s="342"/>
      <c r="UWR151" s="342"/>
      <c r="UWS151" s="342"/>
      <c r="UWT151" s="342"/>
      <c r="UWU151" s="342"/>
      <c r="UWV151" s="342"/>
      <c r="UWW151" s="342"/>
      <c r="UWX151" s="342"/>
      <c r="UWY151" s="342"/>
      <c r="UWZ151" s="342"/>
      <c r="UXA151" s="342"/>
      <c r="UXB151" s="342"/>
      <c r="UXC151" s="342"/>
      <c r="UXD151" s="342"/>
      <c r="UXE151" s="342"/>
      <c r="UXF151" s="342"/>
      <c r="UXG151" s="342"/>
      <c r="UXH151" s="342"/>
      <c r="UXI151" s="342"/>
      <c r="UXJ151" s="342"/>
      <c r="UXK151" s="342"/>
      <c r="UXL151" s="342"/>
      <c r="UXM151" s="342"/>
      <c r="UXN151" s="342"/>
      <c r="UXO151" s="342"/>
      <c r="UXP151" s="342"/>
      <c r="UXQ151" s="342"/>
      <c r="UXR151" s="342"/>
      <c r="UXS151" s="342"/>
      <c r="UXT151" s="342"/>
      <c r="UXU151" s="342"/>
      <c r="UXV151" s="342"/>
      <c r="UXW151" s="342"/>
      <c r="UXX151" s="342"/>
      <c r="UXY151" s="342"/>
      <c r="UXZ151" s="342"/>
      <c r="UYA151" s="342"/>
      <c r="UYB151" s="342"/>
      <c r="UYC151" s="342"/>
      <c r="UYD151" s="342"/>
      <c r="UYE151" s="342"/>
      <c r="UYF151" s="342"/>
      <c r="UYG151" s="342"/>
      <c r="UYH151" s="342"/>
      <c r="UYI151" s="342"/>
      <c r="UYJ151" s="342"/>
      <c r="UYK151" s="342"/>
      <c r="UYL151" s="342"/>
      <c r="UYM151" s="342"/>
      <c r="UYN151" s="342"/>
      <c r="UYO151" s="342"/>
      <c r="UYP151" s="342"/>
      <c r="UYQ151" s="342"/>
      <c r="UYR151" s="342"/>
      <c r="UYS151" s="342"/>
      <c r="UYT151" s="342"/>
      <c r="UYU151" s="342"/>
      <c r="UYV151" s="342"/>
      <c r="UYW151" s="342"/>
      <c r="UYX151" s="342"/>
      <c r="UYY151" s="342"/>
      <c r="UYZ151" s="342"/>
      <c r="UZA151" s="342"/>
      <c r="UZB151" s="342"/>
      <c r="UZC151" s="342"/>
      <c r="UZD151" s="342"/>
      <c r="UZE151" s="342"/>
      <c r="UZF151" s="342"/>
      <c r="UZG151" s="342"/>
      <c r="UZH151" s="342"/>
      <c r="UZI151" s="342"/>
      <c r="UZJ151" s="342"/>
      <c r="UZK151" s="342"/>
      <c r="UZL151" s="342"/>
      <c r="UZM151" s="342"/>
      <c r="UZN151" s="342"/>
      <c r="UZO151" s="342"/>
      <c r="UZP151" s="342"/>
      <c r="UZQ151" s="342"/>
      <c r="UZR151" s="342"/>
      <c r="UZS151" s="342"/>
      <c r="UZT151" s="342"/>
      <c r="UZU151" s="342"/>
      <c r="UZV151" s="342"/>
      <c r="UZW151" s="342"/>
      <c r="UZX151" s="342"/>
      <c r="UZY151" s="342"/>
      <c r="UZZ151" s="342"/>
      <c r="VAA151" s="342"/>
      <c r="VAB151" s="342"/>
      <c r="VAC151" s="342"/>
      <c r="VAD151" s="342"/>
      <c r="VAE151" s="342"/>
      <c r="VAF151" s="342"/>
      <c r="VAG151" s="342"/>
      <c r="VAH151" s="342"/>
      <c r="VAI151" s="342"/>
      <c r="VAJ151" s="342"/>
      <c r="VAK151" s="342"/>
      <c r="VAL151" s="342"/>
      <c r="VAM151" s="342"/>
      <c r="VAN151" s="342"/>
      <c r="VAO151" s="342"/>
      <c r="VAP151" s="342"/>
      <c r="VAQ151" s="342"/>
      <c r="VAR151" s="342"/>
      <c r="VAS151" s="342"/>
      <c r="VAT151" s="342"/>
      <c r="VAU151" s="342"/>
      <c r="VAV151" s="342"/>
      <c r="VAW151" s="342"/>
      <c r="VAX151" s="342"/>
      <c r="VAY151" s="342"/>
      <c r="VAZ151" s="342"/>
      <c r="VBA151" s="342"/>
      <c r="VBB151" s="342"/>
      <c r="VBC151" s="342"/>
      <c r="VBD151" s="342"/>
      <c r="VBE151" s="342"/>
      <c r="VBF151" s="342"/>
      <c r="VBG151" s="342"/>
      <c r="VBH151" s="342"/>
      <c r="VBI151" s="342"/>
      <c r="VBJ151" s="342"/>
      <c r="VBK151" s="342"/>
      <c r="VBL151" s="342"/>
      <c r="VBM151" s="342"/>
      <c r="VBN151" s="342"/>
      <c r="VBO151" s="342"/>
      <c r="VBP151" s="342"/>
      <c r="VBQ151" s="342"/>
      <c r="VBR151" s="342"/>
      <c r="VBS151" s="342"/>
      <c r="VBT151" s="342"/>
      <c r="VBU151" s="342"/>
      <c r="VBV151" s="342"/>
      <c r="VBW151" s="342"/>
      <c r="VBX151" s="342"/>
      <c r="VBY151" s="342"/>
      <c r="VBZ151" s="342"/>
      <c r="VCA151" s="342"/>
      <c r="VCB151" s="342"/>
      <c r="VCC151" s="342"/>
      <c r="VCD151" s="342"/>
      <c r="VCE151" s="342"/>
      <c r="VCF151" s="342"/>
      <c r="VCG151" s="342"/>
      <c r="VCH151" s="342"/>
      <c r="VCI151" s="342"/>
      <c r="VCJ151" s="342"/>
      <c r="VCK151" s="342"/>
      <c r="VCL151" s="342"/>
      <c r="VCM151" s="342"/>
      <c r="VCN151" s="342"/>
      <c r="VCO151" s="342"/>
      <c r="VCP151" s="342"/>
      <c r="VCQ151" s="342"/>
      <c r="VCR151" s="342"/>
      <c r="VCS151" s="342"/>
      <c r="VCT151" s="342"/>
      <c r="VCU151" s="342"/>
      <c r="VCV151" s="342"/>
      <c r="VCW151" s="342"/>
      <c r="VCX151" s="342"/>
      <c r="VCY151" s="342"/>
      <c r="VCZ151" s="342"/>
      <c r="VDA151" s="342"/>
      <c r="VDB151" s="342"/>
      <c r="VDC151" s="342"/>
      <c r="VDD151" s="342"/>
      <c r="VDE151" s="342"/>
      <c r="VDF151" s="342"/>
      <c r="VDG151" s="342"/>
      <c r="VDH151" s="342"/>
      <c r="VDI151" s="342"/>
      <c r="VDJ151" s="342"/>
      <c r="VDK151" s="342"/>
      <c r="VDL151" s="342"/>
      <c r="VDM151" s="342"/>
      <c r="VDN151" s="342"/>
      <c r="VDO151" s="342"/>
      <c r="VDP151" s="342"/>
      <c r="VDQ151" s="342"/>
      <c r="VDR151" s="342"/>
      <c r="VDS151" s="342"/>
      <c r="VDT151" s="342"/>
      <c r="VDU151" s="342"/>
      <c r="VDV151" s="342"/>
      <c r="VDW151" s="342"/>
      <c r="VDX151" s="342"/>
      <c r="VDY151" s="342"/>
      <c r="VDZ151" s="342"/>
      <c r="VEA151" s="342"/>
      <c r="VEB151" s="342"/>
      <c r="VEC151" s="342"/>
      <c r="VED151" s="342"/>
      <c r="VEE151" s="342"/>
      <c r="VEF151" s="342"/>
      <c r="VEG151" s="342"/>
      <c r="VEH151" s="342"/>
      <c r="VEI151" s="342"/>
      <c r="VEJ151" s="342"/>
      <c r="VEK151" s="342"/>
      <c r="VEL151" s="342"/>
      <c r="VEM151" s="342"/>
      <c r="VEN151" s="342"/>
      <c r="VEO151" s="342"/>
      <c r="VEP151" s="342"/>
      <c r="VEQ151" s="342"/>
      <c r="VER151" s="342"/>
      <c r="VES151" s="342"/>
      <c r="VET151" s="342"/>
      <c r="VEU151" s="342"/>
      <c r="VEV151" s="342"/>
      <c r="VEW151" s="342"/>
      <c r="VEX151" s="342"/>
      <c r="VEY151" s="342"/>
      <c r="VEZ151" s="342"/>
      <c r="VFA151" s="342"/>
      <c r="VFB151" s="342"/>
      <c r="VFC151" s="342"/>
      <c r="VFD151" s="342"/>
      <c r="VFE151" s="342"/>
      <c r="VFF151" s="342"/>
      <c r="VFG151" s="342"/>
      <c r="VFH151" s="342"/>
      <c r="VFI151" s="342"/>
      <c r="VFJ151" s="342"/>
      <c r="VFK151" s="342"/>
      <c r="VFL151" s="342"/>
      <c r="VFM151" s="342"/>
      <c r="VFN151" s="342"/>
      <c r="VFO151" s="342"/>
      <c r="VFP151" s="342"/>
      <c r="VFQ151" s="342"/>
      <c r="VFR151" s="342"/>
      <c r="VFS151" s="342"/>
      <c r="VFT151" s="342"/>
      <c r="VFU151" s="342"/>
      <c r="VFV151" s="342"/>
      <c r="VFW151" s="342"/>
      <c r="VFX151" s="342"/>
      <c r="VFY151" s="342"/>
      <c r="VFZ151" s="342"/>
      <c r="VGA151" s="342"/>
      <c r="VGB151" s="342"/>
      <c r="VGC151" s="342"/>
      <c r="VGD151" s="342"/>
      <c r="VGE151" s="342"/>
      <c r="VGF151" s="342"/>
      <c r="VGG151" s="342"/>
      <c r="VGH151" s="342"/>
      <c r="VGI151" s="342"/>
      <c r="VGJ151" s="342"/>
      <c r="VGK151" s="342"/>
      <c r="VGL151" s="342"/>
      <c r="VGM151" s="342"/>
      <c r="VGN151" s="342"/>
      <c r="VGO151" s="342"/>
      <c r="VGP151" s="342"/>
      <c r="VGQ151" s="342"/>
      <c r="VGR151" s="342"/>
      <c r="VGS151" s="342"/>
      <c r="VGT151" s="342"/>
      <c r="VGU151" s="342"/>
      <c r="VGV151" s="342"/>
      <c r="VGW151" s="342"/>
      <c r="VGX151" s="342"/>
      <c r="VGY151" s="342"/>
      <c r="VGZ151" s="342"/>
      <c r="VHA151" s="342"/>
      <c r="VHB151" s="342"/>
      <c r="VHC151" s="342"/>
      <c r="VHD151" s="342"/>
      <c r="VHE151" s="342"/>
      <c r="VHF151" s="342"/>
      <c r="VHG151" s="342"/>
      <c r="VHH151" s="342"/>
      <c r="VHI151" s="342"/>
      <c r="VHJ151" s="342"/>
      <c r="VHK151" s="342"/>
      <c r="VHL151" s="342"/>
      <c r="VHM151" s="342"/>
      <c r="VHN151" s="342"/>
      <c r="VHO151" s="342"/>
      <c r="VHP151" s="342"/>
      <c r="VHQ151" s="342"/>
      <c r="VHR151" s="342"/>
      <c r="VHS151" s="342"/>
      <c r="VHT151" s="342"/>
      <c r="VHU151" s="342"/>
      <c r="VHV151" s="342"/>
      <c r="VHW151" s="342"/>
      <c r="VHX151" s="342"/>
      <c r="VHY151" s="342"/>
      <c r="VHZ151" s="342"/>
      <c r="VIA151" s="342"/>
      <c r="VIB151" s="342"/>
      <c r="VIC151" s="342"/>
      <c r="VID151" s="342"/>
      <c r="VIE151" s="342"/>
      <c r="VIF151" s="342"/>
      <c r="VIG151" s="342"/>
      <c r="VIH151" s="342"/>
      <c r="VII151" s="342"/>
      <c r="VIJ151" s="342"/>
      <c r="VIK151" s="342"/>
      <c r="VIL151" s="342"/>
      <c r="VIM151" s="342"/>
      <c r="VIN151" s="342"/>
      <c r="VIO151" s="342"/>
      <c r="VIP151" s="342"/>
      <c r="VIQ151" s="342"/>
      <c r="VIR151" s="342"/>
      <c r="VIS151" s="342"/>
      <c r="VIT151" s="342"/>
      <c r="VIU151" s="342"/>
      <c r="VIV151" s="342"/>
      <c r="VIW151" s="342"/>
      <c r="VIX151" s="342"/>
      <c r="VIY151" s="342"/>
      <c r="VIZ151" s="342"/>
      <c r="VJA151" s="342"/>
      <c r="VJB151" s="342"/>
      <c r="VJC151" s="342"/>
      <c r="VJD151" s="342"/>
      <c r="VJE151" s="342"/>
      <c r="VJF151" s="342"/>
      <c r="VJG151" s="342"/>
      <c r="VJH151" s="342"/>
      <c r="VJI151" s="342"/>
      <c r="VJJ151" s="342"/>
      <c r="VJK151" s="342"/>
      <c r="VJL151" s="342"/>
      <c r="VJM151" s="342"/>
      <c r="VJN151" s="342"/>
      <c r="VJO151" s="342"/>
      <c r="VJP151" s="342"/>
      <c r="VJQ151" s="342"/>
      <c r="VJR151" s="342"/>
      <c r="VJS151" s="342"/>
      <c r="VJT151" s="342"/>
      <c r="VJU151" s="342"/>
      <c r="VJV151" s="342"/>
      <c r="VJW151" s="342"/>
      <c r="VJX151" s="342"/>
      <c r="VJY151" s="342"/>
      <c r="VJZ151" s="342"/>
      <c r="VKA151" s="342"/>
      <c r="VKB151" s="342"/>
      <c r="VKC151" s="342"/>
      <c r="VKD151" s="342"/>
      <c r="VKE151" s="342"/>
      <c r="VKF151" s="342"/>
      <c r="VKG151" s="342"/>
      <c r="VKH151" s="342"/>
      <c r="VKI151" s="342"/>
      <c r="VKJ151" s="342"/>
      <c r="VKK151" s="342"/>
      <c r="VKL151" s="342"/>
      <c r="VKM151" s="342"/>
      <c r="VKN151" s="342"/>
      <c r="VKO151" s="342"/>
      <c r="VKP151" s="342"/>
      <c r="VKQ151" s="342"/>
      <c r="VKR151" s="342"/>
      <c r="VKS151" s="342"/>
      <c r="VKT151" s="342"/>
      <c r="VKU151" s="342"/>
      <c r="VKV151" s="342"/>
      <c r="VKW151" s="342"/>
      <c r="VKX151" s="342"/>
      <c r="VKY151" s="342"/>
      <c r="VKZ151" s="342"/>
      <c r="VLA151" s="342"/>
      <c r="VLB151" s="342"/>
      <c r="VLC151" s="342"/>
      <c r="VLD151" s="342"/>
      <c r="VLE151" s="342"/>
      <c r="VLF151" s="342"/>
      <c r="VLG151" s="342"/>
      <c r="VLH151" s="342"/>
      <c r="VLI151" s="342"/>
      <c r="VLJ151" s="342"/>
      <c r="VLK151" s="342"/>
      <c r="VLL151" s="342"/>
      <c r="VLM151" s="342"/>
      <c r="VLN151" s="342"/>
      <c r="VLO151" s="342"/>
      <c r="VLP151" s="342"/>
      <c r="VLQ151" s="342"/>
      <c r="VLR151" s="342"/>
      <c r="VLS151" s="342"/>
      <c r="VLT151" s="342"/>
      <c r="VLU151" s="342"/>
      <c r="VLV151" s="342"/>
      <c r="VLW151" s="342"/>
      <c r="VLX151" s="342"/>
      <c r="VLY151" s="342"/>
      <c r="VLZ151" s="342"/>
      <c r="VMA151" s="342"/>
      <c r="VMB151" s="342"/>
      <c r="VMC151" s="342"/>
      <c r="VMD151" s="342"/>
      <c r="VME151" s="342"/>
      <c r="VMF151" s="342"/>
      <c r="VMG151" s="342"/>
      <c r="VMH151" s="342"/>
      <c r="VMI151" s="342"/>
      <c r="VMJ151" s="342"/>
      <c r="VMK151" s="342"/>
      <c r="VML151" s="342"/>
      <c r="VMM151" s="342"/>
      <c r="VMN151" s="342"/>
      <c r="VMO151" s="342"/>
      <c r="VMP151" s="342"/>
      <c r="VMQ151" s="342"/>
      <c r="VMR151" s="342"/>
      <c r="VMS151" s="342"/>
      <c r="VMT151" s="342"/>
      <c r="VMU151" s="342"/>
      <c r="VMV151" s="342"/>
      <c r="VMW151" s="342"/>
      <c r="VMX151" s="342"/>
      <c r="VMY151" s="342"/>
      <c r="VMZ151" s="342"/>
      <c r="VNA151" s="342"/>
      <c r="VNB151" s="342"/>
      <c r="VNC151" s="342"/>
      <c r="VND151" s="342"/>
      <c r="VNE151" s="342"/>
      <c r="VNF151" s="342"/>
      <c r="VNG151" s="342"/>
      <c r="VNH151" s="342"/>
      <c r="VNI151" s="342"/>
      <c r="VNJ151" s="342"/>
      <c r="VNK151" s="342"/>
      <c r="VNL151" s="342"/>
      <c r="VNM151" s="342"/>
      <c r="VNN151" s="342"/>
      <c r="VNO151" s="342"/>
      <c r="VNP151" s="342"/>
      <c r="VNQ151" s="342"/>
      <c r="VNR151" s="342"/>
      <c r="VNS151" s="342"/>
      <c r="VNT151" s="342"/>
      <c r="VNU151" s="342"/>
      <c r="VNV151" s="342"/>
      <c r="VNW151" s="342"/>
      <c r="VNX151" s="342"/>
      <c r="VNY151" s="342"/>
      <c r="VNZ151" s="342"/>
      <c r="VOA151" s="342"/>
      <c r="VOB151" s="342"/>
      <c r="VOC151" s="342"/>
      <c r="VOD151" s="342"/>
      <c r="VOE151" s="342"/>
      <c r="VOF151" s="342"/>
      <c r="VOG151" s="342"/>
      <c r="VOH151" s="342"/>
      <c r="VOI151" s="342"/>
      <c r="VOJ151" s="342"/>
      <c r="VOK151" s="342"/>
      <c r="VOL151" s="342"/>
      <c r="VOM151" s="342"/>
      <c r="VON151" s="342"/>
      <c r="VOO151" s="342"/>
      <c r="VOP151" s="342"/>
      <c r="VOQ151" s="342"/>
      <c r="VOR151" s="342"/>
      <c r="VOS151" s="342"/>
      <c r="VOT151" s="342"/>
      <c r="VOU151" s="342"/>
      <c r="VOV151" s="342"/>
      <c r="VOW151" s="342"/>
      <c r="VOX151" s="342"/>
      <c r="VOY151" s="342"/>
      <c r="VOZ151" s="342"/>
      <c r="VPA151" s="342"/>
      <c r="VPB151" s="342"/>
      <c r="VPC151" s="342"/>
      <c r="VPD151" s="342"/>
      <c r="VPE151" s="342"/>
      <c r="VPF151" s="342"/>
      <c r="VPG151" s="342"/>
      <c r="VPH151" s="342"/>
      <c r="VPI151" s="342"/>
      <c r="VPJ151" s="342"/>
      <c r="VPK151" s="342"/>
      <c r="VPL151" s="342"/>
      <c r="VPM151" s="342"/>
      <c r="VPN151" s="342"/>
      <c r="VPO151" s="342"/>
      <c r="VPP151" s="342"/>
      <c r="VPQ151" s="342"/>
      <c r="VPR151" s="342"/>
      <c r="VPS151" s="342"/>
      <c r="VPT151" s="342"/>
      <c r="VPU151" s="342"/>
      <c r="VPV151" s="342"/>
      <c r="VPW151" s="342"/>
      <c r="VPX151" s="342"/>
      <c r="VPY151" s="342"/>
      <c r="VPZ151" s="342"/>
      <c r="VQA151" s="342"/>
      <c r="VQB151" s="342"/>
      <c r="VQC151" s="342"/>
      <c r="VQD151" s="342"/>
      <c r="VQE151" s="342"/>
      <c r="VQF151" s="342"/>
      <c r="VQG151" s="342"/>
      <c r="VQH151" s="342"/>
      <c r="VQI151" s="342"/>
      <c r="VQJ151" s="342"/>
      <c r="VQK151" s="342"/>
      <c r="VQL151" s="342"/>
      <c r="VQM151" s="342"/>
      <c r="VQN151" s="342"/>
      <c r="VQO151" s="342"/>
      <c r="VQP151" s="342"/>
      <c r="VQQ151" s="342"/>
      <c r="VQR151" s="342"/>
      <c r="VQS151" s="342"/>
      <c r="VQT151" s="342"/>
      <c r="VQU151" s="342"/>
      <c r="VQV151" s="342"/>
      <c r="VQW151" s="342"/>
      <c r="VQX151" s="342"/>
      <c r="VQY151" s="342"/>
      <c r="VQZ151" s="342"/>
      <c r="VRA151" s="342"/>
      <c r="VRB151" s="342"/>
      <c r="VRC151" s="342"/>
      <c r="VRD151" s="342"/>
      <c r="VRE151" s="342"/>
      <c r="VRF151" s="342"/>
      <c r="VRG151" s="342"/>
      <c r="VRH151" s="342"/>
      <c r="VRI151" s="342"/>
      <c r="VRJ151" s="342"/>
      <c r="VRK151" s="342"/>
      <c r="VRL151" s="342"/>
      <c r="VRM151" s="342"/>
      <c r="VRN151" s="342"/>
      <c r="VRO151" s="342"/>
      <c r="VRP151" s="342"/>
      <c r="VRQ151" s="342"/>
      <c r="VRR151" s="342"/>
      <c r="VRS151" s="342"/>
      <c r="VRT151" s="342"/>
      <c r="VRU151" s="342"/>
      <c r="VRV151" s="342"/>
      <c r="VRW151" s="342"/>
      <c r="VRX151" s="342"/>
      <c r="VRY151" s="342"/>
      <c r="VRZ151" s="342"/>
      <c r="VSA151" s="342"/>
      <c r="VSB151" s="342"/>
      <c r="VSC151" s="342"/>
      <c r="VSD151" s="342"/>
      <c r="VSE151" s="342"/>
      <c r="VSF151" s="342"/>
      <c r="VSG151" s="342"/>
      <c r="VSH151" s="342"/>
      <c r="VSI151" s="342"/>
      <c r="VSJ151" s="342"/>
      <c r="VSK151" s="342"/>
      <c r="VSL151" s="342"/>
      <c r="VSM151" s="342"/>
      <c r="VSN151" s="342"/>
      <c r="VSO151" s="342"/>
      <c r="VSP151" s="342"/>
      <c r="VSQ151" s="342"/>
      <c r="VSR151" s="342"/>
      <c r="VSS151" s="342"/>
      <c r="VST151" s="342"/>
      <c r="VSU151" s="342"/>
      <c r="VSV151" s="342"/>
      <c r="VSW151" s="342"/>
      <c r="VSX151" s="342"/>
      <c r="VSY151" s="342"/>
      <c r="VSZ151" s="342"/>
      <c r="VTA151" s="342"/>
      <c r="VTB151" s="342"/>
      <c r="VTC151" s="342"/>
      <c r="VTD151" s="342"/>
      <c r="VTE151" s="342"/>
      <c r="VTF151" s="342"/>
      <c r="VTG151" s="342"/>
      <c r="VTH151" s="342"/>
      <c r="VTI151" s="342"/>
      <c r="VTJ151" s="342"/>
      <c r="VTK151" s="342"/>
      <c r="VTL151" s="342"/>
      <c r="VTM151" s="342"/>
      <c r="VTN151" s="342"/>
      <c r="VTO151" s="342"/>
      <c r="VTP151" s="342"/>
      <c r="VTQ151" s="342"/>
      <c r="VTR151" s="342"/>
      <c r="VTS151" s="342"/>
      <c r="VTT151" s="342"/>
      <c r="VTU151" s="342"/>
      <c r="VTV151" s="342"/>
      <c r="VTW151" s="342"/>
      <c r="VTX151" s="342"/>
      <c r="VTY151" s="342"/>
      <c r="VTZ151" s="342"/>
      <c r="VUA151" s="342"/>
      <c r="VUB151" s="342"/>
      <c r="VUC151" s="342"/>
      <c r="VUD151" s="342"/>
      <c r="VUE151" s="342"/>
      <c r="VUF151" s="342"/>
      <c r="VUG151" s="342"/>
      <c r="VUH151" s="342"/>
      <c r="VUI151" s="342"/>
      <c r="VUJ151" s="342"/>
      <c r="VUK151" s="342"/>
      <c r="VUL151" s="342"/>
      <c r="VUM151" s="342"/>
      <c r="VUN151" s="342"/>
      <c r="VUO151" s="342"/>
      <c r="VUP151" s="342"/>
      <c r="VUQ151" s="342"/>
      <c r="VUR151" s="342"/>
      <c r="VUS151" s="342"/>
      <c r="VUT151" s="342"/>
      <c r="VUU151" s="342"/>
      <c r="VUV151" s="342"/>
      <c r="VUW151" s="342"/>
      <c r="VUX151" s="342"/>
      <c r="VUY151" s="342"/>
      <c r="VUZ151" s="342"/>
      <c r="VVA151" s="342"/>
      <c r="VVB151" s="342"/>
      <c r="VVC151" s="342"/>
      <c r="VVD151" s="342"/>
      <c r="VVE151" s="342"/>
      <c r="VVF151" s="342"/>
      <c r="VVG151" s="342"/>
      <c r="VVH151" s="342"/>
      <c r="VVI151" s="342"/>
      <c r="VVJ151" s="342"/>
      <c r="VVK151" s="342"/>
      <c r="VVL151" s="342"/>
      <c r="VVM151" s="342"/>
      <c r="VVN151" s="342"/>
      <c r="VVO151" s="342"/>
      <c r="VVP151" s="342"/>
      <c r="VVQ151" s="342"/>
      <c r="VVR151" s="342"/>
      <c r="VVS151" s="342"/>
      <c r="VVT151" s="342"/>
      <c r="VVU151" s="342"/>
      <c r="VVV151" s="342"/>
      <c r="VVW151" s="342"/>
      <c r="VVX151" s="342"/>
      <c r="VVY151" s="342"/>
      <c r="VVZ151" s="342"/>
      <c r="VWA151" s="342"/>
      <c r="VWB151" s="342"/>
      <c r="VWC151" s="342"/>
      <c r="VWD151" s="342"/>
      <c r="VWE151" s="342"/>
      <c r="VWF151" s="342"/>
      <c r="VWG151" s="342"/>
      <c r="VWH151" s="342"/>
      <c r="VWI151" s="342"/>
      <c r="VWJ151" s="342"/>
      <c r="VWK151" s="342"/>
      <c r="VWL151" s="342"/>
      <c r="VWM151" s="342"/>
      <c r="VWN151" s="342"/>
      <c r="VWO151" s="342"/>
      <c r="VWP151" s="342"/>
      <c r="VWQ151" s="342"/>
      <c r="VWR151" s="342"/>
      <c r="VWS151" s="342"/>
      <c r="VWT151" s="342"/>
      <c r="VWU151" s="342"/>
      <c r="VWV151" s="342"/>
      <c r="VWW151" s="342"/>
      <c r="VWX151" s="342"/>
      <c r="VWY151" s="342"/>
      <c r="VWZ151" s="342"/>
      <c r="VXA151" s="342"/>
      <c r="VXB151" s="342"/>
      <c r="VXC151" s="342"/>
      <c r="VXD151" s="342"/>
      <c r="VXE151" s="342"/>
      <c r="VXF151" s="342"/>
      <c r="VXG151" s="342"/>
      <c r="VXH151" s="342"/>
      <c r="VXI151" s="342"/>
      <c r="VXJ151" s="342"/>
      <c r="VXK151" s="342"/>
      <c r="VXL151" s="342"/>
      <c r="VXM151" s="342"/>
      <c r="VXN151" s="342"/>
      <c r="VXO151" s="342"/>
      <c r="VXP151" s="342"/>
      <c r="VXQ151" s="342"/>
      <c r="VXR151" s="342"/>
      <c r="VXS151" s="342"/>
      <c r="VXT151" s="342"/>
      <c r="VXU151" s="342"/>
      <c r="VXV151" s="342"/>
      <c r="VXW151" s="342"/>
      <c r="VXX151" s="342"/>
      <c r="VXY151" s="342"/>
      <c r="VXZ151" s="342"/>
      <c r="VYA151" s="342"/>
      <c r="VYB151" s="342"/>
      <c r="VYC151" s="342"/>
      <c r="VYD151" s="342"/>
      <c r="VYE151" s="342"/>
      <c r="VYF151" s="342"/>
      <c r="VYG151" s="342"/>
      <c r="VYH151" s="342"/>
      <c r="VYI151" s="342"/>
      <c r="VYJ151" s="342"/>
      <c r="VYK151" s="342"/>
      <c r="VYL151" s="342"/>
      <c r="VYM151" s="342"/>
      <c r="VYN151" s="342"/>
      <c r="VYO151" s="342"/>
      <c r="VYP151" s="342"/>
      <c r="VYQ151" s="342"/>
      <c r="VYR151" s="342"/>
      <c r="VYS151" s="342"/>
      <c r="VYT151" s="342"/>
      <c r="VYU151" s="342"/>
      <c r="VYV151" s="342"/>
      <c r="VYW151" s="342"/>
      <c r="VYX151" s="342"/>
      <c r="VYY151" s="342"/>
      <c r="VYZ151" s="342"/>
      <c r="VZA151" s="342"/>
      <c r="VZB151" s="342"/>
      <c r="VZC151" s="342"/>
      <c r="VZD151" s="342"/>
      <c r="VZE151" s="342"/>
      <c r="VZF151" s="342"/>
      <c r="VZG151" s="342"/>
      <c r="VZH151" s="342"/>
      <c r="VZI151" s="342"/>
      <c r="VZJ151" s="342"/>
      <c r="VZK151" s="342"/>
      <c r="VZL151" s="342"/>
      <c r="VZM151" s="342"/>
      <c r="VZN151" s="342"/>
      <c r="VZO151" s="342"/>
      <c r="VZP151" s="342"/>
      <c r="VZQ151" s="342"/>
      <c r="VZR151" s="342"/>
      <c r="VZS151" s="342"/>
      <c r="VZT151" s="342"/>
      <c r="VZU151" s="342"/>
      <c r="VZV151" s="342"/>
      <c r="VZW151" s="342"/>
      <c r="VZX151" s="342"/>
      <c r="VZY151" s="342"/>
      <c r="VZZ151" s="342"/>
      <c r="WAA151" s="342"/>
      <c r="WAB151" s="342"/>
      <c r="WAC151" s="342"/>
      <c r="WAD151" s="342"/>
      <c r="WAE151" s="342"/>
      <c r="WAF151" s="342"/>
      <c r="WAG151" s="342"/>
      <c r="WAH151" s="342"/>
      <c r="WAI151" s="342"/>
      <c r="WAJ151" s="342"/>
      <c r="WAK151" s="342"/>
      <c r="WAL151" s="342"/>
      <c r="WAM151" s="342"/>
      <c r="WAN151" s="342"/>
      <c r="WAO151" s="342"/>
      <c r="WAP151" s="342"/>
      <c r="WAQ151" s="342"/>
      <c r="WAR151" s="342"/>
      <c r="WAS151" s="342"/>
      <c r="WAT151" s="342"/>
      <c r="WAU151" s="342"/>
      <c r="WAV151" s="342"/>
      <c r="WAW151" s="342"/>
      <c r="WAX151" s="342"/>
      <c r="WAY151" s="342"/>
      <c r="WAZ151" s="342"/>
      <c r="WBA151" s="342"/>
      <c r="WBB151" s="342"/>
      <c r="WBC151" s="342"/>
      <c r="WBD151" s="342"/>
      <c r="WBE151" s="342"/>
      <c r="WBF151" s="342"/>
      <c r="WBG151" s="342"/>
      <c r="WBH151" s="342"/>
      <c r="WBI151" s="342"/>
      <c r="WBJ151" s="342"/>
      <c r="WBK151" s="342"/>
      <c r="WBL151" s="342"/>
      <c r="WBM151" s="342"/>
      <c r="WBN151" s="342"/>
      <c r="WBO151" s="342"/>
      <c r="WBP151" s="342"/>
      <c r="WBQ151" s="342"/>
      <c r="WBR151" s="342"/>
      <c r="WBS151" s="342"/>
      <c r="WBT151" s="342"/>
      <c r="WBU151" s="342"/>
      <c r="WBV151" s="342"/>
      <c r="WBW151" s="342"/>
      <c r="WBX151" s="342"/>
      <c r="WBY151" s="342"/>
      <c r="WBZ151" s="342"/>
      <c r="WCA151" s="342"/>
      <c r="WCB151" s="342"/>
      <c r="WCC151" s="342"/>
      <c r="WCD151" s="342"/>
      <c r="WCE151" s="342"/>
      <c r="WCF151" s="342"/>
      <c r="WCG151" s="342"/>
      <c r="WCH151" s="342"/>
      <c r="WCI151" s="342"/>
      <c r="WCJ151" s="342"/>
      <c r="WCK151" s="342"/>
      <c r="WCL151" s="342"/>
      <c r="WCM151" s="342"/>
      <c r="WCN151" s="342"/>
      <c r="WCO151" s="342"/>
      <c r="WCP151" s="342"/>
      <c r="WCQ151" s="342"/>
      <c r="WCR151" s="342"/>
      <c r="WCS151" s="342"/>
      <c r="WCT151" s="342"/>
      <c r="WCU151" s="342"/>
      <c r="WCV151" s="342"/>
      <c r="WCW151" s="342"/>
      <c r="WCX151" s="342"/>
      <c r="WCY151" s="342"/>
      <c r="WCZ151" s="342"/>
      <c r="WDA151" s="342"/>
      <c r="WDB151" s="342"/>
      <c r="WDC151" s="342"/>
      <c r="WDD151" s="342"/>
      <c r="WDE151" s="342"/>
      <c r="WDF151" s="342"/>
      <c r="WDG151" s="342"/>
      <c r="WDH151" s="342"/>
      <c r="WDI151" s="342"/>
      <c r="WDJ151" s="342"/>
      <c r="WDK151" s="342"/>
      <c r="WDL151" s="342"/>
      <c r="WDM151" s="342"/>
      <c r="WDN151" s="342"/>
      <c r="WDO151" s="342"/>
      <c r="WDP151" s="342"/>
      <c r="WDQ151" s="342"/>
      <c r="WDR151" s="342"/>
      <c r="WDS151" s="342"/>
      <c r="WDT151" s="342"/>
      <c r="WDU151" s="342"/>
      <c r="WDV151" s="342"/>
      <c r="WDW151" s="342"/>
      <c r="WDX151" s="342"/>
      <c r="WDY151" s="342"/>
      <c r="WDZ151" s="342"/>
      <c r="WEA151" s="342"/>
      <c r="WEB151" s="342"/>
      <c r="WEC151" s="342"/>
      <c r="WED151" s="342"/>
      <c r="WEE151" s="342"/>
      <c r="WEF151" s="342"/>
      <c r="WEG151" s="342"/>
      <c r="WEH151" s="342"/>
      <c r="WEI151" s="342"/>
      <c r="WEJ151" s="342"/>
      <c r="WEK151" s="342"/>
      <c r="WEL151" s="342"/>
      <c r="WEM151" s="342"/>
      <c r="WEN151" s="342"/>
      <c r="WEO151" s="342"/>
      <c r="WEP151" s="342"/>
      <c r="WEQ151" s="342"/>
      <c r="WER151" s="342"/>
      <c r="WES151" s="342"/>
      <c r="WET151" s="342"/>
      <c r="WEU151" s="342"/>
      <c r="WEV151" s="342"/>
      <c r="WEW151" s="342"/>
      <c r="WEX151" s="342"/>
      <c r="WEY151" s="342"/>
      <c r="WEZ151" s="342"/>
      <c r="WFA151" s="342"/>
      <c r="WFB151" s="342"/>
      <c r="WFC151" s="342"/>
      <c r="WFD151" s="342"/>
      <c r="WFE151" s="342"/>
      <c r="WFF151" s="342"/>
      <c r="WFG151" s="342"/>
      <c r="WFH151" s="342"/>
      <c r="WFI151" s="342"/>
      <c r="WFJ151" s="342"/>
      <c r="WFK151" s="342"/>
      <c r="WFL151" s="342"/>
      <c r="WFM151" s="342"/>
      <c r="WFN151" s="342"/>
      <c r="WFO151" s="342"/>
      <c r="WFP151" s="342"/>
      <c r="WFQ151" s="342"/>
      <c r="WFR151" s="342"/>
      <c r="WFS151" s="342"/>
      <c r="WFT151" s="342"/>
      <c r="WFU151" s="342"/>
      <c r="WFV151" s="342"/>
      <c r="WFW151" s="342"/>
      <c r="WFX151" s="342"/>
      <c r="WFY151" s="342"/>
      <c r="WFZ151" s="342"/>
      <c r="WGA151" s="342"/>
      <c r="WGB151" s="342"/>
      <c r="WGC151" s="342"/>
      <c r="WGD151" s="342"/>
      <c r="WGE151" s="342"/>
      <c r="WGF151" s="342"/>
      <c r="WGG151" s="342"/>
      <c r="WGH151" s="342"/>
      <c r="WGI151" s="342"/>
      <c r="WGJ151" s="342"/>
      <c r="WGK151" s="342"/>
      <c r="WGL151" s="342"/>
      <c r="WGM151" s="342"/>
      <c r="WGN151" s="342"/>
      <c r="WGO151" s="342"/>
      <c r="WGP151" s="342"/>
      <c r="WGQ151" s="342"/>
      <c r="WGR151" s="342"/>
      <c r="WGS151" s="342"/>
      <c r="WGT151" s="342"/>
      <c r="WGU151" s="342"/>
      <c r="WGV151" s="342"/>
      <c r="WGW151" s="342"/>
      <c r="WGX151" s="342"/>
      <c r="WGY151" s="342"/>
      <c r="WGZ151" s="342"/>
      <c r="WHA151" s="342"/>
      <c r="WHB151" s="342"/>
      <c r="WHC151" s="342"/>
      <c r="WHD151" s="342"/>
      <c r="WHE151" s="342"/>
      <c r="WHF151" s="342"/>
      <c r="WHG151" s="342"/>
      <c r="WHH151" s="342"/>
      <c r="WHI151" s="342"/>
      <c r="WHJ151" s="342"/>
      <c r="WHK151" s="342"/>
      <c r="WHL151" s="342"/>
      <c r="WHM151" s="342"/>
      <c r="WHN151" s="342"/>
      <c r="WHO151" s="342"/>
      <c r="WHP151" s="342"/>
      <c r="WHQ151" s="342"/>
      <c r="WHR151" s="342"/>
      <c r="WHS151" s="342"/>
      <c r="WHT151" s="342"/>
      <c r="WHU151" s="342"/>
      <c r="WHV151" s="342"/>
      <c r="WHW151" s="342"/>
      <c r="WHX151" s="342"/>
      <c r="WHY151" s="342"/>
      <c r="WHZ151" s="342"/>
      <c r="WIA151" s="342"/>
      <c r="WIB151" s="342"/>
      <c r="WIC151" s="342"/>
      <c r="WID151" s="342"/>
      <c r="WIE151" s="342"/>
      <c r="WIF151" s="342"/>
      <c r="WIG151" s="342"/>
      <c r="WIH151" s="342"/>
      <c r="WII151" s="342"/>
      <c r="WIJ151" s="342"/>
      <c r="WIK151" s="342"/>
      <c r="WIL151" s="342"/>
      <c r="WIM151" s="342"/>
      <c r="WIN151" s="342"/>
      <c r="WIO151" s="342"/>
      <c r="WIP151" s="342"/>
      <c r="WIQ151" s="342"/>
      <c r="WIR151" s="342"/>
      <c r="WIS151" s="342"/>
      <c r="WIT151" s="342"/>
      <c r="WIU151" s="342"/>
      <c r="WIV151" s="342"/>
      <c r="WIW151" s="342"/>
      <c r="WIX151" s="342"/>
      <c r="WIY151" s="342"/>
      <c r="WIZ151" s="342"/>
      <c r="WJA151" s="342"/>
      <c r="WJB151" s="342"/>
      <c r="WJC151" s="342"/>
      <c r="WJD151" s="342"/>
      <c r="WJE151" s="342"/>
      <c r="WJF151" s="342"/>
      <c r="WJG151" s="342"/>
      <c r="WJH151" s="342"/>
      <c r="WJI151" s="342"/>
      <c r="WJJ151" s="342"/>
      <c r="WJK151" s="342"/>
      <c r="WJL151" s="342"/>
      <c r="WJM151" s="342"/>
      <c r="WJN151" s="342"/>
      <c r="WJO151" s="342"/>
      <c r="WJP151" s="342"/>
      <c r="WJQ151" s="342"/>
      <c r="WJR151" s="342"/>
      <c r="WJS151" s="342"/>
      <c r="WJT151" s="342"/>
      <c r="WJU151" s="342"/>
      <c r="WJV151" s="342"/>
      <c r="WJW151" s="342"/>
      <c r="WJX151" s="342"/>
      <c r="WJY151" s="342"/>
      <c r="WJZ151" s="342"/>
      <c r="WKA151" s="342"/>
      <c r="WKB151" s="342"/>
      <c r="WKC151" s="342"/>
      <c r="WKD151" s="342"/>
      <c r="WKE151" s="342"/>
      <c r="WKF151" s="342"/>
      <c r="WKG151" s="342"/>
      <c r="WKH151" s="342"/>
      <c r="WKI151" s="342"/>
      <c r="WKJ151" s="342"/>
      <c r="WKK151" s="342"/>
      <c r="WKL151" s="342"/>
      <c r="WKM151" s="342"/>
      <c r="WKN151" s="342"/>
      <c r="WKO151" s="342"/>
      <c r="WKP151" s="342"/>
      <c r="WKQ151" s="342"/>
      <c r="WKR151" s="342"/>
      <c r="WKS151" s="342"/>
      <c r="WKT151" s="342"/>
      <c r="WKU151" s="342"/>
      <c r="WKV151" s="342"/>
      <c r="WKW151" s="342"/>
      <c r="WKX151" s="342"/>
      <c r="WKY151" s="342"/>
      <c r="WKZ151" s="342"/>
      <c r="WLA151" s="342"/>
      <c r="WLB151" s="342"/>
      <c r="WLC151" s="342"/>
      <c r="WLD151" s="342"/>
      <c r="WLE151" s="342"/>
      <c r="WLF151" s="342"/>
      <c r="WLG151" s="342"/>
      <c r="WLH151" s="342"/>
      <c r="WLI151" s="342"/>
      <c r="WLJ151" s="342"/>
      <c r="WLK151" s="342"/>
      <c r="WLL151" s="342"/>
      <c r="WLM151" s="342"/>
      <c r="WLN151" s="342"/>
      <c r="WLO151" s="342"/>
      <c r="WLP151" s="342"/>
      <c r="WLQ151" s="342"/>
      <c r="WLR151" s="342"/>
      <c r="WLS151" s="342"/>
      <c r="WLT151" s="342"/>
      <c r="WLU151" s="342"/>
      <c r="WLV151" s="342"/>
      <c r="WLW151" s="342"/>
      <c r="WLX151" s="342"/>
      <c r="WLY151" s="342"/>
      <c r="WLZ151" s="342"/>
      <c r="WMA151" s="342"/>
      <c r="WMB151" s="342"/>
      <c r="WMC151" s="342"/>
      <c r="WMD151" s="342"/>
      <c r="WME151" s="342"/>
      <c r="WMF151" s="342"/>
      <c r="WMG151" s="342"/>
      <c r="WMH151" s="342"/>
      <c r="WMI151" s="342"/>
      <c r="WMJ151" s="342"/>
      <c r="WMK151" s="342"/>
      <c r="WML151" s="342"/>
      <c r="WMM151" s="342"/>
      <c r="WMN151" s="342"/>
      <c r="WMO151" s="342"/>
      <c r="WMP151" s="342"/>
      <c r="WMQ151" s="342"/>
      <c r="WMR151" s="342"/>
      <c r="WMS151" s="342"/>
      <c r="WMT151" s="342"/>
      <c r="WMU151" s="342"/>
      <c r="WMV151" s="342"/>
      <c r="WMW151" s="342"/>
      <c r="WMX151" s="342"/>
      <c r="WMY151" s="342"/>
      <c r="WMZ151" s="342"/>
      <c r="WNA151" s="342"/>
      <c r="WNB151" s="342"/>
      <c r="WNC151" s="342"/>
      <c r="WND151" s="342"/>
      <c r="WNE151" s="342"/>
      <c r="WNF151" s="342"/>
      <c r="WNG151" s="342"/>
      <c r="WNH151" s="342"/>
      <c r="WNI151" s="342"/>
      <c r="WNJ151" s="342"/>
      <c r="WNK151" s="342"/>
      <c r="WNL151" s="342"/>
      <c r="WNM151" s="342"/>
      <c r="WNN151" s="342"/>
      <c r="WNO151" s="342"/>
      <c r="WNP151" s="342"/>
      <c r="WNQ151" s="342"/>
      <c r="WNR151" s="342"/>
      <c r="WNS151" s="342"/>
      <c r="WNT151" s="342"/>
      <c r="WNU151" s="342"/>
      <c r="WNV151" s="342"/>
      <c r="WNW151" s="342"/>
      <c r="WNX151" s="342"/>
      <c r="WNY151" s="342"/>
      <c r="WNZ151" s="342"/>
      <c r="WOA151" s="342"/>
      <c r="WOB151" s="342"/>
      <c r="WOC151" s="342"/>
      <c r="WOD151" s="342"/>
      <c r="WOE151" s="342"/>
      <c r="WOF151" s="342"/>
      <c r="WOG151" s="342"/>
      <c r="WOH151" s="342"/>
      <c r="WOI151" s="342"/>
      <c r="WOJ151" s="342"/>
      <c r="WOK151" s="342"/>
      <c r="WOL151" s="342"/>
      <c r="WOM151" s="342"/>
      <c r="WON151" s="342"/>
      <c r="WOO151" s="342"/>
      <c r="WOP151" s="342"/>
      <c r="WOQ151" s="342"/>
      <c r="WOR151" s="342"/>
      <c r="WOS151" s="342"/>
      <c r="WOT151" s="342"/>
      <c r="WOU151" s="342"/>
      <c r="WOV151" s="342"/>
      <c r="WOW151" s="342"/>
      <c r="WOX151" s="342"/>
      <c r="WOY151" s="342"/>
      <c r="WOZ151" s="342"/>
      <c r="WPA151" s="342"/>
      <c r="WPB151" s="342"/>
      <c r="WPC151" s="342"/>
      <c r="WPD151" s="342"/>
      <c r="WPE151" s="342"/>
      <c r="WPF151" s="342"/>
      <c r="WPG151" s="342"/>
      <c r="WPH151" s="342"/>
      <c r="WPI151" s="342"/>
      <c r="WPJ151" s="342"/>
      <c r="WPK151" s="342"/>
      <c r="WPL151" s="342"/>
      <c r="WPM151" s="342"/>
      <c r="WPN151" s="342"/>
      <c r="WPO151" s="342"/>
      <c r="WPP151" s="342"/>
      <c r="WPQ151" s="342"/>
      <c r="WPR151" s="342"/>
      <c r="WPS151" s="342"/>
      <c r="WPT151" s="342"/>
      <c r="WPU151" s="342"/>
      <c r="WPV151" s="342"/>
      <c r="WPW151" s="342"/>
      <c r="WPX151" s="342"/>
      <c r="WPY151" s="342"/>
      <c r="WPZ151" s="342"/>
      <c r="WQA151" s="342"/>
      <c r="WQB151" s="342"/>
      <c r="WQC151" s="342"/>
      <c r="WQD151" s="342"/>
      <c r="WQE151" s="342"/>
      <c r="WQF151" s="342"/>
      <c r="WQG151" s="342"/>
      <c r="WQH151" s="342"/>
      <c r="WQI151" s="342"/>
      <c r="WQJ151" s="342"/>
      <c r="WQK151" s="342"/>
      <c r="WQL151" s="342"/>
      <c r="WQM151" s="342"/>
      <c r="WQN151" s="342"/>
      <c r="WQO151" s="342"/>
      <c r="WQP151" s="342"/>
      <c r="WQQ151" s="342"/>
      <c r="WQR151" s="342"/>
      <c r="WQS151" s="342"/>
      <c r="WQT151" s="342"/>
      <c r="WQU151" s="342"/>
      <c r="WQV151" s="342"/>
      <c r="WQW151" s="342"/>
      <c r="WQX151" s="342"/>
      <c r="WQY151" s="342"/>
      <c r="WQZ151" s="342"/>
      <c r="WRA151" s="342"/>
      <c r="WRB151" s="342"/>
      <c r="WRC151" s="342"/>
      <c r="WRD151" s="342"/>
      <c r="WRE151" s="342"/>
      <c r="WRF151" s="342"/>
      <c r="WRG151" s="342"/>
      <c r="WRH151" s="342"/>
      <c r="WRI151" s="342"/>
      <c r="WRJ151" s="342"/>
      <c r="WRK151" s="342"/>
      <c r="WRL151" s="342"/>
      <c r="WRM151" s="342"/>
      <c r="WRN151" s="342"/>
      <c r="WRO151" s="342"/>
      <c r="WRP151" s="342"/>
      <c r="WRQ151" s="342"/>
      <c r="WRR151" s="342"/>
      <c r="WRS151" s="342"/>
      <c r="WRT151" s="342"/>
      <c r="WRU151" s="342"/>
      <c r="WRV151" s="342"/>
      <c r="WRW151" s="342"/>
      <c r="WRX151" s="342"/>
      <c r="WRY151" s="342"/>
      <c r="WRZ151" s="342"/>
      <c r="WSA151" s="342"/>
      <c r="WSB151" s="342"/>
      <c r="WSC151" s="342"/>
      <c r="WSD151" s="342"/>
      <c r="WSE151" s="342"/>
      <c r="WSF151" s="342"/>
      <c r="WSG151" s="342"/>
      <c r="WSH151" s="342"/>
      <c r="WSI151" s="342"/>
      <c r="WSJ151" s="342"/>
      <c r="WSK151" s="342"/>
      <c r="WSL151" s="342"/>
      <c r="WSM151" s="342"/>
      <c r="WSN151" s="342"/>
      <c r="WSO151" s="342"/>
      <c r="WSP151" s="342"/>
      <c r="WSQ151" s="342"/>
      <c r="WSR151" s="342"/>
      <c r="WSS151" s="342"/>
      <c r="WST151" s="342"/>
      <c r="WSU151" s="342"/>
      <c r="WSV151" s="342"/>
      <c r="WSW151" s="342"/>
      <c r="WSX151" s="342"/>
      <c r="WSY151" s="342"/>
      <c r="WSZ151" s="342"/>
      <c r="WTA151" s="342"/>
      <c r="WTB151" s="342"/>
      <c r="WTC151" s="342"/>
      <c r="WTD151" s="342"/>
      <c r="WTE151" s="342"/>
      <c r="WTF151" s="342"/>
      <c r="WTG151" s="342"/>
      <c r="WTH151" s="342"/>
      <c r="WTI151" s="342"/>
      <c r="WTJ151" s="342"/>
      <c r="WTK151" s="342"/>
      <c r="WTL151" s="342"/>
      <c r="WTM151" s="342"/>
      <c r="WTN151" s="342"/>
      <c r="WTO151" s="342"/>
      <c r="WTP151" s="342"/>
      <c r="WTQ151" s="342"/>
      <c r="WTR151" s="342"/>
      <c r="WTS151" s="342"/>
      <c r="WTT151" s="342"/>
      <c r="WTU151" s="342"/>
      <c r="WTV151" s="342"/>
      <c r="WTW151" s="342"/>
      <c r="WTX151" s="342"/>
      <c r="WTY151" s="342"/>
      <c r="WTZ151" s="342"/>
      <c r="WUA151" s="342"/>
      <c r="WUB151" s="342"/>
      <c r="WUC151" s="342"/>
      <c r="WUD151" s="342"/>
      <c r="WUE151" s="342"/>
      <c r="WUF151" s="342"/>
      <c r="WUG151" s="342"/>
      <c r="WUH151" s="342"/>
      <c r="WUI151" s="342"/>
      <c r="WUJ151" s="342"/>
      <c r="WUK151" s="342"/>
      <c r="WUL151" s="342"/>
      <c r="WUM151" s="342"/>
      <c r="WUN151" s="342"/>
      <c r="WUO151" s="342"/>
      <c r="WUP151" s="342"/>
      <c r="WUQ151" s="342"/>
      <c r="WUR151" s="342"/>
      <c r="WUS151" s="342"/>
      <c r="WUT151" s="342"/>
      <c r="WUU151" s="342"/>
      <c r="WUV151" s="342"/>
      <c r="WUW151" s="342"/>
      <c r="WUX151" s="342"/>
      <c r="WUY151" s="342"/>
      <c r="WUZ151" s="342"/>
      <c r="WVA151" s="342"/>
      <c r="WVB151" s="342"/>
      <c r="WVC151" s="342"/>
      <c r="WVD151" s="342"/>
      <c r="WVE151" s="342"/>
      <c r="WVF151" s="342"/>
      <c r="WVG151" s="342"/>
      <c r="WVH151" s="342"/>
      <c r="WVI151" s="342"/>
      <c r="WVJ151" s="342"/>
      <c r="WVK151" s="342"/>
      <c r="WVL151" s="342"/>
      <c r="WVM151" s="342"/>
      <c r="WVN151" s="342"/>
      <c r="WVO151" s="342"/>
      <c r="WVP151" s="342"/>
      <c r="WVQ151" s="342"/>
      <c r="WVR151" s="342"/>
      <c r="WVS151" s="342"/>
      <c r="WVT151" s="342"/>
      <c r="WVU151" s="342"/>
      <c r="WVV151" s="342"/>
      <c r="WVW151" s="342"/>
      <c r="WVX151" s="342"/>
      <c r="WVY151" s="342"/>
      <c r="WVZ151" s="342"/>
      <c r="WWA151" s="342"/>
      <c r="WWB151" s="342"/>
      <c r="WWC151" s="342"/>
      <c r="WWD151" s="342"/>
      <c r="WWE151" s="342"/>
      <c r="WWF151" s="342"/>
      <c r="WWG151" s="342"/>
      <c r="WWH151" s="342"/>
      <c r="WWI151" s="342"/>
      <c r="WWJ151" s="342"/>
      <c r="WWK151" s="342"/>
      <c r="WWL151" s="342"/>
      <c r="WWM151" s="342"/>
      <c r="WWN151" s="342"/>
      <c r="WWO151" s="342"/>
      <c r="WWP151" s="342"/>
      <c r="WWQ151" s="342"/>
      <c r="WWR151" s="342"/>
      <c r="WWS151" s="342"/>
      <c r="WWT151" s="342"/>
      <c r="WWU151" s="342"/>
      <c r="WWV151" s="342"/>
      <c r="WWW151" s="342"/>
      <c r="WWX151" s="342"/>
      <c r="WWY151" s="342"/>
      <c r="WWZ151" s="342"/>
      <c r="WXA151" s="342"/>
      <c r="WXB151" s="342"/>
      <c r="WXC151" s="342"/>
      <c r="WXD151" s="342"/>
      <c r="WXE151" s="342"/>
      <c r="WXF151" s="342"/>
      <c r="WXG151" s="342"/>
      <c r="WXH151" s="342"/>
      <c r="WXI151" s="342"/>
      <c r="WXJ151" s="342"/>
      <c r="WXK151" s="342"/>
      <c r="WXL151" s="342"/>
      <c r="WXM151" s="342"/>
      <c r="WXN151" s="342"/>
      <c r="WXO151" s="342"/>
      <c r="WXP151" s="342"/>
      <c r="WXQ151" s="342"/>
      <c r="WXR151" s="342"/>
      <c r="WXS151" s="342"/>
      <c r="WXT151" s="342"/>
      <c r="WXU151" s="342"/>
      <c r="WXV151" s="342"/>
      <c r="WXW151" s="342"/>
      <c r="WXX151" s="342"/>
      <c r="WXY151" s="342"/>
      <c r="WXZ151" s="342"/>
      <c r="WYA151" s="342"/>
      <c r="WYB151" s="342"/>
      <c r="WYC151" s="342"/>
      <c r="WYD151" s="342"/>
      <c r="WYE151" s="342"/>
      <c r="WYF151" s="342"/>
      <c r="WYG151" s="342"/>
      <c r="WYH151" s="342"/>
      <c r="WYI151" s="342"/>
      <c r="WYJ151" s="342"/>
      <c r="WYK151" s="342"/>
      <c r="WYL151" s="342"/>
      <c r="WYM151" s="342"/>
      <c r="WYN151" s="342"/>
      <c r="WYO151" s="342"/>
      <c r="WYP151" s="342"/>
      <c r="WYQ151" s="342"/>
      <c r="WYR151" s="342"/>
      <c r="WYS151" s="342"/>
      <c r="WYT151" s="342"/>
      <c r="WYU151" s="342"/>
      <c r="WYV151" s="342"/>
      <c r="WYW151" s="342"/>
      <c r="WYX151" s="342"/>
      <c r="WYY151" s="342"/>
      <c r="WYZ151" s="342"/>
      <c r="WZA151" s="342"/>
      <c r="WZB151" s="342"/>
      <c r="WZC151" s="342"/>
      <c r="WZD151" s="342"/>
      <c r="WZE151" s="342"/>
      <c r="WZF151" s="342"/>
      <c r="WZG151" s="342"/>
      <c r="WZH151" s="342"/>
      <c r="WZI151" s="342"/>
      <c r="WZJ151" s="342"/>
      <c r="WZK151" s="342"/>
      <c r="WZL151" s="342"/>
      <c r="WZM151" s="342"/>
      <c r="WZN151" s="342"/>
      <c r="WZO151" s="342"/>
      <c r="WZP151" s="342"/>
      <c r="WZQ151" s="342"/>
      <c r="WZR151" s="342"/>
      <c r="WZS151" s="342"/>
      <c r="WZT151" s="342"/>
      <c r="WZU151" s="342"/>
      <c r="WZV151" s="342"/>
      <c r="WZW151" s="342"/>
      <c r="WZX151" s="342"/>
      <c r="WZY151" s="342"/>
      <c r="WZZ151" s="342"/>
      <c r="XAA151" s="342"/>
      <c r="XAB151" s="342"/>
      <c r="XAC151" s="342"/>
      <c r="XAD151" s="342"/>
      <c r="XAE151" s="342"/>
      <c r="XAF151" s="342"/>
      <c r="XAG151" s="342"/>
      <c r="XAH151" s="342"/>
      <c r="XAI151" s="342"/>
      <c r="XAJ151" s="342"/>
      <c r="XAK151" s="342"/>
      <c r="XAL151" s="342"/>
      <c r="XAM151" s="342"/>
      <c r="XAN151" s="342"/>
      <c r="XAO151" s="342"/>
      <c r="XAP151" s="342"/>
      <c r="XAQ151" s="342"/>
      <c r="XAR151" s="342"/>
      <c r="XAS151" s="342"/>
      <c r="XAT151" s="342"/>
      <c r="XAU151" s="342"/>
      <c r="XAV151" s="342"/>
      <c r="XAW151" s="342"/>
      <c r="XAX151" s="342"/>
      <c r="XAY151" s="342"/>
      <c r="XAZ151" s="342"/>
      <c r="XBA151" s="342"/>
      <c r="XBB151" s="342"/>
      <c r="XBC151" s="342"/>
      <c r="XBD151" s="342"/>
      <c r="XBE151" s="342"/>
      <c r="XBF151" s="342"/>
      <c r="XBG151" s="342"/>
      <c r="XBH151" s="342"/>
      <c r="XBI151" s="342"/>
      <c r="XBJ151" s="342"/>
      <c r="XBK151" s="342"/>
      <c r="XBL151" s="342"/>
      <c r="XBM151" s="342"/>
      <c r="XBN151" s="342"/>
      <c r="XBO151" s="342"/>
      <c r="XBP151" s="342"/>
      <c r="XBQ151" s="342"/>
      <c r="XBR151" s="342"/>
      <c r="XBS151" s="342"/>
      <c r="XBT151" s="342"/>
      <c r="XBU151" s="342"/>
      <c r="XBV151" s="342"/>
      <c r="XBW151" s="342"/>
      <c r="XBX151" s="342"/>
      <c r="XBY151" s="342"/>
      <c r="XBZ151" s="342"/>
      <c r="XCA151" s="342"/>
      <c r="XCB151" s="342"/>
      <c r="XCC151" s="342"/>
      <c r="XCD151" s="342"/>
      <c r="XCE151" s="342"/>
      <c r="XCF151" s="342"/>
      <c r="XCG151" s="342"/>
      <c r="XCH151" s="342"/>
      <c r="XCI151" s="342"/>
      <c r="XCJ151" s="342"/>
      <c r="XCK151" s="342"/>
      <c r="XCL151" s="342"/>
      <c r="XCM151" s="342"/>
      <c r="XCN151" s="342"/>
      <c r="XCO151" s="342"/>
      <c r="XCP151" s="342"/>
      <c r="XCQ151" s="342"/>
      <c r="XCR151" s="342"/>
      <c r="XCS151" s="342"/>
      <c r="XCT151" s="342"/>
      <c r="XCU151" s="342"/>
      <c r="XCV151" s="342"/>
      <c r="XCW151" s="342"/>
      <c r="XCX151" s="342"/>
      <c r="XCY151" s="342"/>
      <c r="XCZ151" s="342"/>
      <c r="XDA151" s="342"/>
      <c r="XDB151" s="342"/>
      <c r="XDC151" s="342"/>
      <c r="XDD151" s="342"/>
      <c r="XDE151" s="342"/>
      <c r="XDF151" s="342"/>
      <c r="XDG151" s="342"/>
      <c r="XDH151" s="342"/>
      <c r="XDI151" s="342"/>
      <c r="XDJ151" s="342"/>
      <c r="XDK151" s="342"/>
      <c r="XDL151" s="342"/>
      <c r="XDM151" s="342"/>
      <c r="XDN151" s="342"/>
      <c r="XDO151" s="342"/>
      <c r="XDP151" s="342"/>
      <c r="XDQ151" s="342"/>
      <c r="XDR151" s="342"/>
      <c r="XDS151" s="342"/>
      <c r="XDT151" s="342"/>
      <c r="XDU151" s="342"/>
      <c r="XDV151" s="342"/>
      <c r="XDW151" s="342"/>
      <c r="XDX151" s="342"/>
      <c r="XDY151" s="342"/>
      <c r="XDZ151" s="342"/>
      <c r="XEA151" s="342"/>
      <c r="XEB151" s="342"/>
      <c r="XEC151" s="342"/>
      <c r="XED151" s="342"/>
      <c r="XEE151" s="342"/>
      <c r="XEF151" s="342"/>
      <c r="XEG151" s="342"/>
      <c r="XEH151" s="342"/>
      <c r="XEI151" s="342"/>
      <c r="XEJ151" s="342"/>
      <c r="XEK151" s="342"/>
      <c r="XEL151" s="342"/>
      <c r="XEM151" s="342"/>
      <c r="XEN151" s="342"/>
      <c r="XEO151" s="342"/>
      <c r="XEP151" s="342"/>
      <c r="XEQ151" s="342"/>
      <c r="XER151" s="342"/>
      <c r="XES151" s="342"/>
      <c r="XET151" s="342"/>
      <c r="XEU151" s="342"/>
      <c r="XEV151" s="342"/>
      <c r="XEW151" s="342"/>
      <c r="XEX151" s="342"/>
      <c r="XEY151" s="342"/>
      <c r="XEZ151" s="342"/>
      <c r="XFA151" s="342"/>
      <c r="XFB151" s="342"/>
      <c r="XFC151" s="342"/>
    </row>
    <row r="152" spans="1:16383" s="91" customFormat="1" ht="14.85" customHeight="1">
      <c r="A152" s="338"/>
      <c r="B152" s="338"/>
      <c r="C152" s="338"/>
      <c r="D152" s="338"/>
      <c r="E152" s="338"/>
      <c r="F152" s="338"/>
      <c r="G152" s="338"/>
      <c r="H152" s="338"/>
      <c r="I152" s="95"/>
      <c r="J152" s="744"/>
      <c r="K152" s="744"/>
      <c r="L152" s="95">
        <v>0</v>
      </c>
      <c r="M152" s="128">
        <f t="shared" si="12"/>
        <v>0</v>
      </c>
      <c r="N152" s="95"/>
      <c r="O152" s="92"/>
      <c r="P152" s="16"/>
      <c r="Q152" s="252">
        <f t="shared" si="13"/>
        <v>0</v>
      </c>
      <c r="R152" s="248"/>
      <c r="S152" s="252"/>
      <c r="T152" s="398"/>
      <c r="U152" s="336"/>
      <c r="V152" s="337"/>
    </row>
    <row r="153" spans="1:16383" s="91" customFormat="1" ht="14.85" customHeight="1">
      <c r="A153" s="338"/>
      <c r="B153" s="338"/>
      <c r="C153" s="338"/>
      <c r="D153" s="338"/>
      <c r="E153" s="338"/>
      <c r="F153" s="338"/>
      <c r="G153" s="338"/>
      <c r="H153" s="338"/>
      <c r="I153" s="95"/>
      <c r="J153" s="744">
        <v>0</v>
      </c>
      <c r="K153" s="744"/>
      <c r="L153" s="95">
        <v>0</v>
      </c>
      <c r="M153" s="128">
        <f t="shared" si="12"/>
        <v>0</v>
      </c>
      <c r="N153" s="95"/>
      <c r="O153" s="92"/>
      <c r="Q153" s="252">
        <f t="shared" si="13"/>
        <v>0</v>
      </c>
      <c r="R153" s="248"/>
      <c r="S153" s="252"/>
      <c r="T153" s="398"/>
      <c r="U153" s="336"/>
      <c r="V153" s="337"/>
    </row>
    <row r="154" spans="1:16383" s="91" customFormat="1" ht="14.85" customHeight="1">
      <c r="A154" s="338"/>
      <c r="B154" s="338"/>
      <c r="C154" s="338"/>
      <c r="D154" s="338"/>
      <c r="E154" s="338"/>
      <c r="F154" s="338"/>
      <c r="G154" s="338"/>
      <c r="H154" s="338"/>
      <c r="I154" s="95"/>
      <c r="J154" s="744"/>
      <c r="K154" s="744"/>
      <c r="L154" s="95"/>
      <c r="M154" s="128">
        <f t="shared" si="12"/>
        <v>0</v>
      </c>
      <c r="N154" s="95"/>
      <c r="O154" s="92"/>
      <c r="Q154" s="252">
        <f t="shared" si="13"/>
        <v>0</v>
      </c>
      <c r="R154" s="248"/>
      <c r="S154" s="252"/>
      <c r="T154" s="398"/>
      <c r="U154" s="336"/>
      <c r="V154" s="337"/>
      <c r="Y154" s="795"/>
    </row>
    <row r="155" spans="1:16383" s="91" customFormat="1" ht="17.399999999999999" customHeight="1">
      <c r="A155" s="681" t="s">
        <v>52</v>
      </c>
      <c r="B155" s="682"/>
      <c r="C155" s="682"/>
      <c r="D155" s="682"/>
      <c r="E155" s="682"/>
      <c r="F155" s="682"/>
      <c r="G155" s="682"/>
      <c r="H155" s="683"/>
      <c r="I155" s="244">
        <f>SUM(I139:I154)</f>
        <v>0</v>
      </c>
      <c r="J155" s="766">
        <f>SUM(J139:J154)</f>
        <v>0</v>
      </c>
      <c r="K155" s="767"/>
      <c r="L155" s="244">
        <f>SUM(L139:L154)</f>
        <v>0</v>
      </c>
      <c r="M155" s="244">
        <f>SUM(M139:M154)</f>
        <v>0</v>
      </c>
      <c r="N155" s="244">
        <f>SUM(N139:N154)</f>
        <v>0</v>
      </c>
      <c r="O155" s="243"/>
      <c r="Q155" s="372" t="s">
        <v>336</v>
      </c>
      <c r="R155" s="374" t="s">
        <v>337</v>
      </c>
      <c r="S155" s="374" t="s">
        <v>338</v>
      </c>
      <c r="T155" s="398"/>
      <c r="U155" s="353" t="s">
        <v>334</v>
      </c>
      <c r="V155" s="354"/>
      <c r="Y155" s="795"/>
    </row>
    <row r="156" spans="1:16383" s="91" customFormat="1" ht="23.25" customHeight="1">
      <c r="A156" s="86"/>
      <c r="B156" s="86"/>
      <c r="C156" s="86"/>
      <c r="D156" s="86"/>
      <c r="E156" s="86"/>
      <c r="F156" s="86"/>
      <c r="G156" s="86"/>
      <c r="H156" s="86"/>
      <c r="I156" s="86"/>
      <c r="J156" s="86"/>
      <c r="K156" s="86"/>
      <c r="L156" s="86"/>
      <c r="M156" s="76"/>
      <c r="N156" s="76"/>
      <c r="O156" s="242"/>
      <c r="Q156" s="373"/>
      <c r="R156" s="375"/>
      <c r="S156" s="375"/>
      <c r="T156" s="398"/>
      <c r="U156" s="355"/>
      <c r="V156" s="356"/>
    </row>
    <row r="157" spans="1:16383" s="91" customFormat="1" ht="17.100000000000001" customHeight="1">
      <c r="A157" s="681" t="s">
        <v>41</v>
      </c>
      <c r="B157" s="682"/>
      <c r="C157" s="682"/>
      <c r="D157" s="682"/>
      <c r="E157" s="682"/>
      <c r="F157" s="682"/>
      <c r="G157" s="682"/>
      <c r="H157" s="683"/>
      <c r="I157" s="244">
        <f>I78+I92+I113+I134+I155</f>
        <v>0</v>
      </c>
      <c r="J157" s="766">
        <f t="shared" ref="J157" si="14">J78+J92+J113+J134+J155</f>
        <v>0</v>
      </c>
      <c r="K157" s="767"/>
      <c r="L157" s="244">
        <f>L78+L92+L113+L134+L155</f>
        <v>0</v>
      </c>
      <c r="M157" s="244">
        <f>M78+M92+M113+M134+M155</f>
        <v>0</v>
      </c>
      <c r="N157" s="244">
        <f>N78+N92+N113+N134+N155</f>
        <v>0</v>
      </c>
      <c r="O157" s="242"/>
      <c r="Q157" s="261">
        <f>SUM(Q42:Q156)</f>
        <v>0</v>
      </c>
      <c r="R157" s="261">
        <f>SUM(R42:R156)</f>
        <v>0</v>
      </c>
      <c r="S157" s="261">
        <f>SUM(S42:S156)</f>
        <v>0</v>
      </c>
      <c r="T157" s="398"/>
      <c r="U157" s="363"/>
      <c r="V157" s="364"/>
    </row>
    <row r="158" spans="1:16383" s="91" customFormat="1" ht="18.600000000000001" customHeight="1">
      <c r="A158" s="656"/>
      <c r="B158" s="657"/>
      <c r="C158" s="657"/>
      <c r="D158" s="657"/>
      <c r="E158" s="657"/>
      <c r="F158" s="657"/>
      <c r="G158" s="657"/>
      <c r="H158" s="658"/>
      <c r="I158" s="134">
        <f>IFERROR(I157/N157,0)</f>
        <v>0</v>
      </c>
      <c r="J158" s="654">
        <f>IFERROR(J157/N157,0)</f>
        <v>0</v>
      </c>
      <c r="K158" s="655"/>
      <c r="L158" s="134">
        <f>IFERROR(L157/N157,0)</f>
        <v>0</v>
      </c>
      <c r="M158" s="134">
        <f>IFERROR(M157/N157,0)</f>
        <v>0</v>
      </c>
      <c r="N158" s="238">
        <f>IFERROR(N157/N157,0)</f>
        <v>0</v>
      </c>
      <c r="O158" s="242"/>
      <c r="Q158" s="368" t="s">
        <v>343</v>
      </c>
      <c r="R158" s="368"/>
      <c r="S158" s="143">
        <f>IFERROR(S157/R157,0)</f>
        <v>0</v>
      </c>
      <c r="T158" s="399"/>
      <c r="U158" s="363"/>
      <c r="V158" s="364"/>
    </row>
    <row r="159" spans="1:16383" s="91" customFormat="1" ht="24.6" customHeight="1">
      <c r="I159" s="674"/>
      <c r="J159" s="674"/>
      <c r="K159" s="674"/>
      <c r="L159" s="674"/>
      <c r="M159" s="674"/>
      <c r="O159" s="242"/>
      <c r="Q159" s="376" t="s">
        <v>478</v>
      </c>
      <c r="R159" s="377"/>
      <c r="S159" s="377"/>
      <c r="T159" s="377"/>
      <c r="U159" s="377"/>
      <c r="V159" s="378"/>
    </row>
    <row r="160" spans="1:16383" s="91" customFormat="1" ht="17.399999999999999" customHeight="1">
      <c r="I160" s="732"/>
      <c r="J160" s="732"/>
      <c r="K160" s="732"/>
      <c r="L160" s="732"/>
      <c r="M160" s="732"/>
      <c r="O160" s="242"/>
      <c r="Q160" s="379"/>
      <c r="R160" s="380"/>
      <c r="S160" s="380"/>
      <c r="T160" s="380"/>
      <c r="U160" s="380"/>
      <c r="V160" s="381"/>
    </row>
    <row r="161" spans="1:22" ht="21.6" customHeight="1">
      <c r="A161" s="91"/>
      <c r="B161" s="91"/>
      <c r="C161" s="91"/>
      <c r="D161" s="91"/>
      <c r="E161" s="91"/>
      <c r="F161" s="91"/>
      <c r="G161" s="91"/>
      <c r="H161" s="91"/>
      <c r="I161" s="646" t="s">
        <v>61</v>
      </c>
      <c r="J161" s="647"/>
      <c r="K161" s="648"/>
      <c r="L161" s="245">
        <f>M157</f>
        <v>0</v>
      </c>
      <c r="M161" s="731" t="str">
        <f>IF(M157&gt;Source!A183,"Aide demandée au programme trop élevée; Maximum : "&amp;Source!A183&amp;" $","")</f>
        <v/>
      </c>
      <c r="N161" s="732"/>
      <c r="O161" s="242"/>
      <c r="P161" s="91"/>
      <c r="Q161" s="379"/>
      <c r="R161" s="380"/>
      <c r="S161" s="380"/>
      <c r="T161" s="380"/>
      <c r="U161" s="380"/>
      <c r="V161" s="381"/>
    </row>
    <row r="162" spans="1:22" ht="24" customHeight="1">
      <c r="A162" s="91"/>
      <c r="B162" s="91"/>
      <c r="C162" s="91"/>
      <c r="D162" s="91"/>
      <c r="E162" s="91"/>
      <c r="F162" s="91"/>
      <c r="G162" s="91"/>
      <c r="H162" s="91"/>
      <c r="I162" s="646" t="str">
        <f>Source!A209</f>
        <v>Frais d'administration de 15,0%</v>
      </c>
      <c r="J162" s="647"/>
      <c r="K162" s="648"/>
      <c r="L162" s="245">
        <f>ROUNDDOWN(L161*Source!A208,0)</f>
        <v>0</v>
      </c>
      <c r="M162" s="91"/>
      <c r="N162" s="91"/>
      <c r="Q162" s="379"/>
      <c r="R162" s="380"/>
      <c r="S162" s="380"/>
      <c r="T162" s="380"/>
      <c r="U162" s="380"/>
      <c r="V162" s="381"/>
    </row>
    <row r="163" spans="1:22" ht="27" customHeight="1">
      <c r="A163" s="91"/>
      <c r="B163" s="91"/>
      <c r="C163" s="91"/>
      <c r="D163" s="91"/>
      <c r="E163" s="91"/>
      <c r="F163" s="91"/>
      <c r="G163" s="91"/>
      <c r="H163" s="91"/>
      <c r="I163" s="646" t="s">
        <v>403</v>
      </c>
      <c r="J163" s="647"/>
      <c r="K163" s="648"/>
      <c r="L163" s="245">
        <f>SUM(L161:L162)</f>
        <v>0</v>
      </c>
      <c r="M163" s="91"/>
      <c r="N163" s="91"/>
      <c r="Q163" s="382"/>
      <c r="R163" s="383"/>
      <c r="S163" s="383"/>
      <c r="T163" s="383"/>
      <c r="U163" s="383"/>
      <c r="V163" s="384"/>
    </row>
    <row r="164" spans="1:22" ht="26.1" customHeight="1">
      <c r="A164" s="91"/>
      <c r="B164" s="91"/>
      <c r="C164" s="91"/>
      <c r="D164" s="732"/>
      <c r="E164" s="732"/>
      <c r="F164" s="732"/>
      <c r="G164" s="91"/>
      <c r="H164" s="91"/>
      <c r="I164" s="646" t="s">
        <v>402</v>
      </c>
      <c r="J164" s="647"/>
      <c r="K164" s="648"/>
      <c r="L164" s="245">
        <f>L157</f>
        <v>0</v>
      </c>
      <c r="M164" s="731">
        <f>IF((M31+M32+M33+M34)&gt;L157,"Autre contribution gouvernementale non ventilée dans sa totalité",IF((M31+M32+M33+M34)&lt;L157,"Autre contribution gouvernementale supérieure au montant à la section 1 (cellule M31 à M34)",0))</f>
        <v>0</v>
      </c>
      <c r="N164" s="732"/>
      <c r="Q164" s="321" t="s">
        <v>346</v>
      </c>
      <c r="R164" s="322"/>
      <c r="S164" s="327" t="s">
        <v>344</v>
      </c>
      <c r="T164" s="321" t="s">
        <v>345</v>
      </c>
      <c r="U164" s="322"/>
      <c r="V164" s="790">
        <f>'Réclamation 1'!V164</f>
        <v>0</v>
      </c>
    </row>
    <row r="165" spans="1:22" ht="30.45" customHeight="1">
      <c r="A165" s="91"/>
      <c r="B165" s="91"/>
      <c r="C165" s="91"/>
      <c r="D165" s="732"/>
      <c r="E165" s="732"/>
      <c r="F165" s="732"/>
      <c r="G165" s="91"/>
      <c r="H165" s="91"/>
      <c r="I165" s="646" t="s">
        <v>282</v>
      </c>
      <c r="J165" s="647"/>
      <c r="K165" s="648"/>
      <c r="L165" s="245">
        <f>I157+J157</f>
        <v>0</v>
      </c>
      <c r="M165" s="731">
        <f>IF(M28&gt;(I157+J157),"Contribution du demandeur ou des partenaires non ventilée dans sa totalité",IF(M28&lt;(I157+J157),"Contribution du demandeur ou des partenaires supérieure au montant à la section 1 (cellule M28)",0))</f>
        <v>0</v>
      </c>
      <c r="N165" s="732"/>
      <c r="O165" s="732"/>
      <c r="Q165" s="323"/>
      <c r="R165" s="324"/>
      <c r="S165" s="328"/>
      <c r="T165" s="325"/>
      <c r="U165" s="326"/>
      <c r="V165" s="791"/>
    </row>
    <row r="166" spans="1:22" ht="23.1" customHeight="1">
      <c r="A166" s="91"/>
      <c r="B166" s="91"/>
      <c r="C166" s="91"/>
      <c r="D166" s="91"/>
      <c r="E166" s="91"/>
      <c r="F166" s="91"/>
      <c r="G166" s="91"/>
      <c r="H166" s="91"/>
      <c r="I166" s="646" t="s">
        <v>359</v>
      </c>
      <c r="J166" s="647"/>
      <c r="K166" s="648"/>
      <c r="L166" s="246">
        <f>SUM(L163:L165)</f>
        <v>0</v>
      </c>
      <c r="M166" s="731"/>
      <c r="N166" s="732"/>
      <c r="O166" s="732"/>
      <c r="Q166" s="323"/>
      <c r="R166" s="324"/>
      <c r="S166" s="328"/>
      <c r="T166" s="321" t="s">
        <v>360</v>
      </c>
      <c r="U166" s="322"/>
      <c r="V166" s="790">
        <f>L163</f>
        <v>0</v>
      </c>
    </row>
    <row r="167" spans="1:22">
      <c r="A167" s="91"/>
      <c r="B167" s="91"/>
      <c r="C167" s="91"/>
      <c r="D167" s="91"/>
      <c r="E167" s="91"/>
      <c r="F167" s="91"/>
      <c r="G167" s="91"/>
      <c r="H167" s="91"/>
      <c r="I167" s="91"/>
      <c r="J167" s="91"/>
      <c r="K167" s="91"/>
      <c r="L167" s="91"/>
      <c r="M167" s="91"/>
      <c r="N167" s="91"/>
      <c r="Q167" s="325"/>
      <c r="R167" s="326"/>
      <c r="S167" s="329"/>
      <c r="T167" s="325"/>
      <c r="U167" s="326"/>
      <c r="V167" s="791"/>
    </row>
    <row r="168" spans="1:22" ht="16.5" customHeight="1">
      <c r="A168" s="346" t="s">
        <v>458</v>
      </c>
      <c r="B168" s="346"/>
      <c r="C168" s="346"/>
      <c r="D168" s="346"/>
      <c r="E168" s="346"/>
      <c r="F168" s="346"/>
      <c r="G168" s="346"/>
      <c r="H168" s="346"/>
      <c r="I168" s="346"/>
      <c r="J168" s="346"/>
      <c r="K168" s="346"/>
      <c r="L168" s="346"/>
      <c r="M168" s="346"/>
      <c r="N168" s="91"/>
      <c r="Q168" s="782" t="s">
        <v>348</v>
      </c>
      <c r="R168" s="783"/>
      <c r="S168" s="784"/>
      <c r="T168" s="321" t="s">
        <v>477</v>
      </c>
      <c r="U168" s="322"/>
      <c r="V168" s="790">
        <f>'Réclamation 1'!V166+V166</f>
        <v>0</v>
      </c>
    </row>
    <row r="169" spans="1:22" ht="14.4">
      <c r="A169" s="340" t="s">
        <v>459</v>
      </c>
      <c r="B169" s="340"/>
      <c r="C169" s="340"/>
      <c r="D169" s="340"/>
      <c r="E169" s="340"/>
      <c r="F169" s="340"/>
      <c r="G169" s="340"/>
      <c r="H169" s="340"/>
      <c r="I169" s="340"/>
      <c r="J169" s="340"/>
      <c r="K169" s="340"/>
      <c r="L169" s="340"/>
      <c r="M169" s="340"/>
      <c r="N169" s="91"/>
      <c r="Q169" s="351"/>
      <c r="R169" s="351"/>
      <c r="S169" s="351"/>
      <c r="T169" s="325"/>
      <c r="U169" s="326"/>
      <c r="V169" s="791"/>
    </row>
    <row r="170" spans="1:22" ht="30" customHeight="1">
      <c r="A170" s="339" t="s">
        <v>461</v>
      </c>
      <c r="B170" s="339"/>
      <c r="C170" s="339"/>
      <c r="D170" s="789">
        <f>'Réclamation 1'!D170</f>
        <v>0</v>
      </c>
      <c r="E170" s="789"/>
      <c r="F170" s="789"/>
      <c r="G170" s="789"/>
      <c r="H170" s="789"/>
      <c r="I170" s="789"/>
      <c r="J170" s="789"/>
      <c r="K170" s="789"/>
      <c r="L170" s="789"/>
      <c r="M170" s="789"/>
      <c r="Q170" s="351"/>
      <c r="R170" s="351"/>
      <c r="S170" s="351"/>
      <c r="T170" s="321"/>
      <c r="U170" s="322"/>
      <c r="V170" s="253"/>
    </row>
    <row r="171" spans="1:22" ht="30" customHeight="1">
      <c r="A171" s="339"/>
      <c r="B171" s="339"/>
      <c r="C171" s="339"/>
      <c r="D171" s="789"/>
      <c r="E171" s="789"/>
      <c r="F171" s="789"/>
      <c r="G171" s="789"/>
      <c r="H171" s="789"/>
      <c r="I171" s="789"/>
      <c r="J171" s="789"/>
      <c r="K171" s="789"/>
      <c r="L171" s="789"/>
      <c r="M171" s="789"/>
      <c r="Q171" s="351"/>
      <c r="R171" s="351"/>
      <c r="S171" s="351"/>
      <c r="T171" s="321" t="s">
        <v>424</v>
      </c>
      <c r="U171" s="322"/>
      <c r="V171" s="253">
        <f>'Plan de financement-Projet'!M12+'Réclamation 1'!V176</f>
        <v>0</v>
      </c>
    </row>
    <row r="172" spans="1:22" ht="14.4">
      <c r="A172" s="340" t="s">
        <v>460</v>
      </c>
      <c r="B172" s="340"/>
      <c r="C172" s="340"/>
      <c r="D172" s="340"/>
      <c r="E172" s="340"/>
      <c r="F172" s="340"/>
      <c r="G172" s="340"/>
      <c r="H172" s="340"/>
      <c r="I172" s="340"/>
      <c r="J172" s="340"/>
      <c r="K172" s="340"/>
      <c r="L172" s="340"/>
      <c r="M172" s="340"/>
      <c r="Q172" s="351"/>
      <c r="R172" s="351"/>
      <c r="S172" s="351"/>
      <c r="T172" s="780"/>
      <c r="U172" s="780"/>
      <c r="V172" s="790"/>
    </row>
    <row r="173" spans="1:22" ht="14.1" customHeight="1">
      <c r="A173" s="339" t="s">
        <v>466</v>
      </c>
      <c r="B173" s="339"/>
      <c r="C173" s="339"/>
      <c r="D173" s="340" t="s">
        <v>462</v>
      </c>
      <c r="E173" s="340"/>
      <c r="F173" s="306"/>
      <c r="G173" s="306"/>
      <c r="H173" s="306"/>
      <c r="I173" s="306"/>
      <c r="J173" s="306"/>
      <c r="K173" s="306"/>
      <c r="L173" s="306"/>
      <c r="M173" s="306"/>
      <c r="Q173" s="351"/>
      <c r="R173" s="351"/>
      <c r="S173" s="351"/>
      <c r="T173" s="780"/>
      <c r="U173" s="780"/>
      <c r="V173" s="791"/>
    </row>
    <row r="174" spans="1:22" ht="14.1" customHeight="1">
      <c r="A174" s="339"/>
      <c r="B174" s="339"/>
      <c r="C174" s="339"/>
      <c r="D174" s="340"/>
      <c r="E174" s="340"/>
      <c r="F174" s="306"/>
      <c r="G174" s="306"/>
      <c r="H174" s="306"/>
      <c r="I174" s="306"/>
      <c r="J174" s="306"/>
      <c r="K174" s="306"/>
      <c r="L174" s="306"/>
      <c r="M174" s="306"/>
      <c r="Q174" s="351"/>
      <c r="R174" s="351"/>
      <c r="S174" s="351"/>
      <c r="T174" s="781" t="s">
        <v>350</v>
      </c>
      <c r="U174" s="781"/>
      <c r="V174" s="790">
        <f>V164-V171</f>
        <v>0</v>
      </c>
    </row>
    <row r="175" spans="1:22" ht="14.1" customHeight="1">
      <c r="A175" s="339"/>
      <c r="B175" s="339"/>
      <c r="C175" s="339"/>
      <c r="D175" s="340"/>
      <c r="E175" s="340"/>
      <c r="F175" s="306"/>
      <c r="G175" s="306"/>
      <c r="H175" s="306"/>
      <c r="I175" s="306"/>
      <c r="J175" s="306"/>
      <c r="K175" s="306"/>
      <c r="L175" s="306"/>
      <c r="M175" s="306"/>
      <c r="Q175" s="351"/>
      <c r="R175" s="351"/>
      <c r="S175" s="351"/>
      <c r="T175" s="781"/>
      <c r="U175" s="781"/>
      <c r="V175" s="791"/>
    </row>
    <row r="176" spans="1:22" ht="14.4">
      <c r="A176" s="339"/>
      <c r="B176" s="339"/>
      <c r="C176" s="339"/>
      <c r="D176" s="340"/>
      <c r="E176" s="340"/>
      <c r="F176" s="316" t="s">
        <v>463</v>
      </c>
      <c r="G176" s="316"/>
      <c r="H176" s="316"/>
      <c r="I176" s="316"/>
      <c r="J176" s="316" t="s">
        <v>464</v>
      </c>
      <c r="K176" s="316"/>
      <c r="L176" s="316"/>
      <c r="M176" s="316"/>
      <c r="Q176" s="343" t="s">
        <v>491</v>
      </c>
      <c r="R176" s="344">
        <v>0</v>
      </c>
      <c r="S176" s="344"/>
      <c r="T176" s="345" t="str">
        <f>IF(I3="2 ans",IF(V168&lt;V164,"Versement Réclamation final sera moindre","Versement Réclamation 2"),"Versement Réclamation 2")</f>
        <v>Versement Réclamation 2</v>
      </c>
      <c r="U176" s="345"/>
      <c r="V176" s="304">
        <f>IF(I3="2 ans",IF(V168&gt;=V164,0.2*V164,V168-V171),IF(I3="3 ans",0.2*V164,IF(I3="4 ans",0.15*V164,0)))</f>
        <v>0</v>
      </c>
    </row>
    <row r="177" spans="1:22" ht="14.1" customHeight="1">
      <c r="A177" s="339"/>
      <c r="B177" s="339"/>
      <c r="C177" s="339"/>
      <c r="D177" s="305" t="s">
        <v>465</v>
      </c>
      <c r="E177" s="305"/>
      <c r="F177" s="306"/>
      <c r="G177" s="306"/>
      <c r="H177" s="306"/>
      <c r="I177" s="306"/>
      <c r="J177" s="306"/>
      <c r="K177" s="306"/>
      <c r="L177" s="306"/>
      <c r="M177" s="306"/>
      <c r="Q177" s="343"/>
      <c r="R177" s="344"/>
      <c r="S177" s="344"/>
      <c r="T177" s="345"/>
      <c r="U177" s="345"/>
      <c r="V177" s="304"/>
    </row>
    <row r="178" spans="1:22" ht="24">
      <c r="A178" s="339"/>
      <c r="B178" s="339"/>
      <c r="C178" s="339"/>
      <c r="D178" s="305"/>
      <c r="E178" s="305"/>
      <c r="F178" s="306"/>
      <c r="G178" s="306"/>
      <c r="H178" s="306"/>
      <c r="I178" s="306"/>
      <c r="J178" s="306"/>
      <c r="K178" s="306"/>
      <c r="L178" s="306"/>
      <c r="M178" s="306"/>
      <c r="Q178" s="144" t="s">
        <v>352</v>
      </c>
      <c r="R178" s="301">
        <v>0</v>
      </c>
      <c r="S178" s="301"/>
      <c r="T178" s="778" t="s">
        <v>353</v>
      </c>
      <c r="U178" s="778"/>
      <c r="V178" s="253">
        <f>IF(I3="2 ans",0,IF(V176&lt;=0,0,IF(V176&gt;=0,V174-V176,V174-(-V176))))</f>
        <v>0</v>
      </c>
    </row>
    <row r="179" spans="1:22" ht="14.4">
      <c r="A179" s="339"/>
      <c r="B179" s="339"/>
      <c r="C179" s="339"/>
      <c r="D179" s="305"/>
      <c r="E179" s="305"/>
      <c r="F179" s="316" t="s">
        <v>463</v>
      </c>
      <c r="G179" s="316"/>
      <c r="H179" s="316"/>
      <c r="I179" s="316"/>
      <c r="J179" s="316" t="s">
        <v>464</v>
      </c>
      <c r="K179" s="316"/>
      <c r="L179" s="316"/>
      <c r="M179" s="316"/>
      <c r="Q179" s="317" t="s">
        <v>354</v>
      </c>
      <c r="R179" s="301">
        <v>0</v>
      </c>
      <c r="S179" s="301"/>
      <c r="T179" s="317" t="s">
        <v>355</v>
      </c>
      <c r="U179" s="779"/>
      <c r="V179" s="344">
        <v>0</v>
      </c>
    </row>
    <row r="180" spans="1:22" ht="14.4">
      <c r="A180" s="1"/>
      <c r="B180" s="1"/>
      <c r="C180" s="1"/>
      <c r="D180" s="1"/>
      <c r="E180" s="1"/>
      <c r="F180" s="302" t="s">
        <v>467</v>
      </c>
      <c r="G180" s="302"/>
      <c r="H180" s="302"/>
      <c r="I180" s="302"/>
      <c r="J180" s="302"/>
      <c r="K180" s="302"/>
      <c r="L180" s="302"/>
      <c r="M180" s="302"/>
      <c r="Q180" s="317"/>
      <c r="R180" s="301"/>
      <c r="S180" s="301"/>
      <c r="T180" s="779"/>
      <c r="U180" s="779"/>
      <c r="V180" s="344"/>
    </row>
    <row r="181" spans="1:22" ht="14.4">
      <c r="A181" s="1"/>
      <c r="B181" s="1"/>
      <c r="C181" s="1"/>
      <c r="D181" s="1"/>
      <c r="E181" s="1"/>
      <c r="F181" s="1"/>
      <c r="G181" s="1"/>
      <c r="H181" s="1"/>
      <c r="I181" s="1"/>
      <c r="J181" s="1"/>
      <c r="K181" s="1"/>
      <c r="L181" s="1"/>
      <c r="M181" s="1"/>
      <c r="Q181" s="303"/>
      <c r="R181" s="303"/>
      <c r="S181" s="145"/>
    </row>
    <row r="184" spans="1:22">
      <c r="S184" s="264"/>
    </row>
  </sheetData>
  <sheetProtection algorithmName="SHA-512" hashValue="Et7Xb4ZQW7XLEv52KL4qjvou0aUOtav+sWE38te2YCebxYPGgfoeVjKvnsWEulI7pMAmhU8EaGnvgr3NZ6CP/g==" saltValue="GyTUHIsLGgyDwieB4ukQ1g==" spinCount="100000" sheet="1" objects="1" scenarios="1"/>
  <protectedRanges>
    <protectedRange sqref="B3:E3 F4 F6:F7 B5:E8" name="Plage7_2_1_2"/>
  </protectedRanges>
  <dataConsolidate/>
  <mergeCells count="1834">
    <mergeCell ref="WSM151:WSY151"/>
    <mergeCell ref="WSZ151:WTL151"/>
    <mergeCell ref="WTM151:WTY151"/>
    <mergeCell ref="WNZ151:WOL151"/>
    <mergeCell ref="WOM151:WOY151"/>
    <mergeCell ref="WOZ151:WPL151"/>
    <mergeCell ref="WPM151:WPY151"/>
    <mergeCell ref="WPZ151:WQL151"/>
    <mergeCell ref="WQM151:WQY151"/>
    <mergeCell ref="WKZ151:WLL151"/>
    <mergeCell ref="WLM151:WLY151"/>
    <mergeCell ref="WLZ151:WML151"/>
    <mergeCell ref="WMM151:WMY151"/>
    <mergeCell ref="WMZ151:WNL151"/>
    <mergeCell ref="WNM151:WNY151"/>
    <mergeCell ref="XDM151:XDY151"/>
    <mergeCell ref="XDZ151:XEL151"/>
    <mergeCell ref="WQZ151:WRL151"/>
    <mergeCell ref="WRM151:WRY151"/>
    <mergeCell ref="WRZ151:WSL151"/>
    <mergeCell ref="XEM151:XEY151"/>
    <mergeCell ref="XEZ151:XFC151"/>
    <mergeCell ref="WZZ151:XAL151"/>
    <mergeCell ref="XAM151:XAY151"/>
    <mergeCell ref="XAZ151:XBL151"/>
    <mergeCell ref="XBM151:XBY151"/>
    <mergeCell ref="XBZ151:XCL151"/>
    <mergeCell ref="XCM151:XCY151"/>
    <mergeCell ref="WWZ151:WXL151"/>
    <mergeCell ref="WXM151:WXY151"/>
    <mergeCell ref="WXZ151:WYL151"/>
    <mergeCell ref="WYM151:WYY151"/>
    <mergeCell ref="WYZ151:WZL151"/>
    <mergeCell ref="WZM151:WZY151"/>
    <mergeCell ref="WWM151:WWY151"/>
    <mergeCell ref="XCZ151:XDL151"/>
    <mergeCell ref="WTZ151:WUL151"/>
    <mergeCell ref="WUM151:WUY151"/>
    <mergeCell ref="WUZ151:WVL151"/>
    <mergeCell ref="WVM151:WVY151"/>
    <mergeCell ref="WVZ151:WWL151"/>
    <mergeCell ref="WHZ151:WIL151"/>
    <mergeCell ref="WIM151:WIY151"/>
    <mergeCell ref="WIZ151:WJL151"/>
    <mergeCell ref="WJM151:WJY151"/>
    <mergeCell ref="WJZ151:WKL151"/>
    <mergeCell ref="WKM151:WKY151"/>
    <mergeCell ref="WEZ151:WFL151"/>
    <mergeCell ref="WFM151:WFY151"/>
    <mergeCell ref="WFZ151:WGL151"/>
    <mergeCell ref="WGM151:WGY151"/>
    <mergeCell ref="WGZ151:WHL151"/>
    <mergeCell ref="WHM151:WHY151"/>
    <mergeCell ref="WBZ151:WCL151"/>
    <mergeCell ref="WCM151:WCY151"/>
    <mergeCell ref="WCZ151:WDL151"/>
    <mergeCell ref="WDM151:WDY151"/>
    <mergeCell ref="WDZ151:WEL151"/>
    <mergeCell ref="WEM151:WEY151"/>
    <mergeCell ref="VYZ151:VZL151"/>
    <mergeCell ref="VZM151:VZY151"/>
    <mergeCell ref="VZZ151:WAL151"/>
    <mergeCell ref="WAM151:WAY151"/>
    <mergeCell ref="WAZ151:WBL151"/>
    <mergeCell ref="WBM151:WBY151"/>
    <mergeCell ref="VVZ151:VWL151"/>
    <mergeCell ref="VWM151:VWY151"/>
    <mergeCell ref="VWZ151:VXL151"/>
    <mergeCell ref="VXM151:VXY151"/>
    <mergeCell ref="VXZ151:VYL151"/>
    <mergeCell ref="VYM151:VYY151"/>
    <mergeCell ref="VSZ151:VTL151"/>
    <mergeCell ref="VTM151:VTY151"/>
    <mergeCell ref="VTZ151:VUL151"/>
    <mergeCell ref="VUM151:VUY151"/>
    <mergeCell ref="VUZ151:VVL151"/>
    <mergeCell ref="VVM151:VVY151"/>
    <mergeCell ref="VPZ151:VQL151"/>
    <mergeCell ref="VQM151:VQY151"/>
    <mergeCell ref="VQZ151:VRL151"/>
    <mergeCell ref="VRM151:VRY151"/>
    <mergeCell ref="VRZ151:VSL151"/>
    <mergeCell ref="VSM151:VSY151"/>
    <mergeCell ref="VMZ151:VNL151"/>
    <mergeCell ref="VNM151:VNY151"/>
    <mergeCell ref="VNZ151:VOL151"/>
    <mergeCell ref="VOM151:VOY151"/>
    <mergeCell ref="VOZ151:VPL151"/>
    <mergeCell ref="VPM151:VPY151"/>
    <mergeCell ref="VJZ151:VKL151"/>
    <mergeCell ref="VKM151:VKY151"/>
    <mergeCell ref="VKZ151:VLL151"/>
    <mergeCell ref="VLM151:VLY151"/>
    <mergeCell ref="VLZ151:VML151"/>
    <mergeCell ref="VMM151:VMY151"/>
    <mergeCell ref="VGZ151:VHL151"/>
    <mergeCell ref="VHM151:VHY151"/>
    <mergeCell ref="VHZ151:VIL151"/>
    <mergeCell ref="VIM151:VIY151"/>
    <mergeCell ref="VIZ151:VJL151"/>
    <mergeCell ref="VJM151:VJY151"/>
    <mergeCell ref="VDZ151:VEL151"/>
    <mergeCell ref="VEM151:VEY151"/>
    <mergeCell ref="VEZ151:VFL151"/>
    <mergeCell ref="VFM151:VFY151"/>
    <mergeCell ref="VFZ151:VGL151"/>
    <mergeCell ref="VGM151:VGY151"/>
    <mergeCell ref="VAZ151:VBL151"/>
    <mergeCell ref="VBM151:VBY151"/>
    <mergeCell ref="VBZ151:VCL151"/>
    <mergeCell ref="VCM151:VCY151"/>
    <mergeCell ref="VCZ151:VDL151"/>
    <mergeCell ref="VDM151:VDY151"/>
    <mergeCell ref="UXZ151:UYL151"/>
    <mergeCell ref="UYM151:UYY151"/>
    <mergeCell ref="UYZ151:UZL151"/>
    <mergeCell ref="UZM151:UZY151"/>
    <mergeCell ref="UZZ151:VAL151"/>
    <mergeCell ref="VAM151:VAY151"/>
    <mergeCell ref="UUZ151:UVL151"/>
    <mergeCell ref="UVM151:UVY151"/>
    <mergeCell ref="UVZ151:UWL151"/>
    <mergeCell ref="UWM151:UWY151"/>
    <mergeCell ref="UWZ151:UXL151"/>
    <mergeCell ref="UXM151:UXY151"/>
    <mergeCell ref="URZ151:USL151"/>
    <mergeCell ref="USM151:USY151"/>
    <mergeCell ref="USZ151:UTL151"/>
    <mergeCell ref="UTM151:UTY151"/>
    <mergeCell ref="UTZ151:UUL151"/>
    <mergeCell ref="UUM151:UUY151"/>
    <mergeCell ref="UOZ151:UPL151"/>
    <mergeCell ref="UPM151:UPY151"/>
    <mergeCell ref="UPZ151:UQL151"/>
    <mergeCell ref="UQM151:UQY151"/>
    <mergeCell ref="UQZ151:URL151"/>
    <mergeCell ref="URM151:URY151"/>
    <mergeCell ref="ULZ151:UML151"/>
    <mergeCell ref="UMM151:UMY151"/>
    <mergeCell ref="UMZ151:UNL151"/>
    <mergeCell ref="UNM151:UNY151"/>
    <mergeCell ref="UNZ151:UOL151"/>
    <mergeCell ref="UOM151:UOY151"/>
    <mergeCell ref="UIZ151:UJL151"/>
    <mergeCell ref="UJM151:UJY151"/>
    <mergeCell ref="UJZ151:UKL151"/>
    <mergeCell ref="UKM151:UKY151"/>
    <mergeCell ref="UKZ151:ULL151"/>
    <mergeCell ref="ULM151:ULY151"/>
    <mergeCell ref="UFZ151:UGL151"/>
    <mergeCell ref="UGM151:UGY151"/>
    <mergeCell ref="UGZ151:UHL151"/>
    <mergeCell ref="UHM151:UHY151"/>
    <mergeCell ref="UHZ151:UIL151"/>
    <mergeCell ref="UIM151:UIY151"/>
    <mergeCell ref="UCZ151:UDL151"/>
    <mergeCell ref="UDM151:UDY151"/>
    <mergeCell ref="UDZ151:UEL151"/>
    <mergeCell ref="UEM151:UEY151"/>
    <mergeCell ref="UEZ151:UFL151"/>
    <mergeCell ref="UFM151:UFY151"/>
    <mergeCell ref="TZZ151:UAL151"/>
    <mergeCell ref="UAM151:UAY151"/>
    <mergeCell ref="UAZ151:UBL151"/>
    <mergeCell ref="UBM151:UBY151"/>
    <mergeCell ref="UBZ151:UCL151"/>
    <mergeCell ref="UCM151:UCY151"/>
    <mergeCell ref="TWZ151:TXL151"/>
    <mergeCell ref="TXM151:TXY151"/>
    <mergeCell ref="TXZ151:TYL151"/>
    <mergeCell ref="TYM151:TYY151"/>
    <mergeCell ref="TYZ151:TZL151"/>
    <mergeCell ref="TZM151:TZY151"/>
    <mergeCell ref="TTZ151:TUL151"/>
    <mergeCell ref="TUM151:TUY151"/>
    <mergeCell ref="TUZ151:TVL151"/>
    <mergeCell ref="TVM151:TVY151"/>
    <mergeCell ref="TVZ151:TWL151"/>
    <mergeCell ref="TWM151:TWY151"/>
    <mergeCell ref="TQZ151:TRL151"/>
    <mergeCell ref="TRM151:TRY151"/>
    <mergeCell ref="TRZ151:TSL151"/>
    <mergeCell ref="TSM151:TSY151"/>
    <mergeCell ref="TSZ151:TTL151"/>
    <mergeCell ref="TTM151:TTY151"/>
    <mergeCell ref="TNZ151:TOL151"/>
    <mergeCell ref="TOM151:TOY151"/>
    <mergeCell ref="TOZ151:TPL151"/>
    <mergeCell ref="TPM151:TPY151"/>
    <mergeCell ref="TPZ151:TQL151"/>
    <mergeCell ref="TQM151:TQY151"/>
    <mergeCell ref="TKZ151:TLL151"/>
    <mergeCell ref="TLM151:TLY151"/>
    <mergeCell ref="TLZ151:TML151"/>
    <mergeCell ref="TMM151:TMY151"/>
    <mergeCell ref="TMZ151:TNL151"/>
    <mergeCell ref="TNM151:TNY151"/>
    <mergeCell ref="THZ151:TIL151"/>
    <mergeCell ref="TIM151:TIY151"/>
    <mergeCell ref="TIZ151:TJL151"/>
    <mergeCell ref="TJM151:TJY151"/>
    <mergeCell ref="TJZ151:TKL151"/>
    <mergeCell ref="TKM151:TKY151"/>
    <mergeCell ref="TEZ151:TFL151"/>
    <mergeCell ref="TFM151:TFY151"/>
    <mergeCell ref="TFZ151:TGL151"/>
    <mergeCell ref="TGM151:TGY151"/>
    <mergeCell ref="TGZ151:THL151"/>
    <mergeCell ref="THM151:THY151"/>
    <mergeCell ref="TBZ151:TCL151"/>
    <mergeCell ref="TCM151:TCY151"/>
    <mergeCell ref="TCZ151:TDL151"/>
    <mergeCell ref="TDM151:TDY151"/>
    <mergeCell ref="TDZ151:TEL151"/>
    <mergeCell ref="TEM151:TEY151"/>
    <mergeCell ref="SYZ151:SZL151"/>
    <mergeCell ref="SZM151:SZY151"/>
    <mergeCell ref="SZZ151:TAL151"/>
    <mergeCell ref="TAM151:TAY151"/>
    <mergeCell ref="TAZ151:TBL151"/>
    <mergeCell ref="TBM151:TBY151"/>
    <mergeCell ref="SVZ151:SWL151"/>
    <mergeCell ref="SWM151:SWY151"/>
    <mergeCell ref="SWZ151:SXL151"/>
    <mergeCell ref="SXM151:SXY151"/>
    <mergeCell ref="SXZ151:SYL151"/>
    <mergeCell ref="SYM151:SYY151"/>
    <mergeCell ref="SSZ151:STL151"/>
    <mergeCell ref="STM151:STY151"/>
    <mergeCell ref="STZ151:SUL151"/>
    <mergeCell ref="SUM151:SUY151"/>
    <mergeCell ref="SUZ151:SVL151"/>
    <mergeCell ref="SVM151:SVY151"/>
    <mergeCell ref="SPZ151:SQL151"/>
    <mergeCell ref="SQM151:SQY151"/>
    <mergeCell ref="SQZ151:SRL151"/>
    <mergeCell ref="SRM151:SRY151"/>
    <mergeCell ref="SRZ151:SSL151"/>
    <mergeCell ref="SSM151:SSY151"/>
    <mergeCell ref="SMZ151:SNL151"/>
    <mergeCell ref="SNM151:SNY151"/>
    <mergeCell ref="SNZ151:SOL151"/>
    <mergeCell ref="SOM151:SOY151"/>
    <mergeCell ref="SOZ151:SPL151"/>
    <mergeCell ref="SPM151:SPY151"/>
    <mergeCell ref="SJZ151:SKL151"/>
    <mergeCell ref="SKM151:SKY151"/>
    <mergeCell ref="SKZ151:SLL151"/>
    <mergeCell ref="SLM151:SLY151"/>
    <mergeCell ref="SLZ151:SML151"/>
    <mergeCell ref="SMM151:SMY151"/>
    <mergeCell ref="SGZ151:SHL151"/>
    <mergeCell ref="SHM151:SHY151"/>
    <mergeCell ref="SHZ151:SIL151"/>
    <mergeCell ref="SIM151:SIY151"/>
    <mergeCell ref="SIZ151:SJL151"/>
    <mergeCell ref="SJM151:SJY151"/>
    <mergeCell ref="SDZ151:SEL151"/>
    <mergeCell ref="SEM151:SEY151"/>
    <mergeCell ref="SEZ151:SFL151"/>
    <mergeCell ref="SFM151:SFY151"/>
    <mergeCell ref="SFZ151:SGL151"/>
    <mergeCell ref="SGM151:SGY151"/>
    <mergeCell ref="SAZ151:SBL151"/>
    <mergeCell ref="SBM151:SBY151"/>
    <mergeCell ref="SBZ151:SCL151"/>
    <mergeCell ref="SCM151:SCY151"/>
    <mergeCell ref="SCZ151:SDL151"/>
    <mergeCell ref="SDM151:SDY151"/>
    <mergeCell ref="RXZ151:RYL151"/>
    <mergeCell ref="RYM151:RYY151"/>
    <mergeCell ref="RYZ151:RZL151"/>
    <mergeCell ref="RZM151:RZY151"/>
    <mergeCell ref="RZZ151:SAL151"/>
    <mergeCell ref="SAM151:SAY151"/>
    <mergeCell ref="RUZ151:RVL151"/>
    <mergeCell ref="RVM151:RVY151"/>
    <mergeCell ref="RVZ151:RWL151"/>
    <mergeCell ref="RWM151:RWY151"/>
    <mergeCell ref="RWZ151:RXL151"/>
    <mergeCell ref="RXM151:RXY151"/>
    <mergeCell ref="RRZ151:RSL151"/>
    <mergeCell ref="RSM151:RSY151"/>
    <mergeCell ref="RSZ151:RTL151"/>
    <mergeCell ref="RTM151:RTY151"/>
    <mergeCell ref="RTZ151:RUL151"/>
    <mergeCell ref="RUM151:RUY151"/>
    <mergeCell ref="ROZ151:RPL151"/>
    <mergeCell ref="RPM151:RPY151"/>
    <mergeCell ref="RPZ151:RQL151"/>
    <mergeCell ref="RQM151:RQY151"/>
    <mergeCell ref="RQZ151:RRL151"/>
    <mergeCell ref="RRM151:RRY151"/>
    <mergeCell ref="RLZ151:RML151"/>
    <mergeCell ref="RMM151:RMY151"/>
    <mergeCell ref="RMZ151:RNL151"/>
    <mergeCell ref="RNM151:RNY151"/>
    <mergeCell ref="RNZ151:ROL151"/>
    <mergeCell ref="ROM151:ROY151"/>
    <mergeCell ref="RIZ151:RJL151"/>
    <mergeCell ref="RJM151:RJY151"/>
    <mergeCell ref="RJZ151:RKL151"/>
    <mergeCell ref="RKM151:RKY151"/>
    <mergeCell ref="RKZ151:RLL151"/>
    <mergeCell ref="RLM151:RLY151"/>
    <mergeCell ref="RFZ151:RGL151"/>
    <mergeCell ref="RGM151:RGY151"/>
    <mergeCell ref="RGZ151:RHL151"/>
    <mergeCell ref="RHM151:RHY151"/>
    <mergeCell ref="RHZ151:RIL151"/>
    <mergeCell ref="RIM151:RIY151"/>
    <mergeCell ref="RCZ151:RDL151"/>
    <mergeCell ref="RDM151:RDY151"/>
    <mergeCell ref="RDZ151:REL151"/>
    <mergeCell ref="REM151:REY151"/>
    <mergeCell ref="REZ151:RFL151"/>
    <mergeCell ref="RFM151:RFY151"/>
    <mergeCell ref="QZZ151:RAL151"/>
    <mergeCell ref="RAM151:RAY151"/>
    <mergeCell ref="RAZ151:RBL151"/>
    <mergeCell ref="RBM151:RBY151"/>
    <mergeCell ref="RBZ151:RCL151"/>
    <mergeCell ref="RCM151:RCY151"/>
    <mergeCell ref="QWZ151:QXL151"/>
    <mergeCell ref="QXM151:QXY151"/>
    <mergeCell ref="QXZ151:QYL151"/>
    <mergeCell ref="QYM151:QYY151"/>
    <mergeCell ref="QYZ151:QZL151"/>
    <mergeCell ref="QZM151:QZY151"/>
    <mergeCell ref="QTZ151:QUL151"/>
    <mergeCell ref="QUM151:QUY151"/>
    <mergeCell ref="QUZ151:QVL151"/>
    <mergeCell ref="QVM151:QVY151"/>
    <mergeCell ref="QVZ151:QWL151"/>
    <mergeCell ref="QWM151:QWY151"/>
    <mergeCell ref="QQZ151:QRL151"/>
    <mergeCell ref="QRM151:QRY151"/>
    <mergeCell ref="QRZ151:QSL151"/>
    <mergeCell ref="QSM151:QSY151"/>
    <mergeCell ref="QSZ151:QTL151"/>
    <mergeCell ref="QTM151:QTY151"/>
    <mergeCell ref="QNZ151:QOL151"/>
    <mergeCell ref="QOM151:QOY151"/>
    <mergeCell ref="QOZ151:QPL151"/>
    <mergeCell ref="QPM151:QPY151"/>
    <mergeCell ref="QPZ151:QQL151"/>
    <mergeCell ref="QQM151:QQY151"/>
    <mergeCell ref="QKZ151:QLL151"/>
    <mergeCell ref="QLM151:QLY151"/>
    <mergeCell ref="QLZ151:QML151"/>
    <mergeCell ref="QMM151:QMY151"/>
    <mergeCell ref="QMZ151:QNL151"/>
    <mergeCell ref="QNM151:QNY151"/>
    <mergeCell ref="QHZ151:QIL151"/>
    <mergeCell ref="QIM151:QIY151"/>
    <mergeCell ref="QIZ151:QJL151"/>
    <mergeCell ref="QJM151:QJY151"/>
    <mergeCell ref="QJZ151:QKL151"/>
    <mergeCell ref="QKM151:QKY151"/>
    <mergeCell ref="QEZ151:QFL151"/>
    <mergeCell ref="QFM151:QFY151"/>
    <mergeCell ref="QFZ151:QGL151"/>
    <mergeCell ref="QGM151:QGY151"/>
    <mergeCell ref="QGZ151:QHL151"/>
    <mergeCell ref="QHM151:QHY151"/>
    <mergeCell ref="QBZ151:QCL151"/>
    <mergeCell ref="QCM151:QCY151"/>
    <mergeCell ref="QCZ151:QDL151"/>
    <mergeCell ref="QDM151:QDY151"/>
    <mergeCell ref="QDZ151:QEL151"/>
    <mergeCell ref="QEM151:QEY151"/>
    <mergeCell ref="PYZ151:PZL151"/>
    <mergeCell ref="PZM151:PZY151"/>
    <mergeCell ref="PZZ151:QAL151"/>
    <mergeCell ref="QAM151:QAY151"/>
    <mergeCell ref="QAZ151:QBL151"/>
    <mergeCell ref="QBM151:QBY151"/>
    <mergeCell ref="PVZ151:PWL151"/>
    <mergeCell ref="PWM151:PWY151"/>
    <mergeCell ref="PWZ151:PXL151"/>
    <mergeCell ref="PXM151:PXY151"/>
    <mergeCell ref="PXZ151:PYL151"/>
    <mergeCell ref="PYM151:PYY151"/>
    <mergeCell ref="PSZ151:PTL151"/>
    <mergeCell ref="PTM151:PTY151"/>
    <mergeCell ref="PTZ151:PUL151"/>
    <mergeCell ref="PUM151:PUY151"/>
    <mergeCell ref="PUZ151:PVL151"/>
    <mergeCell ref="PVM151:PVY151"/>
    <mergeCell ref="PPZ151:PQL151"/>
    <mergeCell ref="PQM151:PQY151"/>
    <mergeCell ref="PQZ151:PRL151"/>
    <mergeCell ref="PRM151:PRY151"/>
    <mergeCell ref="PRZ151:PSL151"/>
    <mergeCell ref="PSM151:PSY151"/>
    <mergeCell ref="PMZ151:PNL151"/>
    <mergeCell ref="PNM151:PNY151"/>
    <mergeCell ref="PNZ151:POL151"/>
    <mergeCell ref="POM151:POY151"/>
    <mergeCell ref="POZ151:PPL151"/>
    <mergeCell ref="PPM151:PPY151"/>
    <mergeCell ref="PJZ151:PKL151"/>
    <mergeCell ref="PKM151:PKY151"/>
    <mergeCell ref="PKZ151:PLL151"/>
    <mergeCell ref="PLM151:PLY151"/>
    <mergeCell ref="PLZ151:PML151"/>
    <mergeCell ref="PMM151:PMY151"/>
    <mergeCell ref="PGZ151:PHL151"/>
    <mergeCell ref="PHM151:PHY151"/>
    <mergeCell ref="PHZ151:PIL151"/>
    <mergeCell ref="PIM151:PIY151"/>
    <mergeCell ref="PIZ151:PJL151"/>
    <mergeCell ref="PJM151:PJY151"/>
    <mergeCell ref="PDZ151:PEL151"/>
    <mergeCell ref="PEM151:PEY151"/>
    <mergeCell ref="PEZ151:PFL151"/>
    <mergeCell ref="PFM151:PFY151"/>
    <mergeCell ref="PFZ151:PGL151"/>
    <mergeCell ref="PGM151:PGY151"/>
    <mergeCell ref="PAZ151:PBL151"/>
    <mergeCell ref="PBM151:PBY151"/>
    <mergeCell ref="PBZ151:PCL151"/>
    <mergeCell ref="PCM151:PCY151"/>
    <mergeCell ref="PCZ151:PDL151"/>
    <mergeCell ref="PDM151:PDY151"/>
    <mergeCell ref="OXZ151:OYL151"/>
    <mergeCell ref="OYM151:OYY151"/>
    <mergeCell ref="OYZ151:OZL151"/>
    <mergeCell ref="OZM151:OZY151"/>
    <mergeCell ref="OZZ151:PAL151"/>
    <mergeCell ref="PAM151:PAY151"/>
    <mergeCell ref="OUZ151:OVL151"/>
    <mergeCell ref="OVM151:OVY151"/>
    <mergeCell ref="OVZ151:OWL151"/>
    <mergeCell ref="OWM151:OWY151"/>
    <mergeCell ref="OWZ151:OXL151"/>
    <mergeCell ref="OXM151:OXY151"/>
    <mergeCell ref="ORZ151:OSL151"/>
    <mergeCell ref="OSM151:OSY151"/>
    <mergeCell ref="OSZ151:OTL151"/>
    <mergeCell ref="OTM151:OTY151"/>
    <mergeCell ref="OTZ151:OUL151"/>
    <mergeCell ref="OUM151:OUY151"/>
    <mergeCell ref="OOZ151:OPL151"/>
    <mergeCell ref="OPM151:OPY151"/>
    <mergeCell ref="OPZ151:OQL151"/>
    <mergeCell ref="OQM151:OQY151"/>
    <mergeCell ref="OQZ151:ORL151"/>
    <mergeCell ref="ORM151:ORY151"/>
    <mergeCell ref="OLZ151:OML151"/>
    <mergeCell ref="OMM151:OMY151"/>
    <mergeCell ref="OMZ151:ONL151"/>
    <mergeCell ref="ONM151:ONY151"/>
    <mergeCell ref="ONZ151:OOL151"/>
    <mergeCell ref="OOM151:OOY151"/>
    <mergeCell ref="OIZ151:OJL151"/>
    <mergeCell ref="OJM151:OJY151"/>
    <mergeCell ref="OJZ151:OKL151"/>
    <mergeCell ref="OKM151:OKY151"/>
    <mergeCell ref="OKZ151:OLL151"/>
    <mergeCell ref="OLM151:OLY151"/>
    <mergeCell ref="OFZ151:OGL151"/>
    <mergeCell ref="OGM151:OGY151"/>
    <mergeCell ref="OGZ151:OHL151"/>
    <mergeCell ref="OHM151:OHY151"/>
    <mergeCell ref="OHZ151:OIL151"/>
    <mergeCell ref="OIM151:OIY151"/>
    <mergeCell ref="OCZ151:ODL151"/>
    <mergeCell ref="ODM151:ODY151"/>
    <mergeCell ref="ODZ151:OEL151"/>
    <mergeCell ref="OEM151:OEY151"/>
    <mergeCell ref="OEZ151:OFL151"/>
    <mergeCell ref="OFM151:OFY151"/>
    <mergeCell ref="NZZ151:OAL151"/>
    <mergeCell ref="OAM151:OAY151"/>
    <mergeCell ref="OAZ151:OBL151"/>
    <mergeCell ref="OBM151:OBY151"/>
    <mergeCell ref="OBZ151:OCL151"/>
    <mergeCell ref="OCM151:OCY151"/>
    <mergeCell ref="NWZ151:NXL151"/>
    <mergeCell ref="NXM151:NXY151"/>
    <mergeCell ref="NXZ151:NYL151"/>
    <mergeCell ref="NYM151:NYY151"/>
    <mergeCell ref="NYZ151:NZL151"/>
    <mergeCell ref="NZM151:NZY151"/>
    <mergeCell ref="NTZ151:NUL151"/>
    <mergeCell ref="NUM151:NUY151"/>
    <mergeCell ref="NUZ151:NVL151"/>
    <mergeCell ref="NVM151:NVY151"/>
    <mergeCell ref="NVZ151:NWL151"/>
    <mergeCell ref="NWM151:NWY151"/>
    <mergeCell ref="NQZ151:NRL151"/>
    <mergeCell ref="NRM151:NRY151"/>
    <mergeCell ref="NRZ151:NSL151"/>
    <mergeCell ref="NSM151:NSY151"/>
    <mergeCell ref="NSZ151:NTL151"/>
    <mergeCell ref="NTM151:NTY151"/>
    <mergeCell ref="NNZ151:NOL151"/>
    <mergeCell ref="NOM151:NOY151"/>
    <mergeCell ref="NOZ151:NPL151"/>
    <mergeCell ref="NPM151:NPY151"/>
    <mergeCell ref="NPZ151:NQL151"/>
    <mergeCell ref="NQM151:NQY151"/>
    <mergeCell ref="NKZ151:NLL151"/>
    <mergeCell ref="NLM151:NLY151"/>
    <mergeCell ref="NLZ151:NML151"/>
    <mergeCell ref="NMM151:NMY151"/>
    <mergeCell ref="NMZ151:NNL151"/>
    <mergeCell ref="NNM151:NNY151"/>
    <mergeCell ref="NHZ151:NIL151"/>
    <mergeCell ref="NIM151:NIY151"/>
    <mergeCell ref="NIZ151:NJL151"/>
    <mergeCell ref="NJM151:NJY151"/>
    <mergeCell ref="NJZ151:NKL151"/>
    <mergeCell ref="NKM151:NKY151"/>
    <mergeCell ref="NEZ151:NFL151"/>
    <mergeCell ref="NFM151:NFY151"/>
    <mergeCell ref="NFZ151:NGL151"/>
    <mergeCell ref="NGM151:NGY151"/>
    <mergeCell ref="NGZ151:NHL151"/>
    <mergeCell ref="NHM151:NHY151"/>
    <mergeCell ref="NBZ151:NCL151"/>
    <mergeCell ref="NCM151:NCY151"/>
    <mergeCell ref="NCZ151:NDL151"/>
    <mergeCell ref="NDM151:NDY151"/>
    <mergeCell ref="NDZ151:NEL151"/>
    <mergeCell ref="NEM151:NEY151"/>
    <mergeCell ref="MYZ151:MZL151"/>
    <mergeCell ref="MZM151:MZY151"/>
    <mergeCell ref="MZZ151:NAL151"/>
    <mergeCell ref="NAM151:NAY151"/>
    <mergeCell ref="NAZ151:NBL151"/>
    <mergeCell ref="NBM151:NBY151"/>
    <mergeCell ref="MVZ151:MWL151"/>
    <mergeCell ref="MWM151:MWY151"/>
    <mergeCell ref="MWZ151:MXL151"/>
    <mergeCell ref="MXM151:MXY151"/>
    <mergeCell ref="MXZ151:MYL151"/>
    <mergeCell ref="MYM151:MYY151"/>
    <mergeCell ref="MSZ151:MTL151"/>
    <mergeCell ref="MTM151:MTY151"/>
    <mergeCell ref="MTZ151:MUL151"/>
    <mergeCell ref="MUM151:MUY151"/>
    <mergeCell ref="MUZ151:MVL151"/>
    <mergeCell ref="MVM151:MVY151"/>
    <mergeCell ref="MPZ151:MQL151"/>
    <mergeCell ref="MQM151:MQY151"/>
    <mergeCell ref="MQZ151:MRL151"/>
    <mergeCell ref="MRM151:MRY151"/>
    <mergeCell ref="MRZ151:MSL151"/>
    <mergeCell ref="MSM151:MSY151"/>
    <mergeCell ref="MMZ151:MNL151"/>
    <mergeCell ref="MNM151:MNY151"/>
    <mergeCell ref="MNZ151:MOL151"/>
    <mergeCell ref="MOM151:MOY151"/>
    <mergeCell ref="MOZ151:MPL151"/>
    <mergeCell ref="MPM151:MPY151"/>
    <mergeCell ref="MJZ151:MKL151"/>
    <mergeCell ref="MKM151:MKY151"/>
    <mergeCell ref="MKZ151:MLL151"/>
    <mergeCell ref="MLM151:MLY151"/>
    <mergeCell ref="MLZ151:MML151"/>
    <mergeCell ref="MMM151:MMY151"/>
    <mergeCell ref="MGZ151:MHL151"/>
    <mergeCell ref="MHM151:MHY151"/>
    <mergeCell ref="MHZ151:MIL151"/>
    <mergeCell ref="MIM151:MIY151"/>
    <mergeCell ref="MIZ151:MJL151"/>
    <mergeCell ref="MJM151:MJY151"/>
    <mergeCell ref="MDZ151:MEL151"/>
    <mergeCell ref="MEM151:MEY151"/>
    <mergeCell ref="MEZ151:MFL151"/>
    <mergeCell ref="MFM151:MFY151"/>
    <mergeCell ref="MFZ151:MGL151"/>
    <mergeCell ref="MGM151:MGY151"/>
    <mergeCell ref="MAZ151:MBL151"/>
    <mergeCell ref="MBM151:MBY151"/>
    <mergeCell ref="MBZ151:MCL151"/>
    <mergeCell ref="MCM151:MCY151"/>
    <mergeCell ref="MCZ151:MDL151"/>
    <mergeCell ref="MDM151:MDY151"/>
    <mergeCell ref="LXZ151:LYL151"/>
    <mergeCell ref="LYM151:LYY151"/>
    <mergeCell ref="LYZ151:LZL151"/>
    <mergeCell ref="LZM151:LZY151"/>
    <mergeCell ref="LZZ151:MAL151"/>
    <mergeCell ref="MAM151:MAY151"/>
    <mergeCell ref="LUZ151:LVL151"/>
    <mergeCell ref="LVM151:LVY151"/>
    <mergeCell ref="LVZ151:LWL151"/>
    <mergeCell ref="LWM151:LWY151"/>
    <mergeCell ref="LWZ151:LXL151"/>
    <mergeCell ref="LXM151:LXY151"/>
    <mergeCell ref="LRZ151:LSL151"/>
    <mergeCell ref="LSM151:LSY151"/>
    <mergeCell ref="LSZ151:LTL151"/>
    <mergeCell ref="LTM151:LTY151"/>
    <mergeCell ref="LTZ151:LUL151"/>
    <mergeCell ref="LUM151:LUY151"/>
    <mergeCell ref="LOZ151:LPL151"/>
    <mergeCell ref="LPM151:LPY151"/>
    <mergeCell ref="LPZ151:LQL151"/>
    <mergeCell ref="LQM151:LQY151"/>
    <mergeCell ref="LQZ151:LRL151"/>
    <mergeCell ref="LRM151:LRY151"/>
    <mergeCell ref="LLZ151:LML151"/>
    <mergeCell ref="LMM151:LMY151"/>
    <mergeCell ref="LMZ151:LNL151"/>
    <mergeCell ref="LNM151:LNY151"/>
    <mergeCell ref="LNZ151:LOL151"/>
    <mergeCell ref="LOM151:LOY151"/>
    <mergeCell ref="LIZ151:LJL151"/>
    <mergeCell ref="LJM151:LJY151"/>
    <mergeCell ref="LJZ151:LKL151"/>
    <mergeCell ref="LKM151:LKY151"/>
    <mergeCell ref="LKZ151:LLL151"/>
    <mergeCell ref="LLM151:LLY151"/>
    <mergeCell ref="LFZ151:LGL151"/>
    <mergeCell ref="LGM151:LGY151"/>
    <mergeCell ref="LGZ151:LHL151"/>
    <mergeCell ref="LHM151:LHY151"/>
    <mergeCell ref="LHZ151:LIL151"/>
    <mergeCell ref="LIM151:LIY151"/>
    <mergeCell ref="LCZ151:LDL151"/>
    <mergeCell ref="LDM151:LDY151"/>
    <mergeCell ref="LDZ151:LEL151"/>
    <mergeCell ref="LEM151:LEY151"/>
    <mergeCell ref="LEZ151:LFL151"/>
    <mergeCell ref="LFM151:LFY151"/>
    <mergeCell ref="KZZ151:LAL151"/>
    <mergeCell ref="LAM151:LAY151"/>
    <mergeCell ref="LAZ151:LBL151"/>
    <mergeCell ref="LBM151:LBY151"/>
    <mergeCell ref="LBZ151:LCL151"/>
    <mergeCell ref="LCM151:LCY151"/>
    <mergeCell ref="KWZ151:KXL151"/>
    <mergeCell ref="KXM151:KXY151"/>
    <mergeCell ref="KXZ151:KYL151"/>
    <mergeCell ref="KYM151:KYY151"/>
    <mergeCell ref="KYZ151:KZL151"/>
    <mergeCell ref="KZM151:KZY151"/>
    <mergeCell ref="KTZ151:KUL151"/>
    <mergeCell ref="KUM151:KUY151"/>
    <mergeCell ref="KUZ151:KVL151"/>
    <mergeCell ref="KVM151:KVY151"/>
    <mergeCell ref="KVZ151:KWL151"/>
    <mergeCell ref="KWM151:KWY151"/>
    <mergeCell ref="KQZ151:KRL151"/>
    <mergeCell ref="KRM151:KRY151"/>
    <mergeCell ref="KRZ151:KSL151"/>
    <mergeCell ref="KSM151:KSY151"/>
    <mergeCell ref="KSZ151:KTL151"/>
    <mergeCell ref="KTM151:KTY151"/>
    <mergeCell ref="KNZ151:KOL151"/>
    <mergeCell ref="KOM151:KOY151"/>
    <mergeCell ref="KOZ151:KPL151"/>
    <mergeCell ref="KPM151:KPY151"/>
    <mergeCell ref="KPZ151:KQL151"/>
    <mergeCell ref="KQM151:KQY151"/>
    <mergeCell ref="KKZ151:KLL151"/>
    <mergeCell ref="KLM151:KLY151"/>
    <mergeCell ref="KLZ151:KML151"/>
    <mergeCell ref="KMM151:KMY151"/>
    <mergeCell ref="KMZ151:KNL151"/>
    <mergeCell ref="KNM151:KNY151"/>
    <mergeCell ref="KHZ151:KIL151"/>
    <mergeCell ref="KIM151:KIY151"/>
    <mergeCell ref="KIZ151:KJL151"/>
    <mergeCell ref="KJM151:KJY151"/>
    <mergeCell ref="KJZ151:KKL151"/>
    <mergeCell ref="KKM151:KKY151"/>
    <mergeCell ref="KEZ151:KFL151"/>
    <mergeCell ref="KFM151:KFY151"/>
    <mergeCell ref="KFZ151:KGL151"/>
    <mergeCell ref="KGM151:KGY151"/>
    <mergeCell ref="KGZ151:KHL151"/>
    <mergeCell ref="KHM151:KHY151"/>
    <mergeCell ref="KBZ151:KCL151"/>
    <mergeCell ref="KCM151:KCY151"/>
    <mergeCell ref="KCZ151:KDL151"/>
    <mergeCell ref="KDM151:KDY151"/>
    <mergeCell ref="KDZ151:KEL151"/>
    <mergeCell ref="KEM151:KEY151"/>
    <mergeCell ref="JYZ151:JZL151"/>
    <mergeCell ref="JZM151:JZY151"/>
    <mergeCell ref="JZZ151:KAL151"/>
    <mergeCell ref="KAM151:KAY151"/>
    <mergeCell ref="KAZ151:KBL151"/>
    <mergeCell ref="KBM151:KBY151"/>
    <mergeCell ref="JVZ151:JWL151"/>
    <mergeCell ref="JWM151:JWY151"/>
    <mergeCell ref="JWZ151:JXL151"/>
    <mergeCell ref="JXM151:JXY151"/>
    <mergeCell ref="JXZ151:JYL151"/>
    <mergeCell ref="JYM151:JYY151"/>
    <mergeCell ref="JSZ151:JTL151"/>
    <mergeCell ref="JTM151:JTY151"/>
    <mergeCell ref="JTZ151:JUL151"/>
    <mergeCell ref="JUM151:JUY151"/>
    <mergeCell ref="JUZ151:JVL151"/>
    <mergeCell ref="JVM151:JVY151"/>
    <mergeCell ref="JPZ151:JQL151"/>
    <mergeCell ref="JQM151:JQY151"/>
    <mergeCell ref="JQZ151:JRL151"/>
    <mergeCell ref="JRM151:JRY151"/>
    <mergeCell ref="JRZ151:JSL151"/>
    <mergeCell ref="JSM151:JSY151"/>
    <mergeCell ref="JMZ151:JNL151"/>
    <mergeCell ref="JNM151:JNY151"/>
    <mergeCell ref="JNZ151:JOL151"/>
    <mergeCell ref="JOM151:JOY151"/>
    <mergeCell ref="JOZ151:JPL151"/>
    <mergeCell ref="JPM151:JPY151"/>
    <mergeCell ref="JJZ151:JKL151"/>
    <mergeCell ref="JKM151:JKY151"/>
    <mergeCell ref="JKZ151:JLL151"/>
    <mergeCell ref="JLM151:JLY151"/>
    <mergeCell ref="JLZ151:JML151"/>
    <mergeCell ref="JMM151:JMY151"/>
    <mergeCell ref="JGZ151:JHL151"/>
    <mergeCell ref="JHM151:JHY151"/>
    <mergeCell ref="JHZ151:JIL151"/>
    <mergeCell ref="JIM151:JIY151"/>
    <mergeCell ref="JIZ151:JJL151"/>
    <mergeCell ref="JJM151:JJY151"/>
    <mergeCell ref="JDZ151:JEL151"/>
    <mergeCell ref="JEM151:JEY151"/>
    <mergeCell ref="JEZ151:JFL151"/>
    <mergeCell ref="JFM151:JFY151"/>
    <mergeCell ref="JFZ151:JGL151"/>
    <mergeCell ref="JGM151:JGY151"/>
    <mergeCell ref="JAZ151:JBL151"/>
    <mergeCell ref="JBM151:JBY151"/>
    <mergeCell ref="JBZ151:JCL151"/>
    <mergeCell ref="JCM151:JCY151"/>
    <mergeCell ref="JCZ151:JDL151"/>
    <mergeCell ref="JDM151:JDY151"/>
    <mergeCell ref="IXZ151:IYL151"/>
    <mergeCell ref="IYM151:IYY151"/>
    <mergeCell ref="IYZ151:IZL151"/>
    <mergeCell ref="IZM151:IZY151"/>
    <mergeCell ref="IZZ151:JAL151"/>
    <mergeCell ref="JAM151:JAY151"/>
    <mergeCell ref="IUZ151:IVL151"/>
    <mergeCell ref="IVM151:IVY151"/>
    <mergeCell ref="IVZ151:IWL151"/>
    <mergeCell ref="IWM151:IWY151"/>
    <mergeCell ref="IWZ151:IXL151"/>
    <mergeCell ref="IXM151:IXY151"/>
    <mergeCell ref="IRZ151:ISL151"/>
    <mergeCell ref="ISM151:ISY151"/>
    <mergeCell ref="ISZ151:ITL151"/>
    <mergeCell ref="ITM151:ITY151"/>
    <mergeCell ref="ITZ151:IUL151"/>
    <mergeCell ref="IUM151:IUY151"/>
    <mergeCell ref="IOZ151:IPL151"/>
    <mergeCell ref="IPM151:IPY151"/>
    <mergeCell ref="IPZ151:IQL151"/>
    <mergeCell ref="IQM151:IQY151"/>
    <mergeCell ref="IQZ151:IRL151"/>
    <mergeCell ref="IRM151:IRY151"/>
    <mergeCell ref="ILZ151:IML151"/>
    <mergeCell ref="IMM151:IMY151"/>
    <mergeCell ref="IMZ151:INL151"/>
    <mergeCell ref="INM151:INY151"/>
    <mergeCell ref="INZ151:IOL151"/>
    <mergeCell ref="IOM151:IOY151"/>
    <mergeCell ref="IIZ151:IJL151"/>
    <mergeCell ref="IJM151:IJY151"/>
    <mergeCell ref="IJZ151:IKL151"/>
    <mergeCell ref="IKM151:IKY151"/>
    <mergeCell ref="IKZ151:ILL151"/>
    <mergeCell ref="ILM151:ILY151"/>
    <mergeCell ref="IFZ151:IGL151"/>
    <mergeCell ref="IGM151:IGY151"/>
    <mergeCell ref="IGZ151:IHL151"/>
    <mergeCell ref="IHM151:IHY151"/>
    <mergeCell ref="IHZ151:IIL151"/>
    <mergeCell ref="IIM151:IIY151"/>
    <mergeCell ref="ICZ151:IDL151"/>
    <mergeCell ref="IDM151:IDY151"/>
    <mergeCell ref="IDZ151:IEL151"/>
    <mergeCell ref="IEM151:IEY151"/>
    <mergeCell ref="IEZ151:IFL151"/>
    <mergeCell ref="IFM151:IFY151"/>
    <mergeCell ref="HZZ151:IAL151"/>
    <mergeCell ref="IAM151:IAY151"/>
    <mergeCell ref="IAZ151:IBL151"/>
    <mergeCell ref="IBM151:IBY151"/>
    <mergeCell ref="IBZ151:ICL151"/>
    <mergeCell ref="ICM151:ICY151"/>
    <mergeCell ref="HWZ151:HXL151"/>
    <mergeCell ref="HXM151:HXY151"/>
    <mergeCell ref="HXZ151:HYL151"/>
    <mergeCell ref="HYM151:HYY151"/>
    <mergeCell ref="HYZ151:HZL151"/>
    <mergeCell ref="HZM151:HZY151"/>
    <mergeCell ref="HTZ151:HUL151"/>
    <mergeCell ref="HUM151:HUY151"/>
    <mergeCell ref="HUZ151:HVL151"/>
    <mergeCell ref="HVM151:HVY151"/>
    <mergeCell ref="HVZ151:HWL151"/>
    <mergeCell ref="HWM151:HWY151"/>
    <mergeCell ref="HQZ151:HRL151"/>
    <mergeCell ref="HRM151:HRY151"/>
    <mergeCell ref="HRZ151:HSL151"/>
    <mergeCell ref="HSM151:HSY151"/>
    <mergeCell ref="HSZ151:HTL151"/>
    <mergeCell ref="HTM151:HTY151"/>
    <mergeCell ref="HNZ151:HOL151"/>
    <mergeCell ref="HOM151:HOY151"/>
    <mergeCell ref="HOZ151:HPL151"/>
    <mergeCell ref="HPM151:HPY151"/>
    <mergeCell ref="HPZ151:HQL151"/>
    <mergeCell ref="HQM151:HQY151"/>
    <mergeCell ref="HKZ151:HLL151"/>
    <mergeCell ref="HLM151:HLY151"/>
    <mergeCell ref="HLZ151:HML151"/>
    <mergeCell ref="HMM151:HMY151"/>
    <mergeCell ref="HMZ151:HNL151"/>
    <mergeCell ref="HNM151:HNY151"/>
    <mergeCell ref="HHZ151:HIL151"/>
    <mergeCell ref="HIM151:HIY151"/>
    <mergeCell ref="HIZ151:HJL151"/>
    <mergeCell ref="HJM151:HJY151"/>
    <mergeCell ref="HJZ151:HKL151"/>
    <mergeCell ref="HKM151:HKY151"/>
    <mergeCell ref="HEZ151:HFL151"/>
    <mergeCell ref="HFM151:HFY151"/>
    <mergeCell ref="HFZ151:HGL151"/>
    <mergeCell ref="HGM151:HGY151"/>
    <mergeCell ref="HGZ151:HHL151"/>
    <mergeCell ref="HHM151:HHY151"/>
    <mergeCell ref="HBZ151:HCL151"/>
    <mergeCell ref="HCM151:HCY151"/>
    <mergeCell ref="HCZ151:HDL151"/>
    <mergeCell ref="HDM151:HDY151"/>
    <mergeCell ref="HDZ151:HEL151"/>
    <mergeCell ref="HEM151:HEY151"/>
    <mergeCell ref="GYZ151:GZL151"/>
    <mergeCell ref="GZM151:GZY151"/>
    <mergeCell ref="GZZ151:HAL151"/>
    <mergeCell ref="HAM151:HAY151"/>
    <mergeCell ref="HAZ151:HBL151"/>
    <mergeCell ref="HBM151:HBY151"/>
    <mergeCell ref="GVZ151:GWL151"/>
    <mergeCell ref="GWM151:GWY151"/>
    <mergeCell ref="GWZ151:GXL151"/>
    <mergeCell ref="GXM151:GXY151"/>
    <mergeCell ref="GXZ151:GYL151"/>
    <mergeCell ref="GYM151:GYY151"/>
    <mergeCell ref="GSZ151:GTL151"/>
    <mergeCell ref="GTM151:GTY151"/>
    <mergeCell ref="GTZ151:GUL151"/>
    <mergeCell ref="GUM151:GUY151"/>
    <mergeCell ref="GUZ151:GVL151"/>
    <mergeCell ref="GVM151:GVY151"/>
    <mergeCell ref="GPZ151:GQL151"/>
    <mergeCell ref="GQM151:GQY151"/>
    <mergeCell ref="GQZ151:GRL151"/>
    <mergeCell ref="GRM151:GRY151"/>
    <mergeCell ref="GRZ151:GSL151"/>
    <mergeCell ref="GSM151:GSY151"/>
    <mergeCell ref="GMZ151:GNL151"/>
    <mergeCell ref="GNM151:GNY151"/>
    <mergeCell ref="GNZ151:GOL151"/>
    <mergeCell ref="GOM151:GOY151"/>
    <mergeCell ref="GOZ151:GPL151"/>
    <mergeCell ref="GPM151:GPY151"/>
    <mergeCell ref="GJZ151:GKL151"/>
    <mergeCell ref="GKM151:GKY151"/>
    <mergeCell ref="GKZ151:GLL151"/>
    <mergeCell ref="GLM151:GLY151"/>
    <mergeCell ref="GLZ151:GML151"/>
    <mergeCell ref="GMM151:GMY151"/>
    <mergeCell ref="GGZ151:GHL151"/>
    <mergeCell ref="GHM151:GHY151"/>
    <mergeCell ref="GHZ151:GIL151"/>
    <mergeCell ref="GIM151:GIY151"/>
    <mergeCell ref="GIZ151:GJL151"/>
    <mergeCell ref="GJM151:GJY151"/>
    <mergeCell ref="GDZ151:GEL151"/>
    <mergeCell ref="GEM151:GEY151"/>
    <mergeCell ref="GEZ151:GFL151"/>
    <mergeCell ref="GFM151:GFY151"/>
    <mergeCell ref="GFZ151:GGL151"/>
    <mergeCell ref="GGM151:GGY151"/>
    <mergeCell ref="GAZ151:GBL151"/>
    <mergeCell ref="GBM151:GBY151"/>
    <mergeCell ref="GBZ151:GCL151"/>
    <mergeCell ref="GCM151:GCY151"/>
    <mergeCell ref="GCZ151:GDL151"/>
    <mergeCell ref="GDM151:GDY151"/>
    <mergeCell ref="FXZ151:FYL151"/>
    <mergeCell ref="FYM151:FYY151"/>
    <mergeCell ref="FYZ151:FZL151"/>
    <mergeCell ref="FZM151:FZY151"/>
    <mergeCell ref="FZZ151:GAL151"/>
    <mergeCell ref="GAM151:GAY151"/>
    <mergeCell ref="FUZ151:FVL151"/>
    <mergeCell ref="FVM151:FVY151"/>
    <mergeCell ref="FVZ151:FWL151"/>
    <mergeCell ref="FWM151:FWY151"/>
    <mergeCell ref="FWZ151:FXL151"/>
    <mergeCell ref="FXM151:FXY151"/>
    <mergeCell ref="FRZ151:FSL151"/>
    <mergeCell ref="FSM151:FSY151"/>
    <mergeCell ref="FSZ151:FTL151"/>
    <mergeCell ref="FTM151:FTY151"/>
    <mergeCell ref="FTZ151:FUL151"/>
    <mergeCell ref="FUM151:FUY151"/>
    <mergeCell ref="FOZ151:FPL151"/>
    <mergeCell ref="FPM151:FPY151"/>
    <mergeCell ref="FPZ151:FQL151"/>
    <mergeCell ref="FQM151:FQY151"/>
    <mergeCell ref="FQZ151:FRL151"/>
    <mergeCell ref="FRM151:FRY151"/>
    <mergeCell ref="FLZ151:FML151"/>
    <mergeCell ref="FMM151:FMY151"/>
    <mergeCell ref="FMZ151:FNL151"/>
    <mergeCell ref="FNM151:FNY151"/>
    <mergeCell ref="FNZ151:FOL151"/>
    <mergeCell ref="FOM151:FOY151"/>
    <mergeCell ref="FIZ151:FJL151"/>
    <mergeCell ref="FJM151:FJY151"/>
    <mergeCell ref="FJZ151:FKL151"/>
    <mergeCell ref="FKM151:FKY151"/>
    <mergeCell ref="FKZ151:FLL151"/>
    <mergeCell ref="FLM151:FLY151"/>
    <mergeCell ref="FFZ151:FGL151"/>
    <mergeCell ref="FGM151:FGY151"/>
    <mergeCell ref="FGZ151:FHL151"/>
    <mergeCell ref="FHM151:FHY151"/>
    <mergeCell ref="FHZ151:FIL151"/>
    <mergeCell ref="FIM151:FIY151"/>
    <mergeCell ref="FCZ151:FDL151"/>
    <mergeCell ref="FDM151:FDY151"/>
    <mergeCell ref="FDZ151:FEL151"/>
    <mergeCell ref="FEM151:FEY151"/>
    <mergeCell ref="FEZ151:FFL151"/>
    <mergeCell ref="FFM151:FFY151"/>
    <mergeCell ref="EZZ151:FAL151"/>
    <mergeCell ref="FAM151:FAY151"/>
    <mergeCell ref="FAZ151:FBL151"/>
    <mergeCell ref="FBM151:FBY151"/>
    <mergeCell ref="FBZ151:FCL151"/>
    <mergeCell ref="FCM151:FCY151"/>
    <mergeCell ref="EWZ151:EXL151"/>
    <mergeCell ref="EXM151:EXY151"/>
    <mergeCell ref="EXZ151:EYL151"/>
    <mergeCell ref="EYM151:EYY151"/>
    <mergeCell ref="EYZ151:EZL151"/>
    <mergeCell ref="EZM151:EZY151"/>
    <mergeCell ref="ETZ151:EUL151"/>
    <mergeCell ref="EUM151:EUY151"/>
    <mergeCell ref="EUZ151:EVL151"/>
    <mergeCell ref="EVM151:EVY151"/>
    <mergeCell ref="EVZ151:EWL151"/>
    <mergeCell ref="EWM151:EWY151"/>
    <mergeCell ref="EQZ151:ERL151"/>
    <mergeCell ref="ERM151:ERY151"/>
    <mergeCell ref="ERZ151:ESL151"/>
    <mergeCell ref="ESM151:ESY151"/>
    <mergeCell ref="ESZ151:ETL151"/>
    <mergeCell ref="ETM151:ETY151"/>
    <mergeCell ref="ENZ151:EOL151"/>
    <mergeCell ref="EOM151:EOY151"/>
    <mergeCell ref="EOZ151:EPL151"/>
    <mergeCell ref="EPM151:EPY151"/>
    <mergeCell ref="EPZ151:EQL151"/>
    <mergeCell ref="EQM151:EQY151"/>
    <mergeCell ref="EKZ151:ELL151"/>
    <mergeCell ref="ELM151:ELY151"/>
    <mergeCell ref="ELZ151:EML151"/>
    <mergeCell ref="EMM151:EMY151"/>
    <mergeCell ref="EMZ151:ENL151"/>
    <mergeCell ref="ENM151:ENY151"/>
    <mergeCell ref="EHZ151:EIL151"/>
    <mergeCell ref="EIM151:EIY151"/>
    <mergeCell ref="EIZ151:EJL151"/>
    <mergeCell ref="EJM151:EJY151"/>
    <mergeCell ref="EJZ151:EKL151"/>
    <mergeCell ref="EKM151:EKY151"/>
    <mergeCell ref="EEZ151:EFL151"/>
    <mergeCell ref="EFM151:EFY151"/>
    <mergeCell ref="EFZ151:EGL151"/>
    <mergeCell ref="EGM151:EGY151"/>
    <mergeCell ref="EGZ151:EHL151"/>
    <mergeCell ref="EHM151:EHY151"/>
    <mergeCell ref="EBZ151:ECL151"/>
    <mergeCell ref="ECM151:ECY151"/>
    <mergeCell ref="ECZ151:EDL151"/>
    <mergeCell ref="EDM151:EDY151"/>
    <mergeCell ref="EDZ151:EEL151"/>
    <mergeCell ref="EEM151:EEY151"/>
    <mergeCell ref="DYZ151:DZL151"/>
    <mergeCell ref="DZM151:DZY151"/>
    <mergeCell ref="DZZ151:EAL151"/>
    <mergeCell ref="EAM151:EAY151"/>
    <mergeCell ref="EAZ151:EBL151"/>
    <mergeCell ref="EBM151:EBY151"/>
    <mergeCell ref="DVZ151:DWL151"/>
    <mergeCell ref="DWM151:DWY151"/>
    <mergeCell ref="DWZ151:DXL151"/>
    <mergeCell ref="DXM151:DXY151"/>
    <mergeCell ref="DXZ151:DYL151"/>
    <mergeCell ref="DYM151:DYY151"/>
    <mergeCell ref="DSZ151:DTL151"/>
    <mergeCell ref="DTM151:DTY151"/>
    <mergeCell ref="DTZ151:DUL151"/>
    <mergeCell ref="DUM151:DUY151"/>
    <mergeCell ref="DUZ151:DVL151"/>
    <mergeCell ref="DVM151:DVY151"/>
    <mergeCell ref="DPZ151:DQL151"/>
    <mergeCell ref="DQM151:DQY151"/>
    <mergeCell ref="DQZ151:DRL151"/>
    <mergeCell ref="DRM151:DRY151"/>
    <mergeCell ref="DRZ151:DSL151"/>
    <mergeCell ref="DSM151:DSY151"/>
    <mergeCell ref="DMZ151:DNL151"/>
    <mergeCell ref="DNM151:DNY151"/>
    <mergeCell ref="DNZ151:DOL151"/>
    <mergeCell ref="DOM151:DOY151"/>
    <mergeCell ref="DOZ151:DPL151"/>
    <mergeCell ref="DPM151:DPY151"/>
    <mergeCell ref="DJZ151:DKL151"/>
    <mergeCell ref="DKM151:DKY151"/>
    <mergeCell ref="DKZ151:DLL151"/>
    <mergeCell ref="DLM151:DLY151"/>
    <mergeCell ref="DLZ151:DML151"/>
    <mergeCell ref="DMM151:DMY151"/>
    <mergeCell ref="DGZ151:DHL151"/>
    <mergeCell ref="DHM151:DHY151"/>
    <mergeCell ref="DHZ151:DIL151"/>
    <mergeCell ref="DIM151:DIY151"/>
    <mergeCell ref="DIZ151:DJL151"/>
    <mergeCell ref="DJM151:DJY151"/>
    <mergeCell ref="DDZ151:DEL151"/>
    <mergeCell ref="DEM151:DEY151"/>
    <mergeCell ref="DEZ151:DFL151"/>
    <mergeCell ref="DFM151:DFY151"/>
    <mergeCell ref="DFZ151:DGL151"/>
    <mergeCell ref="DGM151:DGY151"/>
    <mergeCell ref="DAZ151:DBL151"/>
    <mergeCell ref="DBM151:DBY151"/>
    <mergeCell ref="DBZ151:DCL151"/>
    <mergeCell ref="DCM151:DCY151"/>
    <mergeCell ref="DCZ151:DDL151"/>
    <mergeCell ref="DDM151:DDY151"/>
    <mergeCell ref="CXZ151:CYL151"/>
    <mergeCell ref="CYM151:CYY151"/>
    <mergeCell ref="CYZ151:CZL151"/>
    <mergeCell ref="CZM151:CZY151"/>
    <mergeCell ref="CZZ151:DAL151"/>
    <mergeCell ref="DAM151:DAY151"/>
    <mergeCell ref="CUZ151:CVL151"/>
    <mergeCell ref="CVM151:CVY151"/>
    <mergeCell ref="CVZ151:CWL151"/>
    <mergeCell ref="CWM151:CWY151"/>
    <mergeCell ref="CWZ151:CXL151"/>
    <mergeCell ref="CXM151:CXY151"/>
    <mergeCell ref="CRZ151:CSL151"/>
    <mergeCell ref="CSM151:CSY151"/>
    <mergeCell ref="CSZ151:CTL151"/>
    <mergeCell ref="CTM151:CTY151"/>
    <mergeCell ref="CTZ151:CUL151"/>
    <mergeCell ref="CUM151:CUY151"/>
    <mergeCell ref="COZ151:CPL151"/>
    <mergeCell ref="CPM151:CPY151"/>
    <mergeCell ref="CPZ151:CQL151"/>
    <mergeCell ref="CQM151:CQY151"/>
    <mergeCell ref="CQZ151:CRL151"/>
    <mergeCell ref="CRM151:CRY151"/>
    <mergeCell ref="CLZ151:CML151"/>
    <mergeCell ref="CMM151:CMY151"/>
    <mergeCell ref="CMZ151:CNL151"/>
    <mergeCell ref="CNM151:CNY151"/>
    <mergeCell ref="CNZ151:COL151"/>
    <mergeCell ref="COM151:COY151"/>
    <mergeCell ref="CIZ151:CJL151"/>
    <mergeCell ref="CJM151:CJY151"/>
    <mergeCell ref="CJZ151:CKL151"/>
    <mergeCell ref="CKM151:CKY151"/>
    <mergeCell ref="CKZ151:CLL151"/>
    <mergeCell ref="CLM151:CLY151"/>
    <mergeCell ref="CFZ151:CGL151"/>
    <mergeCell ref="CGM151:CGY151"/>
    <mergeCell ref="CGZ151:CHL151"/>
    <mergeCell ref="CHM151:CHY151"/>
    <mergeCell ref="CHZ151:CIL151"/>
    <mergeCell ref="CIM151:CIY151"/>
    <mergeCell ref="CCZ151:CDL151"/>
    <mergeCell ref="CDM151:CDY151"/>
    <mergeCell ref="CDZ151:CEL151"/>
    <mergeCell ref="CEM151:CEY151"/>
    <mergeCell ref="CEZ151:CFL151"/>
    <mergeCell ref="CFM151:CFY151"/>
    <mergeCell ref="BZZ151:CAL151"/>
    <mergeCell ref="CAM151:CAY151"/>
    <mergeCell ref="CAZ151:CBL151"/>
    <mergeCell ref="CBM151:CBY151"/>
    <mergeCell ref="CBZ151:CCL151"/>
    <mergeCell ref="CCM151:CCY151"/>
    <mergeCell ref="BWZ151:BXL151"/>
    <mergeCell ref="BXM151:BXY151"/>
    <mergeCell ref="BXZ151:BYL151"/>
    <mergeCell ref="BYM151:BYY151"/>
    <mergeCell ref="BYZ151:BZL151"/>
    <mergeCell ref="BZM151:BZY151"/>
    <mergeCell ref="BTZ151:BUL151"/>
    <mergeCell ref="BUM151:BUY151"/>
    <mergeCell ref="BUZ151:BVL151"/>
    <mergeCell ref="BVM151:BVY151"/>
    <mergeCell ref="BVZ151:BWL151"/>
    <mergeCell ref="BWM151:BWY151"/>
    <mergeCell ref="BQZ151:BRL151"/>
    <mergeCell ref="BRM151:BRY151"/>
    <mergeCell ref="BRZ151:BSL151"/>
    <mergeCell ref="BSM151:BSY151"/>
    <mergeCell ref="BSZ151:BTL151"/>
    <mergeCell ref="BTM151:BTY151"/>
    <mergeCell ref="BNZ151:BOL151"/>
    <mergeCell ref="BOM151:BOY151"/>
    <mergeCell ref="BOZ151:BPL151"/>
    <mergeCell ref="BPM151:BPY151"/>
    <mergeCell ref="BPZ151:BQL151"/>
    <mergeCell ref="BQM151:BQY151"/>
    <mergeCell ref="BKZ151:BLL151"/>
    <mergeCell ref="BLM151:BLY151"/>
    <mergeCell ref="BLZ151:BML151"/>
    <mergeCell ref="BMM151:BMY151"/>
    <mergeCell ref="BMZ151:BNL151"/>
    <mergeCell ref="BNM151:BNY151"/>
    <mergeCell ref="BHZ151:BIL151"/>
    <mergeCell ref="BIM151:BIY151"/>
    <mergeCell ref="BIZ151:BJL151"/>
    <mergeCell ref="BJM151:BJY151"/>
    <mergeCell ref="BJZ151:BKL151"/>
    <mergeCell ref="BKM151:BKY151"/>
    <mergeCell ref="BEZ151:BFL151"/>
    <mergeCell ref="BFM151:BFY151"/>
    <mergeCell ref="BFZ151:BGL151"/>
    <mergeCell ref="BGM151:BGY151"/>
    <mergeCell ref="BGZ151:BHL151"/>
    <mergeCell ref="BHM151:BHY151"/>
    <mergeCell ref="BBZ151:BCL151"/>
    <mergeCell ref="BCM151:BCY151"/>
    <mergeCell ref="BCZ151:BDL151"/>
    <mergeCell ref="BDM151:BDY151"/>
    <mergeCell ref="BDZ151:BEL151"/>
    <mergeCell ref="BEM151:BEY151"/>
    <mergeCell ref="AYZ151:AZL151"/>
    <mergeCell ref="AZM151:AZY151"/>
    <mergeCell ref="AZZ151:BAL151"/>
    <mergeCell ref="BAM151:BAY151"/>
    <mergeCell ref="BAZ151:BBL151"/>
    <mergeCell ref="BBM151:BBY151"/>
    <mergeCell ref="AVZ151:AWL151"/>
    <mergeCell ref="AWM151:AWY151"/>
    <mergeCell ref="AWZ151:AXL151"/>
    <mergeCell ref="AXM151:AXY151"/>
    <mergeCell ref="AXZ151:AYL151"/>
    <mergeCell ref="AYM151:AYY151"/>
    <mergeCell ref="ASZ151:ATL151"/>
    <mergeCell ref="ATM151:ATY151"/>
    <mergeCell ref="ATZ151:AUL151"/>
    <mergeCell ref="AUM151:AUY151"/>
    <mergeCell ref="AUZ151:AVL151"/>
    <mergeCell ref="AVM151:AVY151"/>
    <mergeCell ref="APZ151:AQL151"/>
    <mergeCell ref="AQM151:AQY151"/>
    <mergeCell ref="AQZ151:ARL151"/>
    <mergeCell ref="ARM151:ARY151"/>
    <mergeCell ref="ARZ151:ASL151"/>
    <mergeCell ref="ASM151:ASY151"/>
    <mergeCell ref="AMZ151:ANL151"/>
    <mergeCell ref="ANM151:ANY151"/>
    <mergeCell ref="ANZ151:AOL151"/>
    <mergeCell ref="AOM151:AOY151"/>
    <mergeCell ref="AOZ151:APL151"/>
    <mergeCell ref="APM151:APY151"/>
    <mergeCell ref="AJZ151:AKL151"/>
    <mergeCell ref="AKM151:AKY151"/>
    <mergeCell ref="AKZ151:ALL151"/>
    <mergeCell ref="ALM151:ALY151"/>
    <mergeCell ref="ALZ151:AML151"/>
    <mergeCell ref="AMM151:AMY151"/>
    <mergeCell ref="AGZ151:AHL151"/>
    <mergeCell ref="AHM151:AHY151"/>
    <mergeCell ref="AHZ151:AIL151"/>
    <mergeCell ref="AIM151:AIY151"/>
    <mergeCell ref="AIZ151:AJL151"/>
    <mergeCell ref="AJM151:AJY151"/>
    <mergeCell ref="ADZ151:AEL151"/>
    <mergeCell ref="AEM151:AEY151"/>
    <mergeCell ref="AEZ151:AFL151"/>
    <mergeCell ref="AFM151:AFY151"/>
    <mergeCell ref="AFZ151:AGL151"/>
    <mergeCell ref="AGM151:AGY151"/>
    <mergeCell ref="AAZ151:ABL151"/>
    <mergeCell ref="ABM151:ABY151"/>
    <mergeCell ref="ABZ151:ACL151"/>
    <mergeCell ref="ACM151:ACY151"/>
    <mergeCell ref="ACZ151:ADL151"/>
    <mergeCell ref="ADM151:ADY151"/>
    <mergeCell ref="XZ151:YL151"/>
    <mergeCell ref="YM151:YY151"/>
    <mergeCell ref="YZ151:ZL151"/>
    <mergeCell ref="ZM151:ZY151"/>
    <mergeCell ref="ZZ151:AAL151"/>
    <mergeCell ref="AAM151:AAY151"/>
    <mergeCell ref="AZ151:BL151"/>
    <mergeCell ref="UZ151:VL151"/>
    <mergeCell ref="VM151:VY151"/>
    <mergeCell ref="VZ151:WL151"/>
    <mergeCell ref="WM151:WY151"/>
    <mergeCell ref="WZ151:XL151"/>
    <mergeCell ref="XM151:XY151"/>
    <mergeCell ref="RZ151:SL151"/>
    <mergeCell ref="SM151:SY151"/>
    <mergeCell ref="SZ151:TL151"/>
    <mergeCell ref="TM151:TY151"/>
    <mergeCell ref="TZ151:UL151"/>
    <mergeCell ref="UM151:UY151"/>
    <mergeCell ref="OZ151:PL151"/>
    <mergeCell ref="PM151:PY151"/>
    <mergeCell ref="PZ151:QL151"/>
    <mergeCell ref="QM151:QY151"/>
    <mergeCell ref="QZ151:RL151"/>
    <mergeCell ref="RM151:RY151"/>
    <mergeCell ref="J142:K142"/>
    <mergeCell ref="A152:H152"/>
    <mergeCell ref="J152:K152"/>
    <mergeCell ref="A146:H146"/>
    <mergeCell ref="J146:K146"/>
    <mergeCell ref="U146:V146"/>
    <mergeCell ref="LZ151:ML151"/>
    <mergeCell ref="MM151:MY151"/>
    <mergeCell ref="MZ151:NL151"/>
    <mergeCell ref="NM151:NY151"/>
    <mergeCell ref="NZ151:OL151"/>
    <mergeCell ref="OM151:OY151"/>
    <mergeCell ref="IZ151:JL151"/>
    <mergeCell ref="JM151:JY151"/>
    <mergeCell ref="JZ151:KL151"/>
    <mergeCell ref="KM151:KY151"/>
    <mergeCell ref="KZ151:LL151"/>
    <mergeCell ref="LM151:LY151"/>
    <mergeCell ref="FZ151:GL151"/>
    <mergeCell ref="GM151:GY151"/>
    <mergeCell ref="GZ151:HL151"/>
    <mergeCell ref="HM151:HY151"/>
    <mergeCell ref="HZ151:IL151"/>
    <mergeCell ref="IM151:IY151"/>
    <mergeCell ref="CZ151:DL151"/>
    <mergeCell ref="DM151:DY151"/>
    <mergeCell ref="DZ151:EL151"/>
    <mergeCell ref="EM151:EY151"/>
    <mergeCell ref="EZ151:FL151"/>
    <mergeCell ref="FM151:FY151"/>
    <mergeCell ref="Z151:AL151"/>
    <mergeCell ref="AM151:AY151"/>
    <mergeCell ref="A128:G128"/>
    <mergeCell ref="BM151:BY151"/>
    <mergeCell ref="BZ151:CL151"/>
    <mergeCell ref="CM151:CY151"/>
    <mergeCell ref="U123:V123"/>
    <mergeCell ref="A120:G120"/>
    <mergeCell ref="J120:K120"/>
    <mergeCell ref="U120:V120"/>
    <mergeCell ref="A121:G121"/>
    <mergeCell ref="J121:K121"/>
    <mergeCell ref="U121:V121"/>
    <mergeCell ref="U132:V132"/>
    <mergeCell ref="J130:K130"/>
    <mergeCell ref="U134:V135"/>
    <mergeCell ref="A140:H140"/>
    <mergeCell ref="J140:K140"/>
    <mergeCell ref="U140:V140"/>
    <mergeCell ref="J138:K138"/>
    <mergeCell ref="J128:K128"/>
    <mergeCell ref="A123:G123"/>
    <mergeCell ref="J123:K123"/>
    <mergeCell ref="A132:G132"/>
    <mergeCell ref="A136:N136"/>
    <mergeCell ref="Q136:V138"/>
    <mergeCell ref="A137:H138"/>
    <mergeCell ref="I137:K137"/>
    <mergeCell ref="N137:N138"/>
    <mergeCell ref="U144:V144"/>
    <mergeCell ref="A134:H134"/>
    <mergeCell ref="J145:K145"/>
    <mergeCell ref="U145:V145"/>
    <mergeCell ref="A142:H142"/>
    <mergeCell ref="A105:C105"/>
    <mergeCell ref="U118:V118"/>
    <mergeCell ref="A119:G119"/>
    <mergeCell ref="J119:K119"/>
    <mergeCell ref="U119:V119"/>
    <mergeCell ref="T118:T135"/>
    <mergeCell ref="A126:G126"/>
    <mergeCell ref="U126:V126"/>
    <mergeCell ref="A127:G127"/>
    <mergeCell ref="J127:K127"/>
    <mergeCell ref="J126:K126"/>
    <mergeCell ref="A124:G124"/>
    <mergeCell ref="J124:K124"/>
    <mergeCell ref="U124:V124"/>
    <mergeCell ref="A125:G125"/>
    <mergeCell ref="J125:K125"/>
    <mergeCell ref="U125:V125"/>
    <mergeCell ref="U127:V127"/>
    <mergeCell ref="A122:G122"/>
    <mergeCell ref="J122:K122"/>
    <mergeCell ref="U122:V122"/>
    <mergeCell ref="Q134:Q135"/>
    <mergeCell ref="R134:R135"/>
    <mergeCell ref="S134:S135"/>
    <mergeCell ref="A133:G133"/>
    <mergeCell ref="U129:V129"/>
    <mergeCell ref="J133:K133"/>
    <mergeCell ref="U133:V133"/>
    <mergeCell ref="J131:K131"/>
    <mergeCell ref="U131:V131"/>
    <mergeCell ref="J132:K132"/>
    <mergeCell ref="J134:K134"/>
    <mergeCell ref="A77:B77"/>
    <mergeCell ref="U107:V107"/>
    <mergeCell ref="A108:C108"/>
    <mergeCell ref="D108:H108"/>
    <mergeCell ref="J108:K108"/>
    <mergeCell ref="U108:V108"/>
    <mergeCell ref="U109:V109"/>
    <mergeCell ref="Q115:V117"/>
    <mergeCell ref="I116:K116"/>
    <mergeCell ref="L116:L117"/>
    <mergeCell ref="M116:M117"/>
    <mergeCell ref="N116:N117"/>
    <mergeCell ref="J110:K110"/>
    <mergeCell ref="U110:V110"/>
    <mergeCell ref="J111:K111"/>
    <mergeCell ref="U111:V111"/>
    <mergeCell ref="J109:K109"/>
    <mergeCell ref="J117:K117"/>
    <mergeCell ref="J112:K112"/>
    <mergeCell ref="D112:H112"/>
    <mergeCell ref="A115:N115"/>
    <mergeCell ref="A116:G117"/>
    <mergeCell ref="H116:H117"/>
    <mergeCell ref="U112:V112"/>
    <mergeCell ref="J113:K113"/>
    <mergeCell ref="A109:C109"/>
    <mergeCell ref="D109:H109"/>
    <mergeCell ref="A113:H113"/>
    <mergeCell ref="Q113:Q114"/>
    <mergeCell ref="R113:R114"/>
    <mergeCell ref="S113:S114"/>
    <mergeCell ref="T97:T114"/>
    <mergeCell ref="A75:B75"/>
    <mergeCell ref="U76:V76"/>
    <mergeCell ref="A61:B61"/>
    <mergeCell ref="A62:B62"/>
    <mergeCell ref="A63:B63"/>
    <mergeCell ref="A64:B64"/>
    <mergeCell ref="A65:B65"/>
    <mergeCell ref="A66:B66"/>
    <mergeCell ref="A67:B67"/>
    <mergeCell ref="A102:C102"/>
    <mergeCell ref="U102:V102"/>
    <mergeCell ref="A103:C103"/>
    <mergeCell ref="D103:H103"/>
    <mergeCell ref="J103:K103"/>
    <mergeCell ref="U103:V103"/>
    <mergeCell ref="J106:K106"/>
    <mergeCell ref="U106:V106"/>
    <mergeCell ref="D105:H105"/>
    <mergeCell ref="U105:V105"/>
    <mergeCell ref="A106:C106"/>
    <mergeCell ref="D106:H106"/>
    <mergeCell ref="U104:V104"/>
    <mergeCell ref="J105:K105"/>
    <mergeCell ref="D61:H61"/>
    <mergeCell ref="D62:H62"/>
    <mergeCell ref="D63:H63"/>
    <mergeCell ref="D64:H64"/>
    <mergeCell ref="D65:H65"/>
    <mergeCell ref="D66:H66"/>
    <mergeCell ref="D67:H67"/>
    <mergeCell ref="D68:H68"/>
    <mergeCell ref="U77:V77"/>
    <mergeCell ref="U60:V60"/>
    <mergeCell ref="D77:H77"/>
    <mergeCell ref="J77:K77"/>
    <mergeCell ref="U72:V72"/>
    <mergeCell ref="A73:B73"/>
    <mergeCell ref="D73:H73"/>
    <mergeCell ref="J73:K73"/>
    <mergeCell ref="U73:V73"/>
    <mergeCell ref="A74:B74"/>
    <mergeCell ref="D74:H74"/>
    <mergeCell ref="A59:N59"/>
    <mergeCell ref="Q59:V59"/>
    <mergeCell ref="U113:V114"/>
    <mergeCell ref="U66:V66"/>
    <mergeCell ref="A70:B70"/>
    <mergeCell ref="D70:H70"/>
    <mergeCell ref="U70:V70"/>
    <mergeCell ref="A71:B71"/>
    <mergeCell ref="D71:H71"/>
    <mergeCell ref="J74:K74"/>
    <mergeCell ref="A69:B69"/>
    <mergeCell ref="D69:H69"/>
    <mergeCell ref="J69:K69"/>
    <mergeCell ref="U69:V69"/>
    <mergeCell ref="J70:K70"/>
    <mergeCell ref="J71:K71"/>
    <mergeCell ref="U71:V71"/>
    <mergeCell ref="U63:V63"/>
    <mergeCell ref="U64:V64"/>
    <mergeCell ref="U61:V61"/>
    <mergeCell ref="J60:K60"/>
    <mergeCell ref="U74:V74"/>
    <mergeCell ref="S37:S39"/>
    <mergeCell ref="T37:T39"/>
    <mergeCell ref="D75:H75"/>
    <mergeCell ref="J75:K75"/>
    <mergeCell ref="A76:B76"/>
    <mergeCell ref="D76:H76"/>
    <mergeCell ref="J76:K76"/>
    <mergeCell ref="U75:V75"/>
    <mergeCell ref="U67:V67"/>
    <mergeCell ref="U68:V68"/>
    <mergeCell ref="U65:V65"/>
    <mergeCell ref="A50:B50"/>
    <mergeCell ref="J50:K50"/>
    <mergeCell ref="U50:V50"/>
    <mergeCell ref="A51:B51"/>
    <mergeCell ref="J51:K51"/>
    <mergeCell ref="U51:V51"/>
    <mergeCell ref="J61:K61"/>
    <mergeCell ref="J62:K62"/>
    <mergeCell ref="J63:K63"/>
    <mergeCell ref="J64:K64"/>
    <mergeCell ref="J65:K65"/>
    <mergeCell ref="J66:K66"/>
    <mergeCell ref="J67:K67"/>
    <mergeCell ref="J68:K68"/>
    <mergeCell ref="A68:B68"/>
    <mergeCell ref="A72:B72"/>
    <mergeCell ref="D72:H72"/>
    <mergeCell ref="J72:K72"/>
    <mergeCell ref="U62:V62"/>
    <mergeCell ref="A60:B60"/>
    <mergeCell ref="D60:H60"/>
    <mergeCell ref="A48:B48"/>
    <mergeCell ref="J48:K48"/>
    <mergeCell ref="U48:V48"/>
    <mergeCell ref="A49:B49"/>
    <mergeCell ref="J49:K49"/>
    <mergeCell ref="U49:V49"/>
    <mergeCell ref="A58:B58"/>
    <mergeCell ref="J58:K58"/>
    <mergeCell ref="U58:V58"/>
    <mergeCell ref="U46:V46"/>
    <mergeCell ref="A47:B47"/>
    <mergeCell ref="J47:K47"/>
    <mergeCell ref="U47:V47"/>
    <mergeCell ref="A54:B54"/>
    <mergeCell ref="J54:K54"/>
    <mergeCell ref="U54:V54"/>
    <mergeCell ref="A55:B55"/>
    <mergeCell ref="J55:K55"/>
    <mergeCell ref="U55:V55"/>
    <mergeCell ref="U57:V57"/>
    <mergeCell ref="A53:B53"/>
    <mergeCell ref="J53:K53"/>
    <mergeCell ref="U53:V53"/>
    <mergeCell ref="A56:B56"/>
    <mergeCell ref="J56:K56"/>
    <mergeCell ref="U56:V56"/>
    <mergeCell ref="A57:B57"/>
    <mergeCell ref="J57:K57"/>
    <mergeCell ref="D12:E12"/>
    <mergeCell ref="G12:H12"/>
    <mergeCell ref="U44:V44"/>
    <mergeCell ref="A45:B45"/>
    <mergeCell ref="J45:K45"/>
    <mergeCell ref="U45:V45"/>
    <mergeCell ref="A42:B42"/>
    <mergeCell ref="J42:K42"/>
    <mergeCell ref="U42:V42"/>
    <mergeCell ref="A43:B43"/>
    <mergeCell ref="J43:K43"/>
    <mergeCell ref="U43:V43"/>
    <mergeCell ref="A52:B52"/>
    <mergeCell ref="J52:K52"/>
    <mergeCell ref="U52:V52"/>
    <mergeCell ref="D32:F32"/>
    <mergeCell ref="G32:I32"/>
    <mergeCell ref="J32:K32"/>
    <mergeCell ref="M32:N32"/>
    <mergeCell ref="R32:S32"/>
    <mergeCell ref="H40:H41"/>
    <mergeCell ref="I40:K40"/>
    <mergeCell ref="L40:L41"/>
    <mergeCell ref="Q40:V41"/>
    <mergeCell ref="J41:K41"/>
    <mergeCell ref="A40:B41"/>
    <mergeCell ref="C40:C41"/>
    <mergeCell ref="D40:D41"/>
    <mergeCell ref="E40:E41"/>
    <mergeCell ref="F40:F41"/>
    <mergeCell ref="G40:G41"/>
    <mergeCell ref="Q35:V36"/>
    <mergeCell ref="A31:C31"/>
    <mergeCell ref="M27:N27"/>
    <mergeCell ref="L83:L92"/>
    <mergeCell ref="A35:L35"/>
    <mergeCell ref="A1:N1"/>
    <mergeCell ref="A2:N2"/>
    <mergeCell ref="A3:A4"/>
    <mergeCell ref="B3:E4"/>
    <mergeCell ref="G3:H3"/>
    <mergeCell ref="L3:N3"/>
    <mergeCell ref="G4:H4"/>
    <mergeCell ref="A18:C19"/>
    <mergeCell ref="D18:L18"/>
    <mergeCell ref="M18:N18"/>
    <mergeCell ref="D19:L19"/>
    <mergeCell ref="M19:N19"/>
    <mergeCell ref="A20:C20"/>
    <mergeCell ref="D20:L20"/>
    <mergeCell ref="M20:N20"/>
    <mergeCell ref="A13:E13"/>
    <mergeCell ref="L13:N13"/>
    <mergeCell ref="A14:E14"/>
    <mergeCell ref="A15:N16"/>
    <mergeCell ref="A17:C17"/>
    <mergeCell ref="D17:J17"/>
    <mergeCell ref="K17:L17"/>
    <mergeCell ref="M17:N17"/>
    <mergeCell ref="B8:E8"/>
    <mergeCell ref="G8:H8"/>
    <mergeCell ref="L9:L10"/>
    <mergeCell ref="M9:M10"/>
    <mergeCell ref="A12:C12"/>
    <mergeCell ref="D99:H99"/>
    <mergeCell ref="J99:K99"/>
    <mergeCell ref="U99:V99"/>
    <mergeCell ref="O95:O96"/>
    <mergeCell ref="A81:H82"/>
    <mergeCell ref="I81:K81"/>
    <mergeCell ref="Y154:Y155"/>
    <mergeCell ref="B5:E5"/>
    <mergeCell ref="G5:H5"/>
    <mergeCell ref="B6:E6"/>
    <mergeCell ref="G6:H6"/>
    <mergeCell ref="B7:E7"/>
    <mergeCell ref="G7:H7"/>
    <mergeCell ref="A25:C25"/>
    <mergeCell ref="D25:L25"/>
    <mergeCell ref="M25:N25"/>
    <mergeCell ref="A26:C26"/>
    <mergeCell ref="D26:L26"/>
    <mergeCell ref="M26:N26"/>
    <mergeCell ref="A23:C23"/>
    <mergeCell ref="D23:L23"/>
    <mergeCell ref="M23:N23"/>
    <mergeCell ref="A24:C24"/>
    <mergeCell ref="D24:L24"/>
    <mergeCell ref="M24:N24"/>
    <mergeCell ref="A21:C21"/>
    <mergeCell ref="D21:L21"/>
    <mergeCell ref="M21:N21"/>
    <mergeCell ref="A22:C22"/>
    <mergeCell ref="D22:L22"/>
    <mergeCell ref="M22:N22"/>
    <mergeCell ref="R30:S30"/>
    <mergeCell ref="D97:H97"/>
    <mergeCell ref="J97:K97"/>
    <mergeCell ref="A104:C104"/>
    <mergeCell ref="D104:H104"/>
    <mergeCell ref="J104:K104"/>
    <mergeCell ref="A96:C96"/>
    <mergeCell ref="D96:H96"/>
    <mergeCell ref="J96:K96"/>
    <mergeCell ref="A94:N94"/>
    <mergeCell ref="A89:H89"/>
    <mergeCell ref="D102:H102"/>
    <mergeCell ref="J102:K102"/>
    <mergeCell ref="Q94:V96"/>
    <mergeCell ref="A95:H95"/>
    <mergeCell ref="I95:K95"/>
    <mergeCell ref="L95:L96"/>
    <mergeCell ref="M95:M96"/>
    <mergeCell ref="N95:N96"/>
    <mergeCell ref="U97:V97"/>
    <mergeCell ref="A100:C100"/>
    <mergeCell ref="D100:H100"/>
    <mergeCell ref="J100:K100"/>
    <mergeCell ref="U100:V100"/>
    <mergeCell ref="A101:C101"/>
    <mergeCell ref="D101:H101"/>
    <mergeCell ref="J101:K101"/>
    <mergeCell ref="U101:V101"/>
    <mergeCell ref="A98:C98"/>
    <mergeCell ref="D98:H98"/>
    <mergeCell ref="J98:K98"/>
    <mergeCell ref="U98:V98"/>
    <mergeCell ref="A99:C99"/>
    <mergeCell ref="A118:G118"/>
    <mergeCell ref="J118:K118"/>
    <mergeCell ref="A107:C107"/>
    <mergeCell ref="D107:H107"/>
    <mergeCell ref="A85:H85"/>
    <mergeCell ref="A86:H86"/>
    <mergeCell ref="Q17:T17"/>
    <mergeCell ref="Q20:R20"/>
    <mergeCell ref="S20:T20"/>
    <mergeCell ref="A39:N39"/>
    <mergeCell ref="A46:B46"/>
    <mergeCell ref="J46:K46"/>
    <mergeCell ref="J31:K31"/>
    <mergeCell ref="M31:N31"/>
    <mergeCell ref="R31:S31"/>
    <mergeCell ref="A29:L29"/>
    <mergeCell ref="M29:N29"/>
    <mergeCell ref="A30:C30"/>
    <mergeCell ref="D30:F30"/>
    <mergeCell ref="G30:I30"/>
    <mergeCell ref="J30:K30"/>
    <mergeCell ref="M30:N30"/>
    <mergeCell ref="A27:C27"/>
    <mergeCell ref="D27:L27"/>
    <mergeCell ref="D31:F31"/>
    <mergeCell ref="G31:I31"/>
    <mergeCell ref="A28:L28"/>
    <mergeCell ref="A90:H90"/>
    <mergeCell ref="A87:H87"/>
    <mergeCell ref="A84:H84"/>
    <mergeCell ref="A83:H83"/>
    <mergeCell ref="A97:C97"/>
    <mergeCell ref="M28:N28"/>
    <mergeCell ref="A34:C34"/>
    <mergeCell ref="D34:F34"/>
    <mergeCell ref="G34:I34"/>
    <mergeCell ref="J34:K34"/>
    <mergeCell ref="M34:N34"/>
    <mergeCell ref="M35:N35"/>
    <mergeCell ref="C36:N36"/>
    <mergeCell ref="A44:B44"/>
    <mergeCell ref="J44:K44"/>
    <mergeCell ref="S78:S79"/>
    <mergeCell ref="J83:K92"/>
    <mergeCell ref="V22:V23"/>
    <mergeCell ref="Q25:R25"/>
    <mergeCell ref="S25:T25"/>
    <mergeCell ref="Q26:R26"/>
    <mergeCell ref="S26:T26"/>
    <mergeCell ref="Q27:R27"/>
    <mergeCell ref="S27:T27"/>
    <mergeCell ref="V32:V33"/>
    <mergeCell ref="R34:U34"/>
    <mergeCell ref="M40:M41"/>
    <mergeCell ref="N40:N41"/>
    <mergeCell ref="U37:V39"/>
    <mergeCell ref="A33:C33"/>
    <mergeCell ref="D33:F33"/>
    <mergeCell ref="G33:I33"/>
    <mergeCell ref="J33:K33"/>
    <mergeCell ref="M33:N33"/>
    <mergeCell ref="R33:S33"/>
    <mergeCell ref="A32:C32"/>
    <mergeCell ref="O40:O41"/>
    <mergeCell ref="U78:V79"/>
    <mergeCell ref="A80:N80"/>
    <mergeCell ref="Q80:V82"/>
    <mergeCell ref="T176:U177"/>
    <mergeCell ref="J177:M178"/>
    <mergeCell ref="F179:I179"/>
    <mergeCell ref="J179:M179"/>
    <mergeCell ref="D164:F165"/>
    <mergeCell ref="I164:K164"/>
    <mergeCell ref="M164:N164"/>
    <mergeCell ref="I165:K165"/>
    <mergeCell ref="L81:L82"/>
    <mergeCell ref="M81:M82"/>
    <mergeCell ref="N81:N82"/>
    <mergeCell ref="J82:K82"/>
    <mergeCell ref="Q78:Q79"/>
    <mergeCell ref="A78:H78"/>
    <mergeCell ref="R92:R93"/>
    <mergeCell ref="S92:S93"/>
    <mergeCell ref="U92:V93"/>
    <mergeCell ref="U83:V83"/>
    <mergeCell ref="T83:T93"/>
    <mergeCell ref="U84:V84"/>
    <mergeCell ref="U85:V85"/>
    <mergeCell ref="U86:V86"/>
    <mergeCell ref="A110:C110"/>
    <mergeCell ref="D110:H110"/>
    <mergeCell ref="A111:C111"/>
    <mergeCell ref="F176:I176"/>
    <mergeCell ref="J176:M176"/>
    <mergeCell ref="D111:H111"/>
    <mergeCell ref="A112:C112"/>
    <mergeCell ref="F180:M180"/>
    <mergeCell ref="I159:M160"/>
    <mergeCell ref="R176:S177"/>
    <mergeCell ref="V179:V180"/>
    <mergeCell ref="R178:S178"/>
    <mergeCell ref="T178:U178"/>
    <mergeCell ref="Q179:Q180"/>
    <mergeCell ref="R179:S180"/>
    <mergeCell ref="T179:U180"/>
    <mergeCell ref="U87:V87"/>
    <mergeCell ref="U88:V88"/>
    <mergeCell ref="A91:H91"/>
    <mergeCell ref="A92:H92"/>
    <mergeCell ref="Q92:Q93"/>
    <mergeCell ref="U90:V90"/>
    <mergeCell ref="U91:V91"/>
    <mergeCell ref="U89:V89"/>
    <mergeCell ref="A88:H88"/>
    <mergeCell ref="D177:E179"/>
    <mergeCell ref="F177:I178"/>
    <mergeCell ref="Q176:Q177"/>
    <mergeCell ref="U150:V150"/>
    <mergeCell ref="U151:V151"/>
    <mergeCell ref="A150:H150"/>
    <mergeCell ref="J150:K150"/>
    <mergeCell ref="A151:H151"/>
    <mergeCell ref="J141:K141"/>
    <mergeCell ref="U141:V141"/>
    <mergeCell ref="A139:H139"/>
    <mergeCell ref="J139:K139"/>
    <mergeCell ref="U139:V139"/>
    <mergeCell ref="A145:H145"/>
    <mergeCell ref="V176:V177"/>
    <mergeCell ref="M165:O166"/>
    <mergeCell ref="U158:V158"/>
    <mergeCell ref="S155:S156"/>
    <mergeCell ref="U155:V156"/>
    <mergeCell ref="I166:K166"/>
    <mergeCell ref="A153:H153"/>
    <mergeCell ref="A172:M172"/>
    <mergeCell ref="A173:C179"/>
    <mergeCell ref="Q181:R181"/>
    <mergeCell ref="U153:V153"/>
    <mergeCell ref="T168:U169"/>
    <mergeCell ref="V168:V169"/>
    <mergeCell ref="T164:U165"/>
    <mergeCell ref="V164:V165"/>
    <mergeCell ref="T166:U167"/>
    <mergeCell ref="V166:V167"/>
    <mergeCell ref="Q164:R167"/>
    <mergeCell ref="S164:S167"/>
    <mergeCell ref="A154:H154"/>
    <mergeCell ref="J154:K154"/>
    <mergeCell ref="U154:V154"/>
    <mergeCell ref="A155:H155"/>
    <mergeCell ref="J155:K155"/>
    <mergeCell ref="A157:H157"/>
    <mergeCell ref="J157:K157"/>
    <mergeCell ref="U157:V157"/>
    <mergeCell ref="A158:H158"/>
    <mergeCell ref="J158:K158"/>
    <mergeCell ref="Q158:R158"/>
    <mergeCell ref="A169:M169"/>
    <mergeCell ref="A170:C171"/>
    <mergeCell ref="D170:M171"/>
    <mergeCell ref="T170:U170"/>
    <mergeCell ref="T171:U171"/>
    <mergeCell ref="O116:O117"/>
    <mergeCell ref="O137:O138"/>
    <mergeCell ref="L137:L138"/>
    <mergeCell ref="M137:M138"/>
    <mergeCell ref="J153:K153"/>
    <mergeCell ref="Q168:S168"/>
    <mergeCell ref="Q169:S175"/>
    <mergeCell ref="Q159:V163"/>
    <mergeCell ref="U143:V143"/>
    <mergeCell ref="A144:H144"/>
    <mergeCell ref="J144:K144"/>
    <mergeCell ref="U128:V128"/>
    <mergeCell ref="U152:V152"/>
    <mergeCell ref="I161:K161"/>
    <mergeCell ref="M161:N161"/>
    <mergeCell ref="I162:K162"/>
    <mergeCell ref="I163:K163"/>
    <mergeCell ref="T172:U173"/>
    <mergeCell ref="V172:V173"/>
    <mergeCell ref="T174:U175"/>
    <mergeCell ref="V174:V175"/>
    <mergeCell ref="A168:M168"/>
    <mergeCell ref="Q155:Q156"/>
    <mergeCell ref="R155:R156"/>
    <mergeCell ref="D173:E176"/>
    <mergeCell ref="F173:I175"/>
    <mergeCell ref="J173:M175"/>
    <mergeCell ref="A129:G129"/>
    <mergeCell ref="J129:K129"/>
    <mergeCell ref="A130:G130"/>
    <mergeCell ref="U130:V130"/>
    <mergeCell ref="A131:G131"/>
    <mergeCell ref="U142:V142"/>
    <mergeCell ref="A147:H147"/>
    <mergeCell ref="J147:K147"/>
    <mergeCell ref="U147:V147"/>
    <mergeCell ref="A143:H143"/>
    <mergeCell ref="J143:K143"/>
    <mergeCell ref="A141:H141"/>
    <mergeCell ref="Q18:R19"/>
    <mergeCell ref="S18:T19"/>
    <mergeCell ref="Q21:R21"/>
    <mergeCell ref="S21:T21"/>
    <mergeCell ref="Q22:T24"/>
    <mergeCell ref="T42:T58"/>
    <mergeCell ref="T60:T79"/>
    <mergeCell ref="T139:T158"/>
    <mergeCell ref="R78:R79"/>
    <mergeCell ref="J151:K151"/>
    <mergeCell ref="J107:K107"/>
    <mergeCell ref="U148:V148"/>
    <mergeCell ref="A149:H149"/>
    <mergeCell ref="J149:K149"/>
    <mergeCell ref="U149:V149"/>
    <mergeCell ref="A148:H148"/>
    <mergeCell ref="J148:K148"/>
    <mergeCell ref="A37:N38"/>
    <mergeCell ref="Q37:Q39"/>
    <mergeCell ref="R37:R39"/>
    <mergeCell ref="J78:K78"/>
    <mergeCell ref="O81:O82"/>
  </mergeCells>
  <conditionalFormatting sqref="L9">
    <cfRule type="expression" dxfId="109" priority="49">
      <formula>M9&gt;0.9</formula>
    </cfRule>
  </conditionalFormatting>
  <conditionalFormatting sqref="M9">
    <cfRule type="cellIs" dxfId="108" priority="48" operator="greaterThan">
      <formula>$I$7</formula>
    </cfRule>
  </conditionalFormatting>
  <conditionalFormatting sqref="M42:M58">
    <cfRule type="cellIs" dxfId="107" priority="33" operator="lessThan">
      <formula>-1</formula>
    </cfRule>
  </conditionalFormatting>
  <conditionalFormatting sqref="M60:M77">
    <cfRule type="cellIs" dxfId="106" priority="32" operator="lessThan">
      <formula>-1</formula>
    </cfRule>
  </conditionalFormatting>
  <conditionalFormatting sqref="M83:M91">
    <cfRule type="cellIs" dxfId="105" priority="31" operator="lessThan">
      <formula>-1</formula>
    </cfRule>
  </conditionalFormatting>
  <conditionalFormatting sqref="M97:M112">
    <cfRule type="cellIs" dxfId="104" priority="30" operator="lessThan">
      <formula>-1</formula>
    </cfRule>
  </conditionalFormatting>
  <conditionalFormatting sqref="M118:M133">
    <cfRule type="cellIs" dxfId="103" priority="29" operator="lessThan">
      <formula>-1</formula>
    </cfRule>
  </conditionalFormatting>
  <conditionalFormatting sqref="M139:M154">
    <cfRule type="cellIs" dxfId="102" priority="28" operator="lessThan">
      <formula>-1</formula>
    </cfRule>
  </conditionalFormatting>
  <conditionalFormatting sqref="N5">
    <cfRule type="expression" dxfId="101" priority="50">
      <formula>$N$5&gt;$I$5</formula>
    </cfRule>
  </conditionalFormatting>
  <conditionalFormatting sqref="N12">
    <cfRule type="expression" dxfId="100" priority="51">
      <formula>$M$9&gt;90%</formula>
    </cfRule>
  </conditionalFormatting>
  <conditionalFormatting sqref="Q80">
    <cfRule type="expression" dxfId="99" priority="7">
      <formula>$Q80&lt;&gt;#REF!</formula>
    </cfRule>
  </conditionalFormatting>
  <conditionalFormatting sqref="R42:R58 R60:R77 R83:R91 R97:R112 R118:R133 R139:R154">
    <cfRule type="expression" dxfId="98" priority="6">
      <formula>$R42&lt;&gt;$Q42</formula>
    </cfRule>
  </conditionalFormatting>
  <conditionalFormatting sqref="R157">
    <cfRule type="expression" dxfId="97" priority="45">
      <formula>$R157&lt;&gt;$Q157</formula>
    </cfRule>
  </conditionalFormatting>
  <conditionalFormatting sqref="S42:S58 S60:S77 S83:S91 S97:S112 S118:S133 S139:S154">
    <cfRule type="expression" dxfId="96" priority="2" stopIfTrue="1">
      <formula>S42=0</formula>
    </cfRule>
    <cfRule type="expression" dxfId="95" priority="3" stopIfTrue="1">
      <formula>S42&lt;2500</formula>
    </cfRule>
    <cfRule type="expression" dxfId="94" priority="4" stopIfTrue="1">
      <formula>S42&gt;15000</formula>
    </cfRule>
    <cfRule type="expression" dxfId="93" priority="5" stopIfTrue="1">
      <formula>S42&gt;2499</formula>
    </cfRule>
  </conditionalFormatting>
  <dataValidations count="1">
    <dataValidation type="list" allowBlank="1" showInputMessage="1" showErrorMessage="1" sqref="S164" xr:uid="{9ABBAC61-C72F-444F-8044-94BADF099F79}">
      <formula1>"Sélectionner,Oui,Non"</formula1>
    </dataValidation>
  </dataValidations>
  <hyperlinks>
    <hyperlink ref="H116" location="Barèmes!A1" display="Taux " xr:uid="{67A13F50-74E9-488F-872E-C4C23CF7CE5E}"/>
  </hyperlinks>
  <pageMargins left="0.25" right="0.25" top="0.75" bottom="0.75" header="0.3" footer="0.3"/>
  <pageSetup paperSize="120" scale="80" fitToHeight="0" orientation="landscape"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27" id="{14013F59-185A-4CE2-A663-8EBEC592B270}">
            <xm:f>C60=Source!$B$25</xm:f>
            <x14:dxf>
              <fill>
                <patternFill>
                  <bgColor theme="0" tint="-0.14996795556505021"/>
                </patternFill>
              </fill>
            </x14:dxf>
          </x14:cfRule>
          <xm:sqref>I60:I77</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C74E761B-E3EA-40D6-9125-2D7BE3CD6C3A}">
          <x14:formula1>
            <xm:f>Source!$A$16:$A$18</xm:f>
          </x14:formula1>
          <xm:sqref>AB20:AB27 L31:L34 K79</xm:sqref>
        </x14:dataValidation>
        <x14:dataValidation type="list" allowBlank="1" showInputMessage="1" showErrorMessage="1" xr:uid="{B9B6CCFB-9EF5-459E-AB1A-212F13BDF351}">
          <x14:formula1>
            <xm:f>Source!$A$108:$A$110</xm:f>
          </x14:formula1>
          <xm:sqref>Z20:Z27 J31:J34</xm:sqref>
        </x14:dataValidation>
        <x14:dataValidation type="list" allowBlank="1" showInputMessage="1" showErrorMessage="1" xr:uid="{78FA6FDE-5C87-43FF-AD8C-A793E022B53E}">
          <x14:formula1>
            <xm:f>Source!$A$40:$A$50</xm:f>
          </x14:formula1>
          <xm:sqref>J79</xm:sqref>
        </x14:dataValidation>
        <x14:dataValidation type="list" allowBlank="1" showInputMessage="1" showErrorMessage="1" xr:uid="{A02C27AB-760C-4744-812E-3CAD5671B0A8}">
          <x14:formula1>
            <xm:f>Source!$A$102:$A$105</xm:f>
          </x14:formula1>
          <xm:sqref>A31:C34</xm:sqref>
        </x14:dataValidation>
        <x14:dataValidation type="list" allowBlank="1" showInputMessage="1" showErrorMessage="1" xr:uid="{F7BD74DC-7EEB-40DC-B4DB-20CC292DC48A}">
          <x14:formula1>
            <xm:f>Source!$A$21:$A$37</xm:f>
          </x14:formula1>
          <xm:sqref>C79 C42:C58</xm:sqref>
        </x14:dataValidation>
        <x14:dataValidation type="list" allowBlank="1" showInputMessage="1" showErrorMessage="1" xr:uid="{6CC9C823-09D1-4A45-9E8A-5B3F2C3345F0}">
          <x14:formula1>
            <xm:f>Source!$B$24:$B$29</xm:f>
          </x14:formula1>
          <xm:sqref>C61:C77</xm:sqref>
        </x14:dataValidation>
        <x14:dataValidation type="list" allowBlank="1" showInputMessage="1" showErrorMessage="1" xr:uid="{BA138322-2A34-41AC-8C23-8AB9E61C011C}">
          <x14:formula1>
            <xm:f>Source!$B$24:$B$30</xm:f>
          </x14:formula1>
          <xm:sqref>C60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49366-4242-437A-9D11-8C800084F6AE}">
  <sheetPr codeName="Feuil7">
    <pageSetUpPr fitToPage="1"/>
  </sheetPr>
  <dimension ref="A1:XFC181"/>
  <sheetViews>
    <sheetView showGridLines="0" showZeros="0" zoomScaleNormal="100" workbookViewId="0">
      <selection activeCell="X1" sqref="X1"/>
    </sheetView>
  </sheetViews>
  <sheetFormatPr baseColWidth="10" defaultColWidth="11.44140625" defaultRowHeight="13.8"/>
  <cols>
    <col min="1" max="1" width="16.88671875" style="86" customWidth="1"/>
    <col min="2" max="2" width="9.5546875" style="86" customWidth="1"/>
    <col min="3" max="3" width="27.44140625" style="86" customWidth="1"/>
    <col min="4" max="4" width="16.33203125" style="86" customWidth="1"/>
    <col min="5" max="5" width="12" style="86" customWidth="1"/>
    <col min="6" max="6" width="8.88671875" style="86" customWidth="1"/>
    <col min="7" max="7" width="19.44140625" style="86" customWidth="1"/>
    <col min="8" max="8" width="15.33203125" style="86" customWidth="1"/>
    <col min="9" max="9" width="17" style="86" customWidth="1"/>
    <col min="10" max="10" width="2.5546875" style="86" customWidth="1"/>
    <col min="11" max="11" width="15.88671875" style="86" customWidth="1"/>
    <col min="12" max="12" width="17.33203125" style="86" customWidth="1"/>
    <col min="13" max="13" width="18.88671875" style="86" customWidth="1"/>
    <col min="14" max="14" width="16.33203125" style="86" customWidth="1"/>
    <col min="15" max="15" width="13.44140625" style="239" customWidth="1"/>
    <col min="16" max="16" width="6.109375" style="86" customWidth="1"/>
    <col min="17" max="19" width="18.44140625" style="141" hidden="1" customWidth="1"/>
    <col min="20" max="20" width="14.5546875" style="141" hidden="1" customWidth="1"/>
    <col min="21" max="21" width="19.88671875" style="141" hidden="1" customWidth="1"/>
    <col min="22" max="22" width="40" style="141" hidden="1" customWidth="1"/>
    <col min="23" max="23" width="11.44140625" style="86" customWidth="1"/>
    <col min="24" max="27" width="11.44140625" style="86"/>
    <col min="28" max="28" width="16" style="86" bestFit="1" customWidth="1"/>
    <col min="29" max="16384" width="11.44140625" style="86"/>
  </cols>
  <sheetData>
    <row r="1" spans="1:22" s="74" customFormat="1" ht="44.25" customHeight="1">
      <c r="A1" s="552" t="s">
        <v>362</v>
      </c>
      <c r="B1" s="552"/>
      <c r="C1" s="552"/>
      <c r="D1" s="552"/>
      <c r="E1" s="552"/>
      <c r="F1" s="552"/>
      <c r="G1" s="552"/>
      <c r="H1" s="552"/>
      <c r="I1" s="552"/>
      <c r="J1" s="552"/>
      <c r="K1" s="552"/>
      <c r="L1" s="552"/>
      <c r="M1" s="552"/>
      <c r="N1" s="552"/>
      <c r="O1" s="239"/>
      <c r="Q1" s="35"/>
      <c r="R1" s="35"/>
      <c r="S1" s="35"/>
      <c r="T1" s="35"/>
      <c r="U1" s="35"/>
      <c r="V1" s="35"/>
    </row>
    <row r="2" spans="1:22" s="75" customFormat="1" ht="42.75" customHeight="1">
      <c r="A2" s="754" t="s">
        <v>9</v>
      </c>
      <c r="B2" s="754"/>
      <c r="C2" s="754"/>
      <c r="D2" s="754"/>
      <c r="E2" s="754"/>
      <c r="F2" s="754"/>
      <c r="G2" s="754"/>
      <c r="H2" s="754"/>
      <c r="I2" s="754"/>
      <c r="J2" s="754"/>
      <c r="K2" s="754"/>
      <c r="L2" s="754"/>
      <c r="M2" s="754"/>
      <c r="N2" s="754"/>
      <c r="O2" s="240"/>
      <c r="Q2" s="35"/>
      <c r="R2" s="35"/>
      <c r="S2" s="35"/>
      <c r="T2" s="35"/>
    </row>
    <row r="3" spans="1:22" s="75" customFormat="1" ht="21.75" customHeight="1">
      <c r="A3" s="553" t="s">
        <v>10</v>
      </c>
      <c r="B3" s="555">
        <f>'Plan de financement-Projet'!B3</f>
        <v>0</v>
      </c>
      <c r="C3" s="556"/>
      <c r="D3" s="556"/>
      <c r="E3" s="557"/>
      <c r="G3" s="578" t="s">
        <v>11</v>
      </c>
      <c r="H3" s="579"/>
      <c r="I3" s="268" t="str">
        <f>'Plan de financement-Projet'!I3</f>
        <v>(À sélectionner)</v>
      </c>
      <c r="K3" s="86"/>
      <c r="L3" s="755"/>
      <c r="M3" s="755"/>
      <c r="N3" s="755"/>
      <c r="O3" s="240"/>
      <c r="Q3" s="34"/>
      <c r="R3" s="34"/>
      <c r="S3" s="34"/>
      <c r="T3" s="35"/>
    </row>
    <row r="4" spans="1:22" s="76" customFormat="1" ht="27" customHeight="1">
      <c r="A4" s="554"/>
      <c r="B4" s="558"/>
      <c r="C4" s="559"/>
      <c r="D4" s="559"/>
      <c r="E4" s="560"/>
      <c r="G4" s="720" t="s">
        <v>14</v>
      </c>
      <c r="H4" s="721"/>
      <c r="I4" s="79">
        <f>'Plan de financement-Projet'!I4</f>
        <v>0</v>
      </c>
      <c r="L4" s="286"/>
      <c r="M4" s="287"/>
      <c r="N4" s="89"/>
      <c r="O4" s="241"/>
      <c r="Q4" s="138"/>
      <c r="R4" s="138"/>
      <c r="S4" s="138"/>
      <c r="T4" s="139"/>
    </row>
    <row r="5" spans="1:22" s="76" customFormat="1" ht="24.75" customHeight="1">
      <c r="A5" s="117" t="s">
        <v>15</v>
      </c>
      <c r="B5" s="543">
        <f>'Plan de financement-Projet'!B5</f>
        <v>0</v>
      </c>
      <c r="C5" s="544"/>
      <c r="D5" s="544"/>
      <c r="E5" s="545"/>
      <c r="G5" s="578" t="s">
        <v>16</v>
      </c>
      <c r="H5" s="579"/>
      <c r="I5" s="269">
        <f>'Plan de financement-Projet'!I5</f>
        <v>0</v>
      </c>
      <c r="L5" s="286"/>
      <c r="M5" s="83"/>
      <c r="N5" s="288"/>
      <c r="O5" s="241"/>
      <c r="Q5" s="140"/>
      <c r="R5" s="140"/>
      <c r="S5" s="138"/>
      <c r="T5" s="139"/>
    </row>
    <row r="6" spans="1:22" s="76" customFormat="1" ht="25.2" customHeight="1">
      <c r="A6" s="117" t="s">
        <v>17</v>
      </c>
      <c r="B6" s="543" t="str">
        <f>'Plan de financement-Projet'!B6</f>
        <v>(À sélectionner)</v>
      </c>
      <c r="C6" s="544"/>
      <c r="D6" s="544"/>
      <c r="E6" s="545"/>
      <c r="G6" s="578" t="s">
        <v>277</v>
      </c>
      <c r="H6" s="579"/>
      <c r="I6" s="79">
        <f>'Plan de financement-Projet'!I6</f>
        <v>0</v>
      </c>
      <c r="J6" s="24"/>
      <c r="L6" s="286"/>
      <c r="M6" s="83"/>
      <c r="O6" s="241"/>
      <c r="Q6" s="140"/>
      <c r="R6" s="140"/>
      <c r="S6" s="138"/>
      <c r="T6" s="139"/>
    </row>
    <row r="7" spans="1:22" s="76" customFormat="1" ht="33.75" customHeight="1">
      <c r="A7" s="117" t="s">
        <v>18</v>
      </c>
      <c r="B7" s="543" t="str">
        <f>'Plan de financement-Projet'!B7</f>
        <v>(À sélectionner)</v>
      </c>
      <c r="C7" s="544"/>
      <c r="D7" s="544"/>
      <c r="E7" s="545"/>
      <c r="G7" s="578" t="s">
        <v>19</v>
      </c>
      <c r="H7" s="579"/>
      <c r="I7" s="269">
        <f>'Plan de financement-Projet'!I7</f>
        <v>0</v>
      </c>
      <c r="J7" s="5"/>
      <c r="L7" s="286"/>
      <c r="M7" s="83"/>
      <c r="O7" s="241"/>
      <c r="Q7" s="140"/>
      <c r="R7" s="140"/>
      <c r="S7" s="138"/>
      <c r="T7" s="141"/>
    </row>
    <row r="8" spans="1:22" s="76" customFormat="1" ht="34.5" customHeight="1">
      <c r="A8" s="117" t="s">
        <v>20</v>
      </c>
      <c r="B8" s="543" t="str">
        <f>'Plan de financement-Projet'!B8</f>
        <v>(À sélectionner)</v>
      </c>
      <c r="C8" s="544"/>
      <c r="D8" s="544"/>
      <c r="E8" s="545"/>
      <c r="G8" s="561" t="s">
        <v>21</v>
      </c>
      <c r="H8" s="561"/>
      <c r="I8" s="79">
        <f>'Plan de financement-Projet'!I8</f>
        <v>0</v>
      </c>
      <c r="J8" s="24"/>
      <c r="L8" s="286"/>
      <c r="M8" s="83"/>
      <c r="O8" s="241"/>
      <c r="T8" s="141"/>
    </row>
    <row r="9" spans="1:22" s="76" customFormat="1" ht="24.45" customHeight="1">
      <c r="A9" s="43"/>
      <c r="B9" s="49"/>
      <c r="C9" s="49"/>
      <c r="D9" s="49"/>
      <c r="E9" s="49"/>
      <c r="G9" s="73"/>
      <c r="H9" s="73"/>
      <c r="I9" s="83"/>
      <c r="J9" s="24"/>
      <c r="L9" s="580"/>
      <c r="M9" s="745"/>
      <c r="O9" s="241"/>
      <c r="T9" s="139"/>
    </row>
    <row r="10" spans="1:22" s="76" customFormat="1" ht="21.75" customHeight="1">
      <c r="L10" s="580"/>
      <c r="M10" s="745"/>
      <c r="O10" s="241"/>
      <c r="T10" s="139"/>
    </row>
    <row r="11" spans="1:22" s="76" customFormat="1" ht="33" customHeight="1">
      <c r="A11" s="24"/>
      <c r="B11" s="75"/>
      <c r="C11" s="75"/>
      <c r="D11" s="75"/>
      <c r="E11" s="75"/>
      <c r="L11" s="286"/>
      <c r="M11" s="83"/>
      <c r="O11" s="241"/>
      <c r="T11" s="139"/>
    </row>
    <row r="12" spans="1:22" s="76" customFormat="1" ht="36.75" customHeight="1">
      <c r="A12" s="568" t="s">
        <v>327</v>
      </c>
      <c r="B12" s="568"/>
      <c r="C12" s="568"/>
      <c r="D12" s="569"/>
      <c r="E12" s="569"/>
      <c r="F12" s="137" t="s">
        <v>328</v>
      </c>
      <c r="G12" s="569"/>
      <c r="H12" s="569"/>
      <c r="L12" s="286"/>
      <c r="M12" s="83"/>
      <c r="N12" s="289"/>
      <c r="O12" s="241"/>
      <c r="Q12" s="147"/>
      <c r="R12" s="147"/>
      <c r="S12" s="147"/>
      <c r="T12" s="139"/>
      <c r="U12" s="139"/>
      <c r="V12" s="146"/>
    </row>
    <row r="13" spans="1:22" ht="36.450000000000003" customHeight="1">
      <c r="A13" s="716">
        <f>IF(AND(Source!A181=FALSE,B7&lt;&gt;"(À sélectionner)"),"Attention ! Le type de demandeur sélectionné n'est pas admissible pour ce volet.",0)</f>
        <v>0</v>
      </c>
      <c r="B13" s="716"/>
      <c r="C13" s="716"/>
      <c r="D13" s="716"/>
      <c r="E13" s="716"/>
      <c r="F13" s="85"/>
      <c r="J13" s="24"/>
      <c r="L13" s="765"/>
      <c r="M13" s="765"/>
      <c r="N13" s="765"/>
      <c r="O13" s="241"/>
      <c r="P13" s="76"/>
      <c r="Q13" s="147"/>
      <c r="R13" s="147"/>
      <c r="S13" s="147"/>
      <c r="T13" s="139"/>
      <c r="U13" s="139"/>
      <c r="V13" s="146"/>
    </row>
    <row r="14" spans="1:22">
      <c r="A14" s="716">
        <f>IF(AND(Source!A182=FALSE,I3&lt;&gt;"(À sélectionner)"),"Attention ! La durée sélectionnée n'est pas admissible pour ce volet.",0)</f>
        <v>0</v>
      </c>
      <c r="B14" s="716"/>
      <c r="C14" s="716"/>
      <c r="D14" s="716"/>
      <c r="E14" s="716"/>
      <c r="F14" s="85"/>
      <c r="Q14" s="147"/>
      <c r="R14" s="147"/>
      <c r="S14" s="147"/>
      <c r="T14" s="139"/>
      <c r="U14" s="139"/>
      <c r="V14" s="146"/>
    </row>
    <row r="15" spans="1:22" ht="20.100000000000001" customHeight="1">
      <c r="A15" s="640" t="s">
        <v>300</v>
      </c>
      <c r="B15" s="640"/>
      <c r="C15" s="640"/>
      <c r="D15" s="640"/>
      <c r="E15" s="640"/>
      <c r="F15" s="640"/>
      <c r="G15" s="640"/>
      <c r="H15" s="640"/>
      <c r="I15" s="640"/>
      <c r="J15" s="640"/>
      <c r="K15" s="640"/>
      <c r="L15" s="640"/>
      <c r="M15" s="640"/>
      <c r="N15" s="640"/>
      <c r="Q15" s="147"/>
      <c r="R15" s="147"/>
      <c r="S15" s="147"/>
      <c r="T15" s="139"/>
      <c r="U15" s="139"/>
      <c r="V15" s="146"/>
    </row>
    <row r="16" spans="1:22" ht="15" customHeight="1" thickBot="1">
      <c r="A16" s="640"/>
      <c r="B16" s="640"/>
      <c r="C16" s="640"/>
      <c r="D16" s="640"/>
      <c r="E16" s="640"/>
      <c r="F16" s="640"/>
      <c r="G16" s="640"/>
      <c r="H16" s="640"/>
      <c r="I16" s="640"/>
      <c r="J16" s="640"/>
      <c r="K16" s="640"/>
      <c r="L16" s="640"/>
      <c r="M16" s="640"/>
      <c r="N16" s="640"/>
      <c r="Q16" s="147"/>
      <c r="R16" s="147"/>
      <c r="S16" s="147"/>
      <c r="T16" s="139"/>
      <c r="U16" s="139"/>
      <c r="V16" s="146"/>
    </row>
    <row r="17" spans="1:22" ht="28.95" customHeight="1" thickBot="1">
      <c r="A17" s="722"/>
      <c r="B17" s="723"/>
      <c r="C17" s="723"/>
      <c r="D17" s="638">
        <f>IF(K17&lt;&gt;0,"Montant à répartir entre la contribution du demandeur ou des partenaires à la Section 2  :",0)</f>
        <v>0</v>
      </c>
      <c r="E17" s="638"/>
      <c r="F17" s="638"/>
      <c r="G17" s="638"/>
      <c r="H17" s="638"/>
      <c r="I17" s="638"/>
      <c r="J17" s="638"/>
      <c r="K17" s="636">
        <f>IF(AND((M28)=0,($I$157+$J$157=0)),0,IF(M28-($I$157+$J$157)&lt;&gt;0,M28-(I157+J157),0))</f>
        <v>0</v>
      </c>
      <c r="L17" s="637"/>
      <c r="M17" s="576" t="s">
        <v>314</v>
      </c>
      <c r="N17" s="576"/>
      <c r="Q17" s="564" t="s">
        <v>356</v>
      </c>
      <c r="R17" s="564"/>
      <c r="S17" s="564"/>
      <c r="T17" s="564"/>
      <c r="U17" s="139"/>
      <c r="V17" s="175" t="s">
        <v>417</v>
      </c>
    </row>
    <row r="18" spans="1:22" ht="20.100000000000001" customHeight="1" thickBot="1">
      <c r="A18" s="414" t="s">
        <v>25</v>
      </c>
      <c r="B18" s="414"/>
      <c r="C18" s="641"/>
      <c r="D18" s="642" t="s">
        <v>312</v>
      </c>
      <c r="E18" s="642"/>
      <c r="F18" s="642"/>
      <c r="G18" s="642"/>
      <c r="H18" s="642"/>
      <c r="I18" s="642"/>
      <c r="J18" s="642"/>
      <c r="K18" s="642"/>
      <c r="L18" s="643"/>
      <c r="M18" s="798"/>
      <c r="N18" s="799"/>
      <c r="Q18" s="533" t="s">
        <v>410</v>
      </c>
      <c r="R18" s="533"/>
      <c r="S18" s="533" t="s">
        <v>509</v>
      </c>
      <c r="T18" s="533"/>
      <c r="U18" s="139"/>
      <c r="V18" s="176" t="s">
        <v>412</v>
      </c>
    </row>
    <row r="19" spans="1:22" ht="23.25" customHeight="1">
      <c r="A19" s="414"/>
      <c r="B19" s="414"/>
      <c r="C19" s="414"/>
      <c r="D19" s="541" t="s">
        <v>26</v>
      </c>
      <c r="E19" s="541"/>
      <c r="F19" s="541"/>
      <c r="G19" s="541"/>
      <c r="H19" s="541"/>
      <c r="I19" s="541"/>
      <c r="J19" s="541"/>
      <c r="K19" s="541"/>
      <c r="L19" s="541"/>
      <c r="M19" s="639"/>
      <c r="N19" s="639"/>
      <c r="Q19" s="533"/>
      <c r="R19" s="533"/>
      <c r="S19" s="533"/>
      <c r="T19" s="533"/>
      <c r="U19" s="139"/>
      <c r="V19" s="176" t="s">
        <v>411</v>
      </c>
    </row>
    <row r="20" spans="1:22" ht="20.100000000000001" customHeight="1">
      <c r="A20" s="664" t="s">
        <v>28</v>
      </c>
      <c r="B20" s="664"/>
      <c r="C20" s="664"/>
      <c r="D20" s="634" t="s">
        <v>29</v>
      </c>
      <c r="E20" s="634"/>
      <c r="F20" s="634"/>
      <c r="G20" s="634"/>
      <c r="H20" s="634"/>
      <c r="I20" s="634"/>
      <c r="J20" s="634"/>
      <c r="K20" s="634"/>
      <c r="L20" s="634"/>
      <c r="M20" s="744"/>
      <c r="N20" s="744"/>
      <c r="Q20" s="536" t="s">
        <v>329</v>
      </c>
      <c r="R20" s="536"/>
      <c r="S20" s="537" t="s">
        <v>506</v>
      </c>
      <c r="T20" s="538"/>
      <c r="U20" s="139"/>
      <c r="V20" s="176" t="s">
        <v>418</v>
      </c>
    </row>
    <row r="21" spans="1:22" ht="20.100000000000001" customHeight="1">
      <c r="A21" s="664" t="s">
        <v>30</v>
      </c>
      <c r="B21" s="664"/>
      <c r="C21" s="664"/>
      <c r="D21" s="634" t="s">
        <v>29</v>
      </c>
      <c r="E21" s="634"/>
      <c r="F21" s="634"/>
      <c r="G21" s="634"/>
      <c r="H21" s="634"/>
      <c r="I21" s="634"/>
      <c r="J21" s="634"/>
      <c r="K21" s="634"/>
      <c r="L21" s="634"/>
      <c r="M21" s="744"/>
      <c r="N21" s="744"/>
      <c r="Q21" s="539" t="s">
        <v>421</v>
      </c>
      <c r="R21" s="539"/>
      <c r="S21" s="539" t="s">
        <v>507</v>
      </c>
      <c r="T21" s="539"/>
      <c r="U21" s="139"/>
      <c r="V21" s="176" t="s">
        <v>413</v>
      </c>
    </row>
    <row r="22" spans="1:22" ht="20.100000000000001" customHeight="1">
      <c r="A22" s="664" t="s">
        <v>31</v>
      </c>
      <c r="B22" s="664"/>
      <c r="C22" s="664"/>
      <c r="D22" s="634" t="s">
        <v>29</v>
      </c>
      <c r="E22" s="634"/>
      <c r="F22" s="634"/>
      <c r="G22" s="634"/>
      <c r="H22" s="634"/>
      <c r="I22" s="634"/>
      <c r="J22" s="634"/>
      <c r="K22" s="634"/>
      <c r="L22" s="634"/>
      <c r="M22" s="744"/>
      <c r="N22" s="744"/>
      <c r="Q22" s="529" t="s">
        <v>508</v>
      </c>
      <c r="R22" s="529"/>
      <c r="S22" s="529"/>
      <c r="T22" s="529"/>
      <c r="U22" s="139"/>
      <c r="V22" s="534" t="s">
        <v>414</v>
      </c>
    </row>
    <row r="23" spans="1:22" ht="20.100000000000001" customHeight="1">
      <c r="A23" s="664" t="s">
        <v>32</v>
      </c>
      <c r="B23" s="664"/>
      <c r="C23" s="664"/>
      <c r="D23" s="634" t="s">
        <v>29</v>
      </c>
      <c r="E23" s="634"/>
      <c r="F23" s="634"/>
      <c r="G23" s="634"/>
      <c r="H23" s="634"/>
      <c r="I23" s="634"/>
      <c r="J23" s="634"/>
      <c r="K23" s="634"/>
      <c r="L23" s="634"/>
      <c r="M23" s="744"/>
      <c r="N23" s="744"/>
      <c r="Q23" s="529"/>
      <c r="R23" s="529"/>
      <c r="S23" s="529"/>
      <c r="T23" s="529"/>
      <c r="U23" s="139"/>
      <c r="V23" s="535"/>
    </row>
    <row r="24" spans="1:22" ht="20.100000000000001" customHeight="1">
      <c r="A24" s="664" t="s">
        <v>33</v>
      </c>
      <c r="B24" s="664"/>
      <c r="C24" s="664"/>
      <c r="D24" s="634" t="s">
        <v>29</v>
      </c>
      <c r="E24" s="634"/>
      <c r="F24" s="634"/>
      <c r="G24" s="634"/>
      <c r="H24" s="634"/>
      <c r="I24" s="634"/>
      <c r="J24" s="634"/>
      <c r="K24" s="634"/>
      <c r="L24" s="634"/>
      <c r="M24" s="744"/>
      <c r="N24" s="744"/>
      <c r="Q24" s="529"/>
      <c r="R24" s="529"/>
      <c r="S24" s="529"/>
      <c r="T24" s="529"/>
      <c r="U24" s="139"/>
      <c r="V24" s="176" t="s">
        <v>415</v>
      </c>
    </row>
    <row r="25" spans="1:22" ht="20.100000000000001" customHeight="1" thickBot="1">
      <c r="A25" s="664" t="s">
        <v>34</v>
      </c>
      <c r="B25" s="664"/>
      <c r="C25" s="664"/>
      <c r="D25" s="634" t="s">
        <v>29</v>
      </c>
      <c r="E25" s="634"/>
      <c r="F25" s="634"/>
      <c r="G25" s="634"/>
      <c r="H25" s="634"/>
      <c r="I25" s="634"/>
      <c r="J25" s="634"/>
      <c r="K25" s="634"/>
      <c r="L25" s="634"/>
      <c r="M25" s="744"/>
      <c r="N25" s="744"/>
      <c r="Q25" s="521"/>
      <c r="R25" s="521"/>
      <c r="S25" s="521"/>
      <c r="T25" s="521"/>
      <c r="U25" s="139"/>
      <c r="V25" s="177" t="s">
        <v>416</v>
      </c>
    </row>
    <row r="26" spans="1:22" ht="20.100000000000001" customHeight="1" thickBot="1">
      <c r="A26" s="664" t="s">
        <v>35</v>
      </c>
      <c r="B26" s="664"/>
      <c r="C26" s="664"/>
      <c r="D26" s="634" t="s">
        <v>29</v>
      </c>
      <c r="E26" s="634"/>
      <c r="F26" s="634"/>
      <c r="G26" s="634"/>
      <c r="H26" s="634"/>
      <c r="I26" s="634"/>
      <c r="J26" s="634"/>
      <c r="K26" s="634"/>
      <c r="L26" s="634"/>
      <c r="M26" s="744"/>
      <c r="N26" s="744"/>
      <c r="Q26" s="521"/>
      <c r="R26" s="521"/>
      <c r="S26" s="521"/>
      <c r="T26" s="521"/>
      <c r="U26" s="139"/>
    </row>
    <row r="27" spans="1:22" ht="20.100000000000001" customHeight="1" thickBot="1">
      <c r="A27" s="665" t="s">
        <v>36</v>
      </c>
      <c r="B27" s="665"/>
      <c r="C27" s="665"/>
      <c r="D27" s="635" t="s">
        <v>29</v>
      </c>
      <c r="E27" s="635"/>
      <c r="F27" s="635"/>
      <c r="G27" s="635"/>
      <c r="H27" s="635"/>
      <c r="I27" s="635"/>
      <c r="J27" s="635"/>
      <c r="K27" s="635"/>
      <c r="L27" s="635"/>
      <c r="M27" s="748"/>
      <c r="N27" s="748"/>
      <c r="Q27" s="521"/>
      <c r="R27" s="521"/>
      <c r="S27" s="521"/>
      <c r="T27" s="521"/>
      <c r="U27" s="139"/>
      <c r="V27" s="178" t="s">
        <v>419</v>
      </c>
    </row>
    <row r="28" spans="1:22" ht="22.5" customHeight="1" thickBot="1">
      <c r="A28" s="502" t="s">
        <v>324</v>
      </c>
      <c r="B28" s="503"/>
      <c r="C28" s="503"/>
      <c r="D28" s="503"/>
      <c r="E28" s="503"/>
      <c r="F28" s="503"/>
      <c r="G28" s="503"/>
      <c r="H28" s="503"/>
      <c r="I28" s="503"/>
      <c r="J28" s="503"/>
      <c r="K28" s="503"/>
      <c r="L28" s="749"/>
      <c r="M28" s="752">
        <f>SUM(M17:M27)</f>
        <v>0</v>
      </c>
      <c r="N28" s="753"/>
      <c r="Q28" s="147"/>
      <c r="R28" s="147"/>
      <c r="S28" s="147"/>
      <c r="T28" s="139"/>
      <c r="V28" s="176" t="s">
        <v>412</v>
      </c>
    </row>
    <row r="29" spans="1:22" ht="21" customHeight="1" thickBot="1">
      <c r="A29" s="509" t="s">
        <v>297</v>
      </c>
      <c r="B29" s="510"/>
      <c r="C29" s="510"/>
      <c r="D29" s="510"/>
      <c r="E29" s="510"/>
      <c r="F29" s="510"/>
      <c r="G29" s="510"/>
      <c r="H29" s="510"/>
      <c r="I29" s="510"/>
      <c r="J29" s="510"/>
      <c r="K29" s="510"/>
      <c r="L29" s="510"/>
      <c r="M29" s="752">
        <f>M157</f>
        <v>0</v>
      </c>
      <c r="N29" s="753"/>
      <c r="Q29" s="147"/>
      <c r="R29" s="147"/>
      <c r="S29" s="147"/>
      <c r="T29" s="139"/>
      <c r="V29" s="176" t="s">
        <v>413</v>
      </c>
    </row>
    <row r="30" spans="1:22" ht="35.25" customHeight="1" thickBot="1">
      <c r="A30" s="687" t="s">
        <v>303</v>
      </c>
      <c r="B30" s="688"/>
      <c r="C30" s="689"/>
      <c r="D30" s="687" t="s">
        <v>37</v>
      </c>
      <c r="E30" s="688"/>
      <c r="F30" s="689"/>
      <c r="G30" s="690" t="s">
        <v>38</v>
      </c>
      <c r="H30" s="690"/>
      <c r="I30" s="690"/>
      <c r="J30" s="687" t="s">
        <v>39</v>
      </c>
      <c r="K30" s="689"/>
      <c r="L30" s="71" t="s">
        <v>40</v>
      </c>
      <c r="M30" s="794">
        <f>IF(L157&lt;&gt;(M31+M32+M33+M34),"Montant d'autre contribution gouvernementale à ventilé à la Section 2 de "&amp;M31+M32+M33+M34-L157&amp;" $",0)</f>
        <v>0</v>
      </c>
      <c r="N30" s="794"/>
      <c r="Q30" s="180" t="s">
        <v>330</v>
      </c>
      <c r="R30" s="796" t="str">
        <f>'Réclamation 1'!R30</f>
        <v>Inscrire date clause 5.1. convention</v>
      </c>
      <c r="S30" s="797"/>
      <c r="T30" s="139"/>
      <c r="V30" s="177" t="s">
        <v>416</v>
      </c>
    </row>
    <row r="31" spans="1:22" ht="20.100000000000001" customHeight="1" thickBot="1">
      <c r="A31" s="485" t="s">
        <v>304</v>
      </c>
      <c r="B31" s="486"/>
      <c r="C31" s="487"/>
      <c r="D31" s="488"/>
      <c r="E31" s="489"/>
      <c r="F31" s="490"/>
      <c r="G31" s="691"/>
      <c r="H31" s="691"/>
      <c r="I31" s="691"/>
      <c r="J31" s="485" t="s">
        <v>12</v>
      </c>
      <c r="K31" s="487"/>
      <c r="L31" s="92" t="s">
        <v>12</v>
      </c>
      <c r="M31" s="744"/>
      <c r="N31" s="744"/>
      <c r="Q31" s="181" t="s">
        <v>331</v>
      </c>
      <c r="R31" s="792" t="str">
        <f>'Réclamation 1'!R31</f>
        <v>Inscrire date fin dépenses réclamation finale Projet</v>
      </c>
      <c r="S31" s="793"/>
      <c r="T31" s="139"/>
    </row>
    <row r="32" spans="1:22" ht="20.100000000000001" customHeight="1">
      <c r="A32" s="485" t="s">
        <v>304</v>
      </c>
      <c r="B32" s="486"/>
      <c r="C32" s="487"/>
      <c r="D32" s="488"/>
      <c r="E32" s="489"/>
      <c r="F32" s="490"/>
      <c r="G32" s="691"/>
      <c r="H32" s="691"/>
      <c r="I32" s="691"/>
      <c r="J32" s="485" t="s">
        <v>12</v>
      </c>
      <c r="K32" s="487"/>
      <c r="L32" s="92" t="s">
        <v>12</v>
      </c>
      <c r="M32" s="744"/>
      <c r="N32" s="744"/>
      <c r="Q32" s="181" t="s">
        <v>332</v>
      </c>
      <c r="R32" s="496" t="str">
        <f>'Plan de financement-Projet'!B6</f>
        <v>(À sélectionner)</v>
      </c>
      <c r="S32" s="497"/>
      <c r="T32" s="139"/>
      <c r="V32" s="492" t="s">
        <v>420</v>
      </c>
    </row>
    <row r="33" spans="1:22" ht="20.100000000000001" customHeight="1" thickBot="1">
      <c r="A33" s="485" t="s">
        <v>304</v>
      </c>
      <c r="B33" s="486"/>
      <c r="C33" s="487"/>
      <c r="D33" s="488"/>
      <c r="E33" s="489"/>
      <c r="F33" s="490"/>
      <c r="G33" s="488"/>
      <c r="H33" s="489"/>
      <c r="I33" s="490"/>
      <c r="J33" s="485" t="s">
        <v>12</v>
      </c>
      <c r="K33" s="487"/>
      <c r="L33" s="92" t="s">
        <v>12</v>
      </c>
      <c r="M33" s="744"/>
      <c r="N33" s="744"/>
      <c r="Q33" s="182" t="s">
        <v>408</v>
      </c>
      <c r="R33" s="494"/>
      <c r="S33" s="495"/>
      <c r="T33" s="139"/>
      <c r="V33" s="493"/>
    </row>
    <row r="34" spans="1:22" ht="20.100000000000001" customHeight="1" thickBot="1">
      <c r="A34" s="485" t="s">
        <v>304</v>
      </c>
      <c r="B34" s="486"/>
      <c r="C34" s="487"/>
      <c r="D34" s="488"/>
      <c r="E34" s="489"/>
      <c r="F34" s="490"/>
      <c r="G34" s="488"/>
      <c r="H34" s="489"/>
      <c r="I34" s="490"/>
      <c r="J34" s="485" t="s">
        <v>12</v>
      </c>
      <c r="K34" s="487"/>
      <c r="L34" s="92" t="s">
        <v>12</v>
      </c>
      <c r="M34" s="748"/>
      <c r="N34" s="748"/>
      <c r="Q34" s="147"/>
      <c r="R34" s="491">
        <f>IF('Plan de financement-Projet'!B6=Source!A85,"AUCUNE VALIDATION NÉCESSAIRE - UNIVERSITÉ",0)</f>
        <v>0</v>
      </c>
      <c r="S34" s="491"/>
      <c r="T34" s="491"/>
      <c r="U34" s="491"/>
      <c r="V34" s="146"/>
    </row>
    <row r="35" spans="1:22" ht="20.25" customHeight="1" thickBot="1">
      <c r="A35" s="475" t="s">
        <v>41</v>
      </c>
      <c r="B35" s="475"/>
      <c r="C35" s="475"/>
      <c r="D35" s="475"/>
      <c r="E35" s="475"/>
      <c r="F35" s="475"/>
      <c r="G35" s="475"/>
      <c r="H35" s="475"/>
      <c r="I35" s="475"/>
      <c r="J35" s="475"/>
      <c r="K35" s="475"/>
      <c r="L35" s="730"/>
      <c r="M35" s="758">
        <f>M28+M29+M31+M32+M33+M34</f>
        <v>0</v>
      </c>
      <c r="N35" s="759"/>
      <c r="Q35" s="477" t="s">
        <v>333</v>
      </c>
      <c r="R35" s="477"/>
      <c r="S35" s="477"/>
      <c r="T35" s="477"/>
      <c r="U35" s="477"/>
      <c r="V35" s="477"/>
    </row>
    <row r="36" spans="1:22" ht="14.25" customHeight="1">
      <c r="C36" s="697">
        <f>IF(AND((M28+M29+M31+M32+M33+M34-N157)&lt;2,(M28+M29+M31+M32+M33+M34-N157)&gt;-2),0,"Attention ! La somme de l'aide demandée au programme, la contribution du demandeur ou des partenaires doit égaler le coût total du projet indiqué à la section 2.")</f>
        <v>0</v>
      </c>
      <c r="D36" s="697"/>
      <c r="E36" s="697"/>
      <c r="F36" s="697"/>
      <c r="G36" s="697"/>
      <c r="H36" s="697"/>
      <c r="I36" s="697"/>
      <c r="J36" s="697"/>
      <c r="K36" s="697"/>
      <c r="L36" s="697"/>
      <c r="M36" s="697"/>
      <c r="N36" s="697"/>
      <c r="Q36" s="477"/>
      <c r="R36" s="477"/>
      <c r="S36" s="477"/>
      <c r="T36" s="477"/>
      <c r="U36" s="477"/>
      <c r="V36" s="477"/>
    </row>
    <row r="37" spans="1:22" s="74" customFormat="1" ht="24.6" customHeight="1">
      <c r="A37" s="728" t="s">
        <v>42</v>
      </c>
      <c r="B37" s="728"/>
      <c r="C37" s="728"/>
      <c r="D37" s="728"/>
      <c r="E37" s="728"/>
      <c r="F37" s="728"/>
      <c r="G37" s="728"/>
      <c r="H37" s="728"/>
      <c r="I37" s="728"/>
      <c r="J37" s="728"/>
      <c r="K37" s="728"/>
      <c r="L37" s="728"/>
      <c r="M37" s="728"/>
      <c r="N37" s="728"/>
      <c r="O37" s="239"/>
      <c r="P37" s="86"/>
      <c r="Q37" s="345" t="s">
        <v>407</v>
      </c>
      <c r="R37" s="345" t="s">
        <v>471</v>
      </c>
      <c r="S37" s="345" t="s">
        <v>474</v>
      </c>
      <c r="T37" s="345"/>
      <c r="U37" s="345" t="s">
        <v>334</v>
      </c>
      <c r="V37" s="345"/>
    </row>
    <row r="38" spans="1:22" ht="46.5" customHeight="1">
      <c r="A38" s="728"/>
      <c r="B38" s="728"/>
      <c r="C38" s="728"/>
      <c r="D38" s="728"/>
      <c r="E38" s="728"/>
      <c r="F38" s="728"/>
      <c r="G38" s="728"/>
      <c r="H38" s="728"/>
      <c r="I38" s="728"/>
      <c r="J38" s="728"/>
      <c r="K38" s="728"/>
      <c r="L38" s="728"/>
      <c r="M38" s="728"/>
      <c r="N38" s="728"/>
      <c r="P38" s="74"/>
      <c r="Q38" s="345"/>
      <c r="R38" s="345"/>
      <c r="S38" s="345"/>
      <c r="T38" s="345"/>
      <c r="U38" s="345"/>
      <c r="V38" s="345"/>
    </row>
    <row r="39" spans="1:22" s="76" customFormat="1" ht="23.1" customHeight="1">
      <c r="A39" s="414" t="s">
        <v>43</v>
      </c>
      <c r="B39" s="414"/>
      <c r="C39" s="414"/>
      <c r="D39" s="414"/>
      <c r="E39" s="414"/>
      <c r="F39" s="414"/>
      <c r="G39" s="414"/>
      <c r="H39" s="414"/>
      <c r="I39" s="414"/>
      <c r="J39" s="414"/>
      <c r="K39" s="414"/>
      <c r="L39" s="414"/>
      <c r="M39" s="414"/>
      <c r="N39" s="414"/>
      <c r="O39" s="239"/>
      <c r="P39" s="86"/>
      <c r="Q39" s="345"/>
      <c r="R39" s="345"/>
      <c r="S39" s="345"/>
      <c r="T39" s="345"/>
      <c r="U39" s="345"/>
      <c r="V39" s="345"/>
    </row>
    <row r="40" spans="1:22" s="76" customFormat="1" ht="28.2" customHeight="1">
      <c r="A40" s="698" t="s">
        <v>44</v>
      </c>
      <c r="B40" s="699"/>
      <c r="C40" s="471" t="s">
        <v>299</v>
      </c>
      <c r="D40" s="461" t="s">
        <v>45</v>
      </c>
      <c r="E40" s="461" t="s">
        <v>46</v>
      </c>
      <c r="F40" s="461" t="s">
        <v>47</v>
      </c>
      <c r="G40" s="461" t="s">
        <v>48</v>
      </c>
      <c r="H40" s="461" t="s">
        <v>298</v>
      </c>
      <c r="I40" s="702" t="s">
        <v>282</v>
      </c>
      <c r="J40" s="420"/>
      <c r="K40" s="421"/>
      <c r="L40" s="473" t="s">
        <v>404</v>
      </c>
      <c r="M40" s="665" t="s">
        <v>49</v>
      </c>
      <c r="N40" s="664" t="s">
        <v>27</v>
      </c>
      <c r="O40" s="440" t="s">
        <v>473</v>
      </c>
      <c r="Q40" s="463" t="s">
        <v>335</v>
      </c>
      <c r="R40" s="464"/>
      <c r="S40" s="464"/>
      <c r="T40" s="464"/>
      <c r="U40" s="464"/>
      <c r="V40" s="465"/>
    </row>
    <row r="41" spans="1:22" s="76" customFormat="1" ht="19.5" customHeight="1">
      <c r="A41" s="700"/>
      <c r="B41" s="701"/>
      <c r="C41" s="472"/>
      <c r="D41" s="462"/>
      <c r="E41" s="462"/>
      <c r="F41" s="462"/>
      <c r="G41" s="462"/>
      <c r="H41" s="462"/>
      <c r="I41" s="115" t="s">
        <v>107</v>
      </c>
      <c r="J41" s="659" t="s">
        <v>50</v>
      </c>
      <c r="K41" s="659"/>
      <c r="L41" s="474"/>
      <c r="M41" s="703"/>
      <c r="N41" s="664"/>
      <c r="O41" s="440"/>
      <c r="Q41" s="466"/>
      <c r="R41" s="467"/>
      <c r="S41" s="467"/>
      <c r="T41" s="467"/>
      <c r="U41" s="467"/>
      <c r="V41" s="468"/>
    </row>
    <row r="42" spans="1:22" s="76" customFormat="1" ht="15" customHeight="1">
      <c r="A42" s="385"/>
      <c r="B42" s="386"/>
      <c r="C42" s="94" t="s">
        <v>12</v>
      </c>
      <c r="D42" s="95"/>
      <c r="E42" s="293"/>
      <c r="F42" s="128">
        <f>D42*E42</f>
        <v>0</v>
      </c>
      <c r="G42" s="100"/>
      <c r="H42" s="129">
        <f t="shared" ref="H42:H58" si="0">G42/7</f>
        <v>0</v>
      </c>
      <c r="I42" s="95"/>
      <c r="J42" s="744"/>
      <c r="K42" s="744"/>
      <c r="L42" s="95"/>
      <c r="M42" s="128">
        <f>N42-(I42+J42+L42)</f>
        <v>0</v>
      </c>
      <c r="N42" s="128">
        <f>(D42+F42)*G42</f>
        <v>0</v>
      </c>
      <c r="O42" s="92"/>
      <c r="Q42" s="247">
        <f>N42</f>
        <v>0</v>
      </c>
      <c r="R42" s="248"/>
      <c r="S42" s="249">
        <v>0</v>
      </c>
      <c r="T42" s="400"/>
      <c r="U42" s="336"/>
      <c r="V42" s="337"/>
    </row>
    <row r="43" spans="1:22" s="76" customFormat="1" ht="15" customHeight="1">
      <c r="A43" s="385"/>
      <c r="B43" s="386"/>
      <c r="C43" s="94" t="s">
        <v>12</v>
      </c>
      <c r="D43" s="95"/>
      <c r="E43" s="293"/>
      <c r="F43" s="128">
        <f t="shared" ref="F43:F58" si="1">D43*E43</f>
        <v>0</v>
      </c>
      <c r="G43" s="100"/>
      <c r="H43" s="129">
        <f t="shared" si="0"/>
        <v>0</v>
      </c>
      <c r="I43" s="95"/>
      <c r="J43" s="744"/>
      <c r="K43" s="744"/>
      <c r="L43" s="95"/>
      <c r="M43" s="128">
        <f t="shared" ref="M43:M77" si="2">N43-(I43+J43+L43)</f>
        <v>0</v>
      </c>
      <c r="N43" s="128">
        <f t="shared" ref="N43:N58" si="3">(D43+F43)*G43</f>
        <v>0</v>
      </c>
      <c r="O43" s="92"/>
      <c r="P43" s="87"/>
      <c r="Q43" s="247">
        <f t="shared" ref="Q43:Q58" si="4">N43</f>
        <v>0</v>
      </c>
      <c r="R43" s="248"/>
      <c r="S43" s="249"/>
      <c r="T43" s="401"/>
      <c r="U43" s="336"/>
      <c r="V43" s="337"/>
    </row>
    <row r="44" spans="1:22" s="76" customFormat="1" ht="15" customHeight="1">
      <c r="A44" s="385"/>
      <c r="B44" s="386"/>
      <c r="C44" s="94" t="s">
        <v>12</v>
      </c>
      <c r="D44" s="95"/>
      <c r="E44" s="293"/>
      <c r="F44" s="128">
        <f t="shared" si="1"/>
        <v>0</v>
      </c>
      <c r="G44" s="100"/>
      <c r="H44" s="129">
        <f t="shared" si="0"/>
        <v>0</v>
      </c>
      <c r="I44" s="95"/>
      <c r="J44" s="744"/>
      <c r="K44" s="744"/>
      <c r="L44" s="95"/>
      <c r="M44" s="128">
        <f t="shared" si="2"/>
        <v>0</v>
      </c>
      <c r="N44" s="128">
        <f t="shared" si="3"/>
        <v>0</v>
      </c>
      <c r="O44" s="92"/>
      <c r="P44" s="87"/>
      <c r="Q44" s="247">
        <f t="shared" si="4"/>
        <v>0</v>
      </c>
      <c r="R44" s="248"/>
      <c r="S44" s="249"/>
      <c r="T44" s="401"/>
      <c r="U44" s="336"/>
      <c r="V44" s="337"/>
    </row>
    <row r="45" spans="1:22" s="76" customFormat="1" ht="15" customHeight="1">
      <c r="A45" s="385"/>
      <c r="B45" s="386"/>
      <c r="C45" s="94" t="s">
        <v>12</v>
      </c>
      <c r="D45" s="95"/>
      <c r="E45" s="293"/>
      <c r="F45" s="128">
        <f t="shared" si="1"/>
        <v>0</v>
      </c>
      <c r="G45" s="100"/>
      <c r="H45" s="129">
        <f t="shared" si="0"/>
        <v>0</v>
      </c>
      <c r="I45" s="95"/>
      <c r="J45" s="744"/>
      <c r="K45" s="744"/>
      <c r="L45" s="95"/>
      <c r="M45" s="128">
        <f t="shared" si="2"/>
        <v>0</v>
      </c>
      <c r="N45" s="128">
        <f t="shared" si="3"/>
        <v>0</v>
      </c>
      <c r="O45" s="92"/>
      <c r="P45" s="87"/>
      <c r="Q45" s="247">
        <f t="shared" si="4"/>
        <v>0</v>
      </c>
      <c r="R45" s="248"/>
      <c r="S45" s="249">
        <v>0</v>
      </c>
      <c r="T45" s="401"/>
      <c r="U45" s="336"/>
      <c r="V45" s="337"/>
    </row>
    <row r="46" spans="1:22" s="76" customFormat="1" ht="15" customHeight="1">
      <c r="A46" s="385"/>
      <c r="B46" s="386"/>
      <c r="C46" s="94" t="s">
        <v>12</v>
      </c>
      <c r="D46" s="95"/>
      <c r="E46" s="293"/>
      <c r="F46" s="128">
        <f t="shared" si="1"/>
        <v>0</v>
      </c>
      <c r="G46" s="100"/>
      <c r="H46" s="129">
        <f t="shared" si="0"/>
        <v>0</v>
      </c>
      <c r="I46" s="95"/>
      <c r="J46" s="744"/>
      <c r="K46" s="744"/>
      <c r="L46" s="95"/>
      <c r="M46" s="128">
        <f t="shared" si="2"/>
        <v>0</v>
      </c>
      <c r="N46" s="128">
        <f t="shared" si="3"/>
        <v>0</v>
      </c>
      <c r="O46" s="92"/>
      <c r="P46" s="87"/>
      <c r="Q46" s="247">
        <f t="shared" si="4"/>
        <v>0</v>
      </c>
      <c r="R46" s="248"/>
      <c r="S46" s="249"/>
      <c r="T46" s="401"/>
      <c r="U46" s="336"/>
      <c r="V46" s="337"/>
    </row>
    <row r="47" spans="1:22" s="76" customFormat="1" ht="15" customHeight="1">
      <c r="A47" s="385"/>
      <c r="B47" s="386"/>
      <c r="C47" s="94" t="s">
        <v>12</v>
      </c>
      <c r="D47" s="95"/>
      <c r="E47" s="293"/>
      <c r="F47" s="128">
        <f t="shared" si="1"/>
        <v>0</v>
      </c>
      <c r="G47" s="100"/>
      <c r="H47" s="129">
        <f t="shared" si="0"/>
        <v>0</v>
      </c>
      <c r="I47" s="95"/>
      <c r="J47" s="744"/>
      <c r="K47" s="744"/>
      <c r="L47" s="95"/>
      <c r="M47" s="128">
        <f t="shared" si="2"/>
        <v>0</v>
      </c>
      <c r="N47" s="128">
        <f t="shared" si="3"/>
        <v>0</v>
      </c>
      <c r="O47" s="92"/>
      <c r="P47" s="87"/>
      <c r="Q47" s="247">
        <f t="shared" si="4"/>
        <v>0</v>
      </c>
      <c r="R47" s="248"/>
      <c r="S47" s="249"/>
      <c r="T47" s="401"/>
      <c r="U47" s="336"/>
      <c r="V47" s="337"/>
    </row>
    <row r="48" spans="1:22" s="76" customFormat="1">
      <c r="A48" s="385"/>
      <c r="B48" s="386"/>
      <c r="C48" s="94" t="s">
        <v>12</v>
      </c>
      <c r="D48" s="95"/>
      <c r="E48" s="293"/>
      <c r="F48" s="128">
        <f t="shared" si="1"/>
        <v>0</v>
      </c>
      <c r="G48" s="100"/>
      <c r="H48" s="129">
        <f t="shared" si="0"/>
        <v>0</v>
      </c>
      <c r="I48" s="95"/>
      <c r="J48" s="744"/>
      <c r="K48" s="744"/>
      <c r="L48" s="95"/>
      <c r="M48" s="128">
        <f t="shared" si="2"/>
        <v>0</v>
      </c>
      <c r="N48" s="128">
        <f t="shared" si="3"/>
        <v>0</v>
      </c>
      <c r="O48" s="92"/>
      <c r="P48" s="87"/>
      <c r="Q48" s="247">
        <f t="shared" si="4"/>
        <v>0</v>
      </c>
      <c r="R48" s="248"/>
      <c r="S48" s="249"/>
      <c r="T48" s="401"/>
      <c r="U48" s="336"/>
      <c r="V48" s="337"/>
    </row>
    <row r="49" spans="1:22" s="76" customFormat="1">
      <c r="A49" s="385"/>
      <c r="B49" s="386"/>
      <c r="C49" s="94" t="s">
        <v>12</v>
      </c>
      <c r="D49" s="95"/>
      <c r="E49" s="293"/>
      <c r="F49" s="128">
        <f t="shared" si="1"/>
        <v>0</v>
      </c>
      <c r="G49" s="100"/>
      <c r="H49" s="129">
        <f t="shared" si="0"/>
        <v>0</v>
      </c>
      <c r="I49" s="95"/>
      <c r="J49" s="744"/>
      <c r="K49" s="744"/>
      <c r="L49" s="95"/>
      <c r="M49" s="128">
        <f t="shared" si="2"/>
        <v>0</v>
      </c>
      <c r="N49" s="128">
        <f t="shared" si="3"/>
        <v>0</v>
      </c>
      <c r="O49" s="92"/>
      <c r="P49" s="87"/>
      <c r="Q49" s="247">
        <f t="shared" si="4"/>
        <v>0</v>
      </c>
      <c r="R49" s="248"/>
      <c r="S49" s="249"/>
      <c r="T49" s="401"/>
      <c r="U49" s="336"/>
      <c r="V49" s="337"/>
    </row>
    <row r="50" spans="1:22" s="76" customFormat="1" ht="13.5" customHeight="1">
      <c r="A50" s="385"/>
      <c r="B50" s="386"/>
      <c r="C50" s="94" t="s">
        <v>12</v>
      </c>
      <c r="D50" s="95"/>
      <c r="E50" s="293"/>
      <c r="F50" s="128">
        <f t="shared" si="1"/>
        <v>0</v>
      </c>
      <c r="G50" s="100"/>
      <c r="H50" s="129">
        <f t="shared" si="0"/>
        <v>0</v>
      </c>
      <c r="I50" s="95"/>
      <c r="J50" s="744"/>
      <c r="K50" s="744"/>
      <c r="L50" s="95"/>
      <c r="M50" s="128">
        <f t="shared" si="2"/>
        <v>0</v>
      </c>
      <c r="N50" s="128">
        <f t="shared" si="3"/>
        <v>0</v>
      </c>
      <c r="O50" s="92"/>
      <c r="P50" s="87"/>
      <c r="Q50" s="247">
        <f t="shared" si="4"/>
        <v>0</v>
      </c>
      <c r="R50" s="248"/>
      <c r="S50" s="249"/>
      <c r="T50" s="401"/>
      <c r="U50" s="336"/>
      <c r="V50" s="337"/>
    </row>
    <row r="51" spans="1:22" s="76" customFormat="1">
      <c r="A51" s="385"/>
      <c r="B51" s="386"/>
      <c r="C51" s="94" t="s">
        <v>12</v>
      </c>
      <c r="D51" s="95"/>
      <c r="E51" s="293"/>
      <c r="F51" s="128">
        <f t="shared" si="1"/>
        <v>0</v>
      </c>
      <c r="G51" s="100"/>
      <c r="H51" s="129">
        <f t="shared" si="0"/>
        <v>0</v>
      </c>
      <c r="I51" s="95"/>
      <c r="J51" s="744"/>
      <c r="K51" s="744"/>
      <c r="L51" s="95"/>
      <c r="M51" s="128">
        <f t="shared" si="2"/>
        <v>0</v>
      </c>
      <c r="N51" s="128">
        <f t="shared" si="3"/>
        <v>0</v>
      </c>
      <c r="O51" s="92"/>
      <c r="P51" s="87"/>
      <c r="Q51" s="247">
        <f t="shared" si="4"/>
        <v>0</v>
      </c>
      <c r="R51" s="248"/>
      <c r="S51" s="249"/>
      <c r="T51" s="401"/>
      <c r="U51" s="336"/>
      <c r="V51" s="337"/>
    </row>
    <row r="52" spans="1:22" s="76" customFormat="1">
      <c r="A52" s="385"/>
      <c r="B52" s="386"/>
      <c r="C52" s="94" t="s">
        <v>12</v>
      </c>
      <c r="D52" s="95"/>
      <c r="E52" s="293"/>
      <c r="F52" s="128">
        <f t="shared" si="1"/>
        <v>0</v>
      </c>
      <c r="G52" s="100"/>
      <c r="H52" s="129">
        <f t="shared" si="0"/>
        <v>0</v>
      </c>
      <c r="I52" s="95"/>
      <c r="J52" s="744"/>
      <c r="K52" s="744"/>
      <c r="L52" s="95"/>
      <c r="M52" s="128">
        <f t="shared" si="2"/>
        <v>0</v>
      </c>
      <c r="N52" s="128">
        <f t="shared" si="3"/>
        <v>0</v>
      </c>
      <c r="O52" s="92"/>
      <c r="P52" s="87"/>
      <c r="Q52" s="247">
        <f t="shared" si="4"/>
        <v>0</v>
      </c>
      <c r="R52" s="248"/>
      <c r="S52" s="249"/>
      <c r="T52" s="401"/>
      <c r="U52" s="336"/>
      <c r="V52" s="337"/>
    </row>
    <row r="53" spans="1:22" s="76" customFormat="1">
      <c r="A53" s="385"/>
      <c r="B53" s="386"/>
      <c r="C53" s="94" t="s">
        <v>12</v>
      </c>
      <c r="D53" s="95"/>
      <c r="E53" s="293"/>
      <c r="F53" s="128">
        <f t="shared" si="1"/>
        <v>0</v>
      </c>
      <c r="G53" s="100"/>
      <c r="H53" s="129">
        <f t="shared" si="0"/>
        <v>0</v>
      </c>
      <c r="I53" s="95"/>
      <c r="J53" s="744"/>
      <c r="K53" s="744"/>
      <c r="L53" s="95"/>
      <c r="M53" s="128">
        <f t="shared" si="2"/>
        <v>0</v>
      </c>
      <c r="N53" s="128">
        <f t="shared" si="3"/>
        <v>0</v>
      </c>
      <c r="O53" s="92"/>
      <c r="P53" s="87"/>
      <c r="Q53" s="247">
        <f t="shared" si="4"/>
        <v>0</v>
      </c>
      <c r="R53" s="248"/>
      <c r="S53" s="249"/>
      <c r="T53" s="401"/>
      <c r="U53" s="336"/>
      <c r="V53" s="337"/>
    </row>
    <row r="54" spans="1:22" s="76" customFormat="1">
      <c r="A54" s="385"/>
      <c r="B54" s="386"/>
      <c r="C54" s="94" t="s">
        <v>12</v>
      </c>
      <c r="D54" s="95"/>
      <c r="E54" s="293"/>
      <c r="F54" s="128">
        <f t="shared" si="1"/>
        <v>0</v>
      </c>
      <c r="G54" s="100"/>
      <c r="H54" s="129">
        <f t="shared" si="0"/>
        <v>0</v>
      </c>
      <c r="I54" s="95"/>
      <c r="J54" s="744"/>
      <c r="K54" s="744"/>
      <c r="L54" s="95"/>
      <c r="M54" s="128">
        <f t="shared" si="2"/>
        <v>0</v>
      </c>
      <c r="N54" s="128">
        <f t="shared" si="3"/>
        <v>0</v>
      </c>
      <c r="O54" s="92"/>
      <c r="P54" s="87"/>
      <c r="Q54" s="247">
        <f t="shared" si="4"/>
        <v>0</v>
      </c>
      <c r="R54" s="248"/>
      <c r="S54" s="249"/>
      <c r="T54" s="401"/>
      <c r="U54" s="336"/>
      <c r="V54" s="337"/>
    </row>
    <row r="55" spans="1:22" s="76" customFormat="1">
      <c r="A55" s="385"/>
      <c r="B55" s="386"/>
      <c r="C55" s="94" t="s">
        <v>12</v>
      </c>
      <c r="D55" s="95"/>
      <c r="E55" s="293"/>
      <c r="F55" s="128">
        <f t="shared" si="1"/>
        <v>0</v>
      </c>
      <c r="G55" s="100"/>
      <c r="H55" s="129">
        <f t="shared" si="0"/>
        <v>0</v>
      </c>
      <c r="I55" s="95"/>
      <c r="J55" s="744"/>
      <c r="K55" s="744"/>
      <c r="L55" s="95"/>
      <c r="M55" s="128">
        <f t="shared" si="2"/>
        <v>0</v>
      </c>
      <c r="N55" s="128">
        <f t="shared" si="3"/>
        <v>0</v>
      </c>
      <c r="O55" s="92"/>
      <c r="P55" s="87"/>
      <c r="Q55" s="247">
        <f t="shared" si="4"/>
        <v>0</v>
      </c>
      <c r="R55" s="248"/>
      <c r="S55" s="250">
        <v>0</v>
      </c>
      <c r="T55" s="401"/>
      <c r="U55" s="336"/>
      <c r="V55" s="337"/>
    </row>
    <row r="56" spans="1:22" s="76" customFormat="1">
      <c r="A56" s="385"/>
      <c r="B56" s="386"/>
      <c r="C56" s="94" t="s">
        <v>12</v>
      </c>
      <c r="D56" s="95"/>
      <c r="E56" s="293"/>
      <c r="F56" s="128">
        <f t="shared" si="1"/>
        <v>0</v>
      </c>
      <c r="G56" s="100"/>
      <c r="H56" s="129">
        <f t="shared" si="0"/>
        <v>0</v>
      </c>
      <c r="I56" s="95"/>
      <c r="J56" s="744"/>
      <c r="K56" s="744"/>
      <c r="L56" s="95"/>
      <c r="M56" s="128">
        <f t="shared" si="2"/>
        <v>0</v>
      </c>
      <c r="N56" s="128">
        <f t="shared" si="3"/>
        <v>0</v>
      </c>
      <c r="O56" s="92"/>
      <c r="P56" s="87"/>
      <c r="Q56" s="247">
        <f t="shared" si="4"/>
        <v>0</v>
      </c>
      <c r="R56" s="248"/>
      <c r="S56" s="251">
        <v>0</v>
      </c>
      <c r="T56" s="401"/>
      <c r="U56" s="336"/>
      <c r="V56" s="337"/>
    </row>
    <row r="57" spans="1:22" s="76" customFormat="1">
      <c r="A57" s="385"/>
      <c r="B57" s="386"/>
      <c r="C57" s="94" t="s">
        <v>12</v>
      </c>
      <c r="D57" s="95"/>
      <c r="E57" s="293"/>
      <c r="F57" s="128">
        <f t="shared" si="1"/>
        <v>0</v>
      </c>
      <c r="G57" s="100"/>
      <c r="H57" s="129">
        <f t="shared" si="0"/>
        <v>0</v>
      </c>
      <c r="I57" s="95"/>
      <c r="J57" s="744"/>
      <c r="K57" s="744"/>
      <c r="L57" s="95"/>
      <c r="M57" s="128">
        <f t="shared" si="2"/>
        <v>0</v>
      </c>
      <c r="N57" s="128">
        <f t="shared" si="3"/>
        <v>0</v>
      </c>
      <c r="O57" s="92"/>
      <c r="P57" s="87"/>
      <c r="Q57" s="247">
        <f t="shared" si="4"/>
        <v>0</v>
      </c>
      <c r="R57" s="248"/>
      <c r="S57" s="251"/>
      <c r="T57" s="401"/>
      <c r="U57" s="336"/>
      <c r="V57" s="337"/>
    </row>
    <row r="58" spans="1:22" s="76" customFormat="1" ht="12.75" customHeight="1">
      <c r="A58" s="385"/>
      <c r="B58" s="386"/>
      <c r="C58" s="94" t="s">
        <v>12</v>
      </c>
      <c r="D58" s="95"/>
      <c r="E58" s="293"/>
      <c r="F58" s="128">
        <f t="shared" si="1"/>
        <v>0</v>
      </c>
      <c r="G58" s="100"/>
      <c r="H58" s="129">
        <f t="shared" si="0"/>
        <v>0</v>
      </c>
      <c r="I58" s="95"/>
      <c r="J58" s="744"/>
      <c r="K58" s="744"/>
      <c r="L58" s="95"/>
      <c r="M58" s="128">
        <f t="shared" si="2"/>
        <v>0</v>
      </c>
      <c r="N58" s="128">
        <f t="shared" si="3"/>
        <v>0</v>
      </c>
      <c r="O58" s="92"/>
      <c r="P58" s="87"/>
      <c r="Q58" s="247">
        <f t="shared" si="4"/>
        <v>0</v>
      </c>
      <c r="R58" s="248"/>
      <c r="S58" s="142">
        <v>0</v>
      </c>
      <c r="T58" s="401"/>
      <c r="U58" s="336"/>
      <c r="V58" s="337"/>
    </row>
    <row r="59" spans="1:22" s="76" customFormat="1" ht="14.1" customHeight="1">
      <c r="A59" s="737" t="s">
        <v>405</v>
      </c>
      <c r="B59" s="737"/>
      <c r="C59" s="737"/>
      <c r="D59" s="737"/>
      <c r="E59" s="737"/>
      <c r="F59" s="737"/>
      <c r="G59" s="737"/>
      <c r="H59" s="737"/>
      <c r="I59" s="737"/>
      <c r="J59" s="737"/>
      <c r="K59" s="737"/>
      <c r="L59" s="737"/>
      <c r="M59" s="737"/>
      <c r="N59" s="737"/>
      <c r="O59" s="243"/>
      <c r="P59" s="87"/>
      <c r="Q59" s="457" t="s">
        <v>406</v>
      </c>
      <c r="R59" s="458"/>
      <c r="S59" s="458"/>
      <c r="T59" s="458"/>
      <c r="U59" s="458"/>
      <c r="V59" s="459"/>
    </row>
    <row r="60" spans="1:22" s="76" customFormat="1" ht="14.7" customHeight="1">
      <c r="A60" s="385"/>
      <c r="B60" s="386"/>
      <c r="C60" s="94" t="s">
        <v>12</v>
      </c>
      <c r="D60" s="385"/>
      <c r="E60" s="387"/>
      <c r="F60" s="387"/>
      <c r="G60" s="387"/>
      <c r="H60" s="386"/>
      <c r="I60" s="95"/>
      <c r="J60" s="746"/>
      <c r="K60" s="747"/>
      <c r="L60" s="95"/>
      <c r="M60" s="128">
        <f t="shared" si="2"/>
        <v>0</v>
      </c>
      <c r="N60" s="95"/>
      <c r="O60" s="92"/>
      <c r="Q60" s="247">
        <f>N60</f>
        <v>0</v>
      </c>
      <c r="R60" s="248"/>
      <c r="S60" s="251">
        <v>0</v>
      </c>
      <c r="T60" s="400"/>
      <c r="U60" s="336"/>
      <c r="V60" s="337"/>
    </row>
    <row r="61" spans="1:22" s="76" customFormat="1" ht="14.7" customHeight="1">
      <c r="A61" s="385"/>
      <c r="B61" s="386"/>
      <c r="C61" s="94" t="s">
        <v>12</v>
      </c>
      <c r="D61" s="385"/>
      <c r="E61" s="387"/>
      <c r="F61" s="387"/>
      <c r="G61" s="387"/>
      <c r="H61" s="386"/>
      <c r="I61" s="95"/>
      <c r="J61" s="746"/>
      <c r="K61" s="747"/>
      <c r="L61" s="95"/>
      <c r="M61" s="128">
        <f t="shared" si="2"/>
        <v>0</v>
      </c>
      <c r="N61" s="95"/>
      <c r="O61" s="92"/>
      <c r="Q61" s="247">
        <f t="shared" ref="Q61:Q77" si="5">N61</f>
        <v>0</v>
      </c>
      <c r="R61" s="248"/>
      <c r="S61" s="251"/>
      <c r="T61" s="401"/>
      <c r="U61" s="336"/>
      <c r="V61" s="337"/>
    </row>
    <row r="62" spans="1:22" s="76" customFormat="1" ht="14.7" customHeight="1">
      <c r="A62" s="385"/>
      <c r="B62" s="386"/>
      <c r="C62" s="94" t="s">
        <v>12</v>
      </c>
      <c r="D62" s="385"/>
      <c r="E62" s="387"/>
      <c r="F62" s="387"/>
      <c r="G62" s="387"/>
      <c r="H62" s="386"/>
      <c r="I62" s="95"/>
      <c r="J62" s="746"/>
      <c r="K62" s="747"/>
      <c r="L62" s="95"/>
      <c r="M62" s="128">
        <f t="shared" si="2"/>
        <v>0</v>
      </c>
      <c r="N62" s="95"/>
      <c r="O62" s="92"/>
      <c r="Q62" s="247">
        <f t="shared" si="5"/>
        <v>0</v>
      </c>
      <c r="R62" s="248"/>
      <c r="S62" s="251"/>
      <c r="T62" s="401"/>
      <c r="U62" s="336"/>
      <c r="V62" s="337"/>
    </row>
    <row r="63" spans="1:22" s="76" customFormat="1" ht="14.7" customHeight="1">
      <c r="A63" s="385"/>
      <c r="B63" s="386"/>
      <c r="C63" s="94" t="s">
        <v>12</v>
      </c>
      <c r="D63" s="385"/>
      <c r="E63" s="387"/>
      <c r="F63" s="387"/>
      <c r="G63" s="387"/>
      <c r="H63" s="386"/>
      <c r="I63" s="95"/>
      <c r="J63" s="746"/>
      <c r="K63" s="747"/>
      <c r="L63" s="95"/>
      <c r="M63" s="128">
        <f t="shared" si="2"/>
        <v>0</v>
      </c>
      <c r="N63" s="95"/>
      <c r="O63" s="92"/>
      <c r="Q63" s="247">
        <f t="shared" si="5"/>
        <v>0</v>
      </c>
      <c r="R63" s="248"/>
      <c r="S63" s="251"/>
      <c r="T63" s="401"/>
      <c r="U63" s="336"/>
      <c r="V63" s="337"/>
    </row>
    <row r="64" spans="1:22" s="76" customFormat="1" ht="14.7" customHeight="1">
      <c r="A64" s="385"/>
      <c r="B64" s="386"/>
      <c r="C64" s="94" t="s">
        <v>12</v>
      </c>
      <c r="D64" s="385"/>
      <c r="E64" s="387"/>
      <c r="F64" s="387"/>
      <c r="G64" s="387"/>
      <c r="H64" s="386"/>
      <c r="I64" s="95"/>
      <c r="J64" s="746"/>
      <c r="K64" s="747"/>
      <c r="L64" s="95"/>
      <c r="M64" s="128">
        <f t="shared" si="2"/>
        <v>0</v>
      </c>
      <c r="N64" s="95"/>
      <c r="O64" s="92"/>
      <c r="Q64" s="247">
        <f t="shared" si="5"/>
        <v>0</v>
      </c>
      <c r="R64" s="248"/>
      <c r="S64" s="251"/>
      <c r="T64" s="401"/>
      <c r="U64" s="336"/>
      <c r="V64" s="337"/>
    </row>
    <row r="65" spans="1:22" s="76" customFormat="1" ht="14.7" customHeight="1">
      <c r="A65" s="385"/>
      <c r="B65" s="386"/>
      <c r="C65" s="94" t="s">
        <v>12</v>
      </c>
      <c r="D65" s="385"/>
      <c r="E65" s="387"/>
      <c r="F65" s="387"/>
      <c r="G65" s="387"/>
      <c r="H65" s="386"/>
      <c r="I65" s="95"/>
      <c r="J65" s="746"/>
      <c r="K65" s="747"/>
      <c r="L65" s="95"/>
      <c r="M65" s="128">
        <f t="shared" si="2"/>
        <v>0</v>
      </c>
      <c r="N65" s="95"/>
      <c r="O65" s="92"/>
      <c r="Q65" s="247">
        <f t="shared" si="5"/>
        <v>0</v>
      </c>
      <c r="R65" s="248"/>
      <c r="S65" s="251"/>
      <c r="T65" s="401"/>
      <c r="U65" s="336"/>
      <c r="V65" s="337"/>
    </row>
    <row r="66" spans="1:22" s="76" customFormat="1" ht="14.7" customHeight="1">
      <c r="A66" s="385"/>
      <c r="B66" s="386"/>
      <c r="C66" s="94" t="s">
        <v>12</v>
      </c>
      <c r="D66" s="385"/>
      <c r="E66" s="387"/>
      <c r="F66" s="387"/>
      <c r="G66" s="387"/>
      <c r="H66" s="386"/>
      <c r="I66" s="95"/>
      <c r="J66" s="746"/>
      <c r="K66" s="747"/>
      <c r="L66" s="95"/>
      <c r="M66" s="128">
        <f t="shared" si="2"/>
        <v>0</v>
      </c>
      <c r="N66" s="95"/>
      <c r="O66" s="92"/>
      <c r="Q66" s="247">
        <f t="shared" si="5"/>
        <v>0</v>
      </c>
      <c r="R66" s="248"/>
      <c r="S66" s="251"/>
      <c r="T66" s="401"/>
      <c r="U66" s="336"/>
      <c r="V66" s="337"/>
    </row>
    <row r="67" spans="1:22" s="76" customFormat="1" ht="14.7" customHeight="1">
      <c r="A67" s="385"/>
      <c r="B67" s="386"/>
      <c r="C67" s="94" t="s">
        <v>12</v>
      </c>
      <c r="D67" s="385"/>
      <c r="E67" s="387"/>
      <c r="F67" s="387"/>
      <c r="G67" s="387"/>
      <c r="H67" s="386"/>
      <c r="I67" s="95"/>
      <c r="J67" s="746"/>
      <c r="K67" s="747"/>
      <c r="L67" s="95"/>
      <c r="M67" s="128">
        <f t="shared" si="2"/>
        <v>0</v>
      </c>
      <c r="N67" s="95"/>
      <c r="O67" s="92"/>
      <c r="Q67" s="247">
        <f t="shared" si="5"/>
        <v>0</v>
      </c>
      <c r="R67" s="248"/>
      <c r="S67" s="251"/>
      <c r="T67" s="401"/>
      <c r="U67" s="336"/>
      <c r="V67" s="337"/>
    </row>
    <row r="68" spans="1:22" s="76" customFormat="1" ht="14.7" customHeight="1">
      <c r="A68" s="385"/>
      <c r="B68" s="386"/>
      <c r="C68" s="94" t="s">
        <v>12</v>
      </c>
      <c r="D68" s="385"/>
      <c r="E68" s="387"/>
      <c r="F68" s="387"/>
      <c r="G68" s="387"/>
      <c r="H68" s="386"/>
      <c r="I68" s="95"/>
      <c r="J68" s="746"/>
      <c r="K68" s="747"/>
      <c r="L68" s="95"/>
      <c r="M68" s="128">
        <f t="shared" si="2"/>
        <v>0</v>
      </c>
      <c r="N68" s="95"/>
      <c r="O68" s="92"/>
      <c r="Q68" s="247">
        <f t="shared" si="5"/>
        <v>0</v>
      </c>
      <c r="R68" s="248"/>
      <c r="S68" s="251"/>
      <c r="T68" s="401"/>
      <c r="U68" s="336"/>
      <c r="V68" s="337"/>
    </row>
    <row r="69" spans="1:22" s="76" customFormat="1" ht="14.7" customHeight="1">
      <c r="A69" s="385"/>
      <c r="B69" s="386"/>
      <c r="C69" s="94" t="s">
        <v>12</v>
      </c>
      <c r="D69" s="385"/>
      <c r="E69" s="387"/>
      <c r="F69" s="387"/>
      <c r="G69" s="387"/>
      <c r="H69" s="386"/>
      <c r="I69" s="95"/>
      <c r="J69" s="746"/>
      <c r="K69" s="747"/>
      <c r="L69" s="95"/>
      <c r="M69" s="128">
        <f t="shared" si="2"/>
        <v>0</v>
      </c>
      <c r="N69" s="95"/>
      <c r="O69" s="92"/>
      <c r="Q69" s="247">
        <f t="shared" si="5"/>
        <v>0</v>
      </c>
      <c r="R69" s="248"/>
      <c r="S69" s="251">
        <v>0</v>
      </c>
      <c r="T69" s="401"/>
      <c r="U69" s="336"/>
      <c r="V69" s="337"/>
    </row>
    <row r="70" spans="1:22" s="76" customFormat="1" ht="14.85" customHeight="1">
      <c r="A70" s="385"/>
      <c r="B70" s="386"/>
      <c r="C70" s="94" t="s">
        <v>12</v>
      </c>
      <c r="D70" s="385"/>
      <c r="E70" s="387"/>
      <c r="F70" s="387"/>
      <c r="G70" s="387"/>
      <c r="H70" s="386"/>
      <c r="I70" s="95"/>
      <c r="J70" s="746"/>
      <c r="K70" s="747"/>
      <c r="L70" s="95"/>
      <c r="M70" s="128">
        <f t="shared" si="2"/>
        <v>0</v>
      </c>
      <c r="N70" s="95"/>
      <c r="O70" s="92"/>
      <c r="Q70" s="247">
        <f t="shared" si="5"/>
        <v>0</v>
      </c>
      <c r="R70" s="248"/>
      <c r="S70" s="251">
        <v>0</v>
      </c>
      <c r="T70" s="401"/>
      <c r="U70" s="336"/>
      <c r="V70" s="337"/>
    </row>
    <row r="71" spans="1:22" s="76" customFormat="1" ht="14.85" customHeight="1">
      <c r="A71" s="385"/>
      <c r="B71" s="386"/>
      <c r="C71" s="94" t="s">
        <v>12</v>
      </c>
      <c r="D71" s="385"/>
      <c r="E71" s="387"/>
      <c r="F71" s="387"/>
      <c r="G71" s="387"/>
      <c r="H71" s="386"/>
      <c r="I71" s="95"/>
      <c r="J71" s="746"/>
      <c r="K71" s="747"/>
      <c r="L71" s="95"/>
      <c r="M71" s="128">
        <f t="shared" si="2"/>
        <v>0</v>
      </c>
      <c r="N71" s="95"/>
      <c r="O71" s="92"/>
      <c r="Q71" s="247">
        <f t="shared" si="5"/>
        <v>0</v>
      </c>
      <c r="R71" s="248"/>
      <c r="S71" s="251">
        <v>0</v>
      </c>
      <c r="T71" s="401"/>
      <c r="U71" s="336"/>
      <c r="V71" s="337"/>
    </row>
    <row r="72" spans="1:22" s="76" customFormat="1" ht="14.85" customHeight="1">
      <c r="A72" s="385"/>
      <c r="B72" s="386"/>
      <c r="C72" s="94" t="s">
        <v>12</v>
      </c>
      <c r="D72" s="385"/>
      <c r="E72" s="387"/>
      <c r="F72" s="387"/>
      <c r="G72" s="387"/>
      <c r="H72" s="386"/>
      <c r="I72" s="95"/>
      <c r="J72" s="746"/>
      <c r="K72" s="747"/>
      <c r="L72" s="95"/>
      <c r="M72" s="128">
        <f t="shared" si="2"/>
        <v>0</v>
      </c>
      <c r="N72" s="95"/>
      <c r="O72" s="92"/>
      <c r="Q72" s="247">
        <f t="shared" si="5"/>
        <v>0</v>
      </c>
      <c r="R72" s="248"/>
      <c r="S72" s="251">
        <v>0</v>
      </c>
      <c r="T72" s="401"/>
      <c r="U72" s="336"/>
      <c r="V72" s="337"/>
    </row>
    <row r="73" spans="1:22" s="76" customFormat="1" ht="14.85" customHeight="1">
      <c r="A73" s="385"/>
      <c r="B73" s="386"/>
      <c r="C73" s="94" t="s">
        <v>12</v>
      </c>
      <c r="D73" s="385"/>
      <c r="E73" s="387"/>
      <c r="F73" s="387"/>
      <c r="G73" s="387"/>
      <c r="H73" s="386"/>
      <c r="I73" s="95"/>
      <c r="J73" s="746"/>
      <c r="K73" s="747"/>
      <c r="L73" s="95"/>
      <c r="M73" s="128">
        <f t="shared" si="2"/>
        <v>0</v>
      </c>
      <c r="N73" s="95"/>
      <c r="O73" s="92"/>
      <c r="Q73" s="247">
        <f t="shared" si="5"/>
        <v>0</v>
      </c>
      <c r="R73" s="248"/>
      <c r="S73" s="251">
        <v>0</v>
      </c>
      <c r="T73" s="401"/>
      <c r="U73" s="336"/>
      <c r="V73" s="337"/>
    </row>
    <row r="74" spans="1:22" s="76" customFormat="1" ht="14.85" customHeight="1">
      <c r="A74" s="385"/>
      <c r="B74" s="386"/>
      <c r="C74" s="94" t="s">
        <v>12</v>
      </c>
      <c r="D74" s="385"/>
      <c r="E74" s="387"/>
      <c r="F74" s="387"/>
      <c r="G74" s="387"/>
      <c r="H74" s="386"/>
      <c r="I74" s="95"/>
      <c r="J74" s="746"/>
      <c r="K74" s="747"/>
      <c r="L74" s="95"/>
      <c r="M74" s="128">
        <f t="shared" si="2"/>
        <v>0</v>
      </c>
      <c r="N74" s="95"/>
      <c r="O74" s="92"/>
      <c r="Q74" s="247">
        <f t="shared" si="5"/>
        <v>0</v>
      </c>
      <c r="R74" s="248"/>
      <c r="S74" s="251">
        <v>0</v>
      </c>
      <c r="T74" s="401"/>
      <c r="U74" s="336"/>
      <c r="V74" s="337"/>
    </row>
    <row r="75" spans="1:22" s="76" customFormat="1" ht="14.85" customHeight="1">
      <c r="A75" s="385"/>
      <c r="B75" s="386"/>
      <c r="C75" s="94" t="s">
        <v>12</v>
      </c>
      <c r="D75" s="385"/>
      <c r="E75" s="387"/>
      <c r="F75" s="387"/>
      <c r="G75" s="387"/>
      <c r="H75" s="386"/>
      <c r="I75" s="95"/>
      <c r="J75" s="746"/>
      <c r="K75" s="747"/>
      <c r="L75" s="95"/>
      <c r="M75" s="128">
        <f t="shared" si="2"/>
        <v>0</v>
      </c>
      <c r="N75" s="95"/>
      <c r="O75" s="92"/>
      <c r="Q75" s="247">
        <f t="shared" si="5"/>
        <v>0</v>
      </c>
      <c r="R75" s="248"/>
      <c r="S75" s="251">
        <v>0</v>
      </c>
      <c r="T75" s="401"/>
      <c r="U75" s="336"/>
      <c r="V75" s="337"/>
    </row>
    <row r="76" spans="1:22" s="76" customFormat="1" ht="14.85" customHeight="1">
      <c r="A76" s="385"/>
      <c r="B76" s="386"/>
      <c r="C76" s="94" t="s">
        <v>12</v>
      </c>
      <c r="D76" s="385"/>
      <c r="E76" s="387">
        <v>0</v>
      </c>
      <c r="F76" s="387"/>
      <c r="G76" s="387"/>
      <c r="H76" s="386">
        <v>0</v>
      </c>
      <c r="I76" s="95"/>
      <c r="J76" s="746"/>
      <c r="K76" s="747"/>
      <c r="L76" s="95"/>
      <c r="M76" s="128">
        <f t="shared" si="2"/>
        <v>0</v>
      </c>
      <c r="N76" s="95"/>
      <c r="O76" s="92"/>
      <c r="Q76" s="247">
        <f t="shared" si="5"/>
        <v>0</v>
      </c>
      <c r="R76" s="248"/>
      <c r="S76" s="251">
        <v>0</v>
      </c>
      <c r="T76" s="401"/>
      <c r="U76" s="336"/>
      <c r="V76" s="337"/>
    </row>
    <row r="77" spans="1:22" s="76" customFormat="1" ht="14.85" customHeight="1">
      <c r="A77" s="385"/>
      <c r="B77" s="386"/>
      <c r="C77" s="94" t="s">
        <v>12</v>
      </c>
      <c r="D77" s="385"/>
      <c r="E77" s="387">
        <v>0</v>
      </c>
      <c r="F77" s="387"/>
      <c r="G77" s="387"/>
      <c r="H77" s="386">
        <v>0</v>
      </c>
      <c r="I77" s="95"/>
      <c r="J77" s="746"/>
      <c r="K77" s="747"/>
      <c r="L77" s="95"/>
      <c r="M77" s="128">
        <f t="shared" si="2"/>
        <v>0</v>
      </c>
      <c r="N77" s="95"/>
      <c r="O77" s="92"/>
      <c r="Q77" s="247">
        <f t="shared" si="5"/>
        <v>0</v>
      </c>
      <c r="R77" s="248"/>
      <c r="S77" s="251">
        <v>0</v>
      </c>
      <c r="T77" s="401"/>
      <c r="U77" s="336"/>
      <c r="V77" s="337"/>
    </row>
    <row r="78" spans="1:22" s="76" customFormat="1" ht="16.5" customHeight="1">
      <c r="A78" s="681" t="s">
        <v>52</v>
      </c>
      <c r="B78" s="682"/>
      <c r="C78" s="682"/>
      <c r="D78" s="682"/>
      <c r="E78" s="682"/>
      <c r="F78" s="682"/>
      <c r="G78" s="682"/>
      <c r="H78" s="683"/>
      <c r="I78" s="244">
        <f>SUM(I42:I77)</f>
        <v>0</v>
      </c>
      <c r="J78" s="766">
        <f>SUM(J42:J77)</f>
        <v>0</v>
      </c>
      <c r="K78" s="767"/>
      <c r="L78" s="244">
        <f>SUM(L42:L77)</f>
        <v>0</v>
      </c>
      <c r="M78" s="244">
        <f>SUM(M42:M77)</f>
        <v>0</v>
      </c>
      <c r="N78" s="244">
        <f>SUM(N42:N77)</f>
        <v>0</v>
      </c>
      <c r="O78" s="243"/>
      <c r="Q78" s="374" t="s">
        <v>336</v>
      </c>
      <c r="R78" s="374" t="s">
        <v>337</v>
      </c>
      <c r="S78" s="374" t="s">
        <v>338</v>
      </c>
      <c r="T78" s="401"/>
      <c r="U78" s="353"/>
      <c r="V78" s="354"/>
    </row>
    <row r="79" spans="1:22" s="76" customFormat="1">
      <c r="A79" s="88"/>
      <c r="B79" s="88"/>
      <c r="C79" s="89"/>
      <c r="D79" s="89"/>
      <c r="E79" s="89"/>
      <c r="F79" s="89"/>
      <c r="G79" s="89"/>
      <c r="H79" s="89"/>
      <c r="I79" s="90"/>
      <c r="J79" s="89"/>
      <c r="K79" s="89"/>
      <c r="L79" s="89"/>
      <c r="O79" s="241"/>
      <c r="Q79" s="375"/>
      <c r="R79" s="375"/>
      <c r="S79" s="375"/>
      <c r="T79" s="402"/>
      <c r="U79" s="355"/>
      <c r="V79" s="356"/>
    </row>
    <row r="80" spans="1:22" s="76" customFormat="1">
      <c r="A80" s="414" t="s">
        <v>283</v>
      </c>
      <c r="B80" s="414"/>
      <c r="C80" s="414"/>
      <c r="D80" s="414"/>
      <c r="E80" s="414"/>
      <c r="F80" s="414"/>
      <c r="G80" s="414"/>
      <c r="H80" s="414"/>
      <c r="I80" s="414"/>
      <c r="J80" s="414"/>
      <c r="K80" s="414"/>
      <c r="L80" s="414"/>
      <c r="M80" s="414"/>
      <c r="N80" s="414"/>
      <c r="O80" s="241"/>
      <c r="Q80" s="429" t="s">
        <v>339</v>
      </c>
      <c r="R80" s="430"/>
      <c r="S80" s="430"/>
      <c r="T80" s="430"/>
      <c r="U80" s="430"/>
      <c r="V80" s="431"/>
    </row>
    <row r="81" spans="1:22" s="76" customFormat="1" ht="24.9" customHeight="1">
      <c r="A81" s="679" t="s">
        <v>53</v>
      </c>
      <c r="B81" s="679"/>
      <c r="C81" s="679"/>
      <c r="D81" s="679"/>
      <c r="E81" s="679"/>
      <c r="F81" s="679"/>
      <c r="G81" s="679"/>
      <c r="H81" s="679"/>
      <c r="I81" s="659" t="s">
        <v>282</v>
      </c>
      <c r="J81" s="659"/>
      <c r="K81" s="659"/>
      <c r="L81" s="659" t="s">
        <v>404</v>
      </c>
      <c r="M81" s="664" t="s">
        <v>49</v>
      </c>
      <c r="N81" s="664" t="s">
        <v>27</v>
      </c>
      <c r="O81" s="440" t="s">
        <v>473</v>
      </c>
      <c r="Q81" s="432"/>
      <c r="R81" s="433"/>
      <c r="S81" s="433"/>
      <c r="T81" s="433"/>
      <c r="U81" s="433"/>
      <c r="V81" s="434"/>
    </row>
    <row r="82" spans="1:22" s="76" customFormat="1" ht="22.5" customHeight="1">
      <c r="A82" s="679"/>
      <c r="B82" s="679"/>
      <c r="C82" s="679"/>
      <c r="D82" s="679"/>
      <c r="E82" s="679"/>
      <c r="F82" s="679"/>
      <c r="G82" s="679"/>
      <c r="H82" s="679"/>
      <c r="I82" s="115" t="s">
        <v>107</v>
      </c>
      <c r="J82" s="659" t="s">
        <v>50</v>
      </c>
      <c r="K82" s="659"/>
      <c r="L82" s="659"/>
      <c r="M82" s="664"/>
      <c r="N82" s="664"/>
      <c r="O82" s="440"/>
      <c r="Q82" s="435"/>
      <c r="R82" s="436"/>
      <c r="S82" s="436"/>
      <c r="T82" s="436"/>
      <c r="U82" s="436"/>
      <c r="V82" s="437"/>
    </row>
    <row r="83" spans="1:22" s="76" customFormat="1" ht="14.85" customHeight="1">
      <c r="A83" s="338"/>
      <c r="B83" s="338"/>
      <c r="C83" s="338"/>
      <c r="D83" s="338"/>
      <c r="E83" s="338"/>
      <c r="F83" s="338"/>
      <c r="G83" s="338"/>
      <c r="H83" s="338"/>
      <c r="I83" s="95"/>
      <c r="J83" s="738" t="s">
        <v>54</v>
      </c>
      <c r="K83" s="739"/>
      <c r="L83" s="725" t="s">
        <v>54</v>
      </c>
      <c r="M83" s="128">
        <f>N83-(I83)</f>
        <v>0</v>
      </c>
      <c r="N83" s="95"/>
      <c r="O83" s="92"/>
      <c r="Q83" s="254">
        <f>N83</f>
        <v>0</v>
      </c>
      <c r="R83" s="248"/>
      <c r="S83" s="252"/>
      <c r="T83" s="400"/>
      <c r="U83" s="336"/>
      <c r="V83" s="337"/>
    </row>
    <row r="84" spans="1:22" s="76" customFormat="1" ht="14.85" customHeight="1">
      <c r="A84" s="338"/>
      <c r="B84" s="338"/>
      <c r="C84" s="338"/>
      <c r="D84" s="338"/>
      <c r="E84" s="338"/>
      <c r="F84" s="338"/>
      <c r="G84" s="338"/>
      <c r="H84" s="338"/>
      <c r="I84" s="95"/>
      <c r="J84" s="740"/>
      <c r="K84" s="741"/>
      <c r="L84" s="726"/>
      <c r="M84" s="128">
        <f t="shared" ref="M84:M91" si="6">N84-(I84)</f>
        <v>0</v>
      </c>
      <c r="N84" s="95"/>
      <c r="O84" s="92"/>
      <c r="Q84" s="254">
        <f t="shared" ref="Q84:Q91" si="7">N84</f>
        <v>0</v>
      </c>
      <c r="R84" s="248"/>
      <c r="S84" s="252"/>
      <c r="T84" s="401"/>
      <c r="U84" s="336"/>
      <c r="V84" s="337"/>
    </row>
    <row r="85" spans="1:22" ht="14.85" customHeight="1">
      <c r="A85" s="338"/>
      <c r="B85" s="338"/>
      <c r="C85" s="338"/>
      <c r="D85" s="338"/>
      <c r="E85" s="338"/>
      <c r="F85" s="338"/>
      <c r="G85" s="338"/>
      <c r="H85" s="338"/>
      <c r="I85" s="95"/>
      <c r="J85" s="740"/>
      <c r="K85" s="741"/>
      <c r="L85" s="726"/>
      <c r="M85" s="128">
        <f t="shared" si="6"/>
        <v>0</v>
      </c>
      <c r="N85" s="95"/>
      <c r="O85" s="92"/>
      <c r="P85" s="76"/>
      <c r="Q85" s="254">
        <f t="shared" si="7"/>
        <v>0</v>
      </c>
      <c r="R85" s="248"/>
      <c r="S85" s="252"/>
      <c r="T85" s="401"/>
      <c r="U85" s="336"/>
      <c r="V85" s="337"/>
    </row>
    <row r="86" spans="1:22" s="76" customFormat="1" ht="14.85" customHeight="1">
      <c r="A86" s="338"/>
      <c r="B86" s="338"/>
      <c r="C86" s="338"/>
      <c r="D86" s="338"/>
      <c r="E86" s="338"/>
      <c r="F86" s="338"/>
      <c r="G86" s="338"/>
      <c r="H86" s="338"/>
      <c r="I86" s="95"/>
      <c r="J86" s="740"/>
      <c r="K86" s="741"/>
      <c r="L86" s="726"/>
      <c r="M86" s="128">
        <f t="shared" si="6"/>
        <v>0</v>
      </c>
      <c r="N86" s="95"/>
      <c r="O86" s="92"/>
      <c r="Q86" s="254">
        <f t="shared" si="7"/>
        <v>0</v>
      </c>
      <c r="R86" s="248"/>
      <c r="S86" s="252"/>
      <c r="T86" s="401"/>
      <c r="U86" s="336"/>
      <c r="V86" s="337"/>
    </row>
    <row r="87" spans="1:22" s="76" customFormat="1" ht="14.85" customHeight="1">
      <c r="A87" s="338"/>
      <c r="B87" s="338"/>
      <c r="C87" s="338"/>
      <c r="D87" s="338"/>
      <c r="E87" s="338"/>
      <c r="F87" s="338"/>
      <c r="G87" s="338"/>
      <c r="H87" s="338"/>
      <c r="I87" s="95"/>
      <c r="J87" s="740"/>
      <c r="K87" s="741"/>
      <c r="L87" s="726"/>
      <c r="M87" s="128">
        <f t="shared" si="6"/>
        <v>0</v>
      </c>
      <c r="N87" s="95"/>
      <c r="O87" s="92"/>
      <c r="Q87" s="254">
        <f t="shared" si="7"/>
        <v>0</v>
      </c>
      <c r="R87" s="248"/>
      <c r="S87" s="252"/>
      <c r="T87" s="401"/>
      <c r="U87" s="336"/>
      <c r="V87" s="337"/>
    </row>
    <row r="88" spans="1:22" s="76" customFormat="1" ht="14.85" customHeight="1">
      <c r="A88" s="338"/>
      <c r="B88" s="338"/>
      <c r="C88" s="338"/>
      <c r="D88" s="338"/>
      <c r="E88" s="338"/>
      <c r="F88" s="338"/>
      <c r="G88" s="338"/>
      <c r="H88" s="338"/>
      <c r="I88" s="95"/>
      <c r="J88" s="740"/>
      <c r="K88" s="741"/>
      <c r="L88" s="726"/>
      <c r="M88" s="128">
        <f t="shared" si="6"/>
        <v>0</v>
      </c>
      <c r="N88" s="95"/>
      <c r="O88" s="92"/>
      <c r="Q88" s="254">
        <f t="shared" si="7"/>
        <v>0</v>
      </c>
      <c r="R88" s="248"/>
      <c r="S88" s="252"/>
      <c r="T88" s="401"/>
      <c r="U88" s="336"/>
      <c r="V88" s="337"/>
    </row>
    <row r="89" spans="1:22" s="76" customFormat="1" ht="14.85" customHeight="1">
      <c r="A89" s="338"/>
      <c r="B89" s="338"/>
      <c r="C89" s="338"/>
      <c r="D89" s="338"/>
      <c r="E89" s="338"/>
      <c r="F89" s="338"/>
      <c r="G89" s="338"/>
      <c r="H89" s="338"/>
      <c r="I89" s="95"/>
      <c r="J89" s="740"/>
      <c r="K89" s="741"/>
      <c r="L89" s="726"/>
      <c r="M89" s="128">
        <f t="shared" si="6"/>
        <v>0</v>
      </c>
      <c r="N89" s="95"/>
      <c r="O89" s="92"/>
      <c r="Q89" s="254">
        <f t="shared" si="7"/>
        <v>0</v>
      </c>
      <c r="R89" s="248"/>
      <c r="S89" s="252"/>
      <c r="T89" s="401"/>
      <c r="U89" s="336"/>
      <c r="V89" s="337"/>
    </row>
    <row r="90" spans="1:22" s="76" customFormat="1" ht="14.85" customHeight="1">
      <c r="A90" s="338"/>
      <c r="B90" s="338"/>
      <c r="C90" s="338"/>
      <c r="D90" s="338"/>
      <c r="E90" s="338"/>
      <c r="F90" s="338"/>
      <c r="G90" s="338"/>
      <c r="H90" s="338"/>
      <c r="I90" s="95"/>
      <c r="J90" s="740"/>
      <c r="K90" s="741"/>
      <c r="L90" s="726"/>
      <c r="M90" s="128">
        <f t="shared" si="6"/>
        <v>0</v>
      </c>
      <c r="N90" s="95"/>
      <c r="O90" s="92"/>
      <c r="Q90" s="254">
        <f t="shared" si="7"/>
        <v>0</v>
      </c>
      <c r="R90" s="248"/>
      <c r="S90" s="252"/>
      <c r="T90" s="401"/>
      <c r="U90" s="336"/>
      <c r="V90" s="337"/>
    </row>
    <row r="91" spans="1:22" s="76" customFormat="1" ht="14.85" customHeight="1">
      <c r="A91" s="338"/>
      <c r="B91" s="338"/>
      <c r="C91" s="338"/>
      <c r="D91" s="338"/>
      <c r="E91" s="338"/>
      <c r="F91" s="338"/>
      <c r="G91" s="338"/>
      <c r="H91" s="338"/>
      <c r="I91" s="95"/>
      <c r="J91" s="740"/>
      <c r="K91" s="741"/>
      <c r="L91" s="726"/>
      <c r="M91" s="128">
        <f t="shared" si="6"/>
        <v>0</v>
      </c>
      <c r="N91" s="95"/>
      <c r="O91" s="92"/>
      <c r="Q91" s="254">
        <f t="shared" si="7"/>
        <v>0</v>
      </c>
      <c r="R91" s="248"/>
      <c r="S91" s="252"/>
      <c r="T91" s="401"/>
      <c r="U91" s="336"/>
      <c r="V91" s="337"/>
    </row>
    <row r="92" spans="1:22" s="76" customFormat="1" ht="14.1" customHeight="1">
      <c r="A92" s="681" t="s">
        <v>52</v>
      </c>
      <c r="B92" s="682"/>
      <c r="C92" s="682"/>
      <c r="D92" s="682"/>
      <c r="E92" s="682"/>
      <c r="F92" s="682"/>
      <c r="G92" s="682"/>
      <c r="H92" s="683"/>
      <c r="I92" s="244">
        <f>SUM(I83:I91)</f>
        <v>0</v>
      </c>
      <c r="J92" s="742"/>
      <c r="K92" s="743"/>
      <c r="L92" s="727"/>
      <c r="M92" s="244">
        <f>SUM(M83:M91)</f>
        <v>0</v>
      </c>
      <c r="N92" s="244">
        <f>SUM(N83:N91)</f>
        <v>0</v>
      </c>
      <c r="O92" s="243"/>
      <c r="Q92" s="374" t="s">
        <v>336</v>
      </c>
      <c r="R92" s="374" t="s">
        <v>337</v>
      </c>
      <c r="S92" s="374" t="s">
        <v>338</v>
      </c>
      <c r="T92" s="401"/>
      <c r="U92" s="353" t="s">
        <v>334</v>
      </c>
      <c r="V92" s="354"/>
    </row>
    <row r="93" spans="1:22" s="76" customFormat="1">
      <c r="A93" s="86"/>
      <c r="B93" s="86"/>
      <c r="C93" s="86"/>
      <c r="D93" s="86"/>
      <c r="E93" s="86"/>
      <c r="F93" s="86"/>
      <c r="G93" s="86"/>
      <c r="H93" s="86"/>
      <c r="I93" s="86"/>
      <c r="J93" s="86"/>
      <c r="K93" s="86"/>
      <c r="L93" s="86"/>
      <c r="O93" s="241"/>
      <c r="Q93" s="375"/>
      <c r="R93" s="375"/>
      <c r="S93" s="375"/>
      <c r="T93" s="402"/>
      <c r="U93" s="355"/>
      <c r="V93" s="356"/>
    </row>
    <row r="94" spans="1:22" s="76" customFormat="1" ht="15" customHeight="1">
      <c r="A94" s="414" t="s">
        <v>55</v>
      </c>
      <c r="B94" s="414"/>
      <c r="C94" s="414"/>
      <c r="D94" s="414"/>
      <c r="E94" s="414"/>
      <c r="F94" s="414"/>
      <c r="G94" s="414"/>
      <c r="H94" s="414"/>
      <c r="I94" s="414"/>
      <c r="J94" s="414"/>
      <c r="K94" s="414"/>
      <c r="L94" s="414"/>
      <c r="M94" s="414"/>
      <c r="N94" s="414"/>
      <c r="O94" s="241"/>
      <c r="Q94" s="405" t="s">
        <v>340</v>
      </c>
      <c r="R94" s="406"/>
      <c r="S94" s="406"/>
      <c r="T94" s="406"/>
      <c r="U94" s="406"/>
      <c r="V94" s="407"/>
    </row>
    <row r="95" spans="1:22" s="76" customFormat="1" ht="26.1" customHeight="1">
      <c r="A95" s="649" t="s">
        <v>285</v>
      </c>
      <c r="B95" s="649"/>
      <c r="C95" s="649"/>
      <c r="D95" s="649"/>
      <c r="E95" s="649"/>
      <c r="F95" s="649"/>
      <c r="G95" s="649"/>
      <c r="H95" s="649"/>
      <c r="I95" s="659" t="s">
        <v>282</v>
      </c>
      <c r="J95" s="659"/>
      <c r="K95" s="659"/>
      <c r="L95" s="659" t="s">
        <v>404</v>
      </c>
      <c r="M95" s="664" t="s">
        <v>49</v>
      </c>
      <c r="N95" s="664" t="s">
        <v>27</v>
      </c>
      <c r="O95" s="440" t="s">
        <v>473</v>
      </c>
      <c r="Q95" s="408"/>
      <c r="R95" s="409"/>
      <c r="S95" s="409"/>
      <c r="T95" s="409"/>
      <c r="U95" s="409"/>
      <c r="V95" s="410"/>
    </row>
    <row r="96" spans="1:22" s="76" customFormat="1" ht="18.600000000000001" customHeight="1">
      <c r="A96" s="650" t="s">
        <v>56</v>
      </c>
      <c r="B96" s="650"/>
      <c r="C96" s="650"/>
      <c r="D96" s="650" t="s">
        <v>57</v>
      </c>
      <c r="E96" s="650"/>
      <c r="F96" s="650"/>
      <c r="G96" s="650"/>
      <c r="H96" s="650"/>
      <c r="I96" s="115" t="s">
        <v>107</v>
      </c>
      <c r="J96" s="659" t="s">
        <v>50</v>
      </c>
      <c r="K96" s="659"/>
      <c r="L96" s="659"/>
      <c r="M96" s="664"/>
      <c r="N96" s="664"/>
      <c r="O96" s="440"/>
      <c r="Q96" s="411"/>
      <c r="R96" s="412"/>
      <c r="S96" s="412"/>
      <c r="T96" s="412"/>
      <c r="U96" s="412"/>
      <c r="V96" s="413"/>
    </row>
    <row r="97" spans="1:22" s="76" customFormat="1" ht="14.85" customHeight="1">
      <c r="A97" s="651"/>
      <c r="B97" s="651"/>
      <c r="C97" s="651"/>
      <c r="D97" s="652"/>
      <c r="E97" s="652"/>
      <c r="F97" s="652"/>
      <c r="G97" s="652"/>
      <c r="H97" s="652"/>
      <c r="I97" s="95"/>
      <c r="J97" s="744"/>
      <c r="K97" s="744"/>
      <c r="L97" s="95"/>
      <c r="M97" s="128">
        <f t="shared" ref="M97:M112" si="8">N97-(I97+J97+L97)</f>
        <v>0</v>
      </c>
      <c r="N97" s="95"/>
      <c r="O97" s="92"/>
      <c r="Q97" s="252">
        <f>N97</f>
        <v>0</v>
      </c>
      <c r="R97" s="248"/>
      <c r="S97" s="252"/>
      <c r="T97" s="400"/>
      <c r="U97" s="336"/>
      <c r="V97" s="337"/>
    </row>
    <row r="98" spans="1:22" s="76" customFormat="1" ht="14.85" customHeight="1">
      <c r="A98" s="651"/>
      <c r="B98" s="651"/>
      <c r="C98" s="651"/>
      <c r="D98" s="651"/>
      <c r="E98" s="651"/>
      <c r="F98" s="651"/>
      <c r="G98" s="651"/>
      <c r="H98" s="651"/>
      <c r="I98" s="95"/>
      <c r="J98" s="744"/>
      <c r="K98" s="744"/>
      <c r="L98" s="95"/>
      <c r="M98" s="128">
        <f t="shared" si="8"/>
        <v>0</v>
      </c>
      <c r="N98" s="95"/>
      <c r="O98" s="92"/>
      <c r="Q98" s="252">
        <f t="shared" ref="Q98:Q112" si="9">N98</f>
        <v>0</v>
      </c>
      <c r="R98" s="248"/>
      <c r="S98" s="252"/>
      <c r="T98" s="401"/>
      <c r="U98" s="336"/>
      <c r="V98" s="337"/>
    </row>
    <row r="99" spans="1:22" s="76" customFormat="1" ht="14.85" customHeight="1">
      <c r="A99" s="651"/>
      <c r="B99" s="651"/>
      <c r="C99" s="651"/>
      <c r="D99" s="651"/>
      <c r="E99" s="651"/>
      <c r="F99" s="651"/>
      <c r="G99" s="651"/>
      <c r="H99" s="651"/>
      <c r="I99" s="95"/>
      <c r="J99" s="744"/>
      <c r="K99" s="744"/>
      <c r="L99" s="95"/>
      <c r="M99" s="128">
        <f t="shared" si="8"/>
        <v>0</v>
      </c>
      <c r="N99" s="95"/>
      <c r="O99" s="92"/>
      <c r="Q99" s="252">
        <f t="shared" si="9"/>
        <v>0</v>
      </c>
      <c r="R99" s="248"/>
      <c r="S99" s="252"/>
      <c r="T99" s="401"/>
      <c r="U99" s="336"/>
      <c r="V99" s="337"/>
    </row>
    <row r="100" spans="1:22" s="76" customFormat="1" ht="14.85" customHeight="1">
      <c r="A100" s="651"/>
      <c r="B100" s="651"/>
      <c r="C100" s="651"/>
      <c r="D100" s="651"/>
      <c r="E100" s="651"/>
      <c r="F100" s="651"/>
      <c r="G100" s="651"/>
      <c r="H100" s="651"/>
      <c r="I100" s="95"/>
      <c r="J100" s="744"/>
      <c r="K100" s="744"/>
      <c r="L100" s="95"/>
      <c r="M100" s="128">
        <f t="shared" si="8"/>
        <v>0</v>
      </c>
      <c r="N100" s="95"/>
      <c r="O100" s="92"/>
      <c r="Q100" s="252">
        <f t="shared" si="9"/>
        <v>0</v>
      </c>
      <c r="R100" s="248"/>
      <c r="S100" s="252"/>
      <c r="T100" s="401"/>
      <c r="U100" s="336"/>
      <c r="V100" s="337"/>
    </row>
    <row r="101" spans="1:22" s="76" customFormat="1" ht="14.85" customHeight="1">
      <c r="A101" s="651"/>
      <c r="B101" s="651"/>
      <c r="C101" s="651"/>
      <c r="D101" s="651"/>
      <c r="E101" s="651"/>
      <c r="F101" s="651"/>
      <c r="G101" s="651"/>
      <c r="H101" s="651"/>
      <c r="I101" s="95"/>
      <c r="J101" s="744"/>
      <c r="K101" s="744"/>
      <c r="L101" s="95"/>
      <c r="M101" s="128">
        <f t="shared" si="8"/>
        <v>0</v>
      </c>
      <c r="N101" s="95"/>
      <c r="O101" s="92"/>
      <c r="Q101" s="252">
        <f t="shared" si="9"/>
        <v>0</v>
      </c>
      <c r="R101" s="248"/>
      <c r="S101" s="252"/>
      <c r="T101" s="401"/>
      <c r="U101" s="336"/>
      <c r="V101" s="337"/>
    </row>
    <row r="102" spans="1:22" s="76" customFormat="1" ht="14.85" customHeight="1">
      <c r="A102" s="651"/>
      <c r="B102" s="651"/>
      <c r="C102" s="651"/>
      <c r="D102" s="651"/>
      <c r="E102" s="651"/>
      <c r="F102" s="651"/>
      <c r="G102" s="651"/>
      <c r="H102" s="651"/>
      <c r="I102" s="95"/>
      <c r="J102" s="744"/>
      <c r="K102" s="744"/>
      <c r="L102" s="95"/>
      <c r="M102" s="128">
        <f t="shared" si="8"/>
        <v>0</v>
      </c>
      <c r="N102" s="95"/>
      <c r="O102" s="92"/>
      <c r="Q102" s="252">
        <f t="shared" si="9"/>
        <v>0</v>
      </c>
      <c r="R102" s="248"/>
      <c r="S102" s="252"/>
      <c r="T102" s="401"/>
      <c r="U102" s="336"/>
      <c r="V102" s="337"/>
    </row>
    <row r="103" spans="1:22" s="76" customFormat="1" ht="14.85" customHeight="1">
      <c r="A103" s="651"/>
      <c r="B103" s="651"/>
      <c r="C103" s="651"/>
      <c r="D103" s="651"/>
      <c r="E103" s="651"/>
      <c r="F103" s="651"/>
      <c r="G103" s="651"/>
      <c r="H103" s="651"/>
      <c r="I103" s="95"/>
      <c r="J103" s="744"/>
      <c r="K103" s="744"/>
      <c r="L103" s="95"/>
      <c r="M103" s="128">
        <f t="shared" si="8"/>
        <v>0</v>
      </c>
      <c r="N103" s="95"/>
      <c r="O103" s="92"/>
      <c r="Q103" s="252">
        <f t="shared" si="9"/>
        <v>0</v>
      </c>
      <c r="R103" s="248"/>
      <c r="S103" s="252"/>
      <c r="T103" s="401"/>
      <c r="U103" s="336"/>
      <c r="V103" s="337"/>
    </row>
    <row r="104" spans="1:22" s="76" customFormat="1" ht="14.85" customHeight="1">
      <c r="A104" s="651"/>
      <c r="B104" s="651"/>
      <c r="C104" s="651"/>
      <c r="D104" s="651"/>
      <c r="E104" s="651"/>
      <c r="F104" s="651"/>
      <c r="G104" s="651"/>
      <c r="H104" s="651"/>
      <c r="I104" s="95"/>
      <c r="J104" s="744"/>
      <c r="K104" s="744"/>
      <c r="L104" s="95"/>
      <c r="M104" s="128">
        <f t="shared" si="8"/>
        <v>0</v>
      </c>
      <c r="N104" s="95"/>
      <c r="O104" s="92"/>
      <c r="Q104" s="252">
        <f t="shared" si="9"/>
        <v>0</v>
      </c>
      <c r="R104" s="248"/>
      <c r="S104" s="252"/>
      <c r="T104" s="401"/>
      <c r="U104" s="336"/>
      <c r="V104" s="337"/>
    </row>
    <row r="105" spans="1:22" s="76" customFormat="1" ht="14.85" customHeight="1">
      <c r="A105" s="651"/>
      <c r="B105" s="651"/>
      <c r="C105" s="651"/>
      <c r="D105" s="651"/>
      <c r="E105" s="651"/>
      <c r="F105" s="651"/>
      <c r="G105" s="651"/>
      <c r="H105" s="651"/>
      <c r="I105" s="95"/>
      <c r="J105" s="744"/>
      <c r="K105" s="744"/>
      <c r="L105" s="95"/>
      <c r="M105" s="128">
        <f t="shared" si="8"/>
        <v>0</v>
      </c>
      <c r="N105" s="95"/>
      <c r="O105" s="92"/>
      <c r="Q105" s="252">
        <f t="shared" si="9"/>
        <v>0</v>
      </c>
      <c r="R105" s="248"/>
      <c r="S105" s="252"/>
      <c r="T105" s="401"/>
      <c r="U105" s="336"/>
      <c r="V105" s="337"/>
    </row>
    <row r="106" spans="1:22" ht="14.85" customHeight="1">
      <c r="A106" s="651"/>
      <c r="B106" s="651"/>
      <c r="C106" s="651"/>
      <c r="D106" s="651"/>
      <c r="E106" s="651"/>
      <c r="F106" s="651"/>
      <c r="G106" s="651"/>
      <c r="H106" s="651"/>
      <c r="I106" s="95"/>
      <c r="J106" s="744"/>
      <c r="K106" s="744"/>
      <c r="L106" s="95"/>
      <c r="M106" s="128">
        <f t="shared" si="8"/>
        <v>0</v>
      </c>
      <c r="N106" s="95"/>
      <c r="O106" s="92"/>
      <c r="P106" s="76"/>
      <c r="Q106" s="252">
        <f t="shared" si="9"/>
        <v>0</v>
      </c>
      <c r="R106" s="248"/>
      <c r="S106" s="252"/>
      <c r="T106" s="401"/>
      <c r="U106" s="336"/>
      <c r="V106" s="337"/>
    </row>
    <row r="107" spans="1:22" s="76" customFormat="1" ht="14.85" customHeight="1">
      <c r="A107" s="651"/>
      <c r="B107" s="651"/>
      <c r="C107" s="651"/>
      <c r="D107" s="651"/>
      <c r="E107" s="651"/>
      <c r="F107" s="651"/>
      <c r="G107" s="651"/>
      <c r="H107" s="651"/>
      <c r="I107" s="95"/>
      <c r="J107" s="744"/>
      <c r="K107" s="744"/>
      <c r="L107" s="95"/>
      <c r="M107" s="128">
        <f t="shared" si="8"/>
        <v>0</v>
      </c>
      <c r="N107" s="95"/>
      <c r="O107" s="92"/>
      <c r="Q107" s="252">
        <f t="shared" si="9"/>
        <v>0</v>
      </c>
      <c r="R107" s="248"/>
      <c r="S107" s="252"/>
      <c r="T107" s="401"/>
      <c r="U107" s="336"/>
      <c r="V107" s="337"/>
    </row>
    <row r="108" spans="1:22" s="76" customFormat="1" ht="14.85" customHeight="1">
      <c r="A108" s="651"/>
      <c r="B108" s="651"/>
      <c r="C108" s="651"/>
      <c r="D108" s="651"/>
      <c r="E108" s="651"/>
      <c r="F108" s="651"/>
      <c r="G108" s="651"/>
      <c r="H108" s="651"/>
      <c r="I108" s="95"/>
      <c r="J108" s="744"/>
      <c r="K108" s="744"/>
      <c r="L108" s="95"/>
      <c r="M108" s="128">
        <f t="shared" si="8"/>
        <v>0</v>
      </c>
      <c r="N108" s="95"/>
      <c r="O108" s="92"/>
      <c r="Q108" s="252">
        <f t="shared" si="9"/>
        <v>0</v>
      </c>
      <c r="R108" s="248"/>
      <c r="S108" s="252"/>
      <c r="T108" s="401"/>
      <c r="U108" s="336"/>
      <c r="V108" s="337"/>
    </row>
    <row r="109" spans="1:22" s="76" customFormat="1" ht="14.85" customHeight="1">
      <c r="A109" s="651"/>
      <c r="B109" s="651"/>
      <c r="C109" s="651"/>
      <c r="D109" s="651"/>
      <c r="E109" s="651"/>
      <c r="F109" s="651"/>
      <c r="G109" s="651"/>
      <c r="H109" s="651"/>
      <c r="I109" s="95"/>
      <c r="J109" s="744"/>
      <c r="K109" s="744"/>
      <c r="L109" s="95"/>
      <c r="M109" s="128">
        <f t="shared" si="8"/>
        <v>0</v>
      </c>
      <c r="N109" s="95"/>
      <c r="O109" s="92"/>
      <c r="Q109" s="252">
        <f t="shared" si="9"/>
        <v>0</v>
      </c>
      <c r="R109" s="248"/>
      <c r="S109" s="252"/>
      <c r="T109" s="401"/>
      <c r="U109" s="336"/>
      <c r="V109" s="337"/>
    </row>
    <row r="110" spans="1:22" s="76" customFormat="1" ht="14.85" customHeight="1">
      <c r="A110" s="651"/>
      <c r="B110" s="651"/>
      <c r="C110" s="651"/>
      <c r="D110" s="651"/>
      <c r="E110" s="651"/>
      <c r="F110" s="651"/>
      <c r="G110" s="651"/>
      <c r="H110" s="651"/>
      <c r="I110" s="95"/>
      <c r="J110" s="744"/>
      <c r="K110" s="744"/>
      <c r="L110" s="95"/>
      <c r="M110" s="128">
        <f t="shared" si="8"/>
        <v>0</v>
      </c>
      <c r="N110" s="95"/>
      <c r="O110" s="92"/>
      <c r="Q110" s="252">
        <f t="shared" si="9"/>
        <v>0</v>
      </c>
      <c r="R110" s="248"/>
      <c r="S110" s="252"/>
      <c r="T110" s="401"/>
      <c r="U110" s="336"/>
      <c r="V110" s="337"/>
    </row>
    <row r="111" spans="1:22" s="76" customFormat="1" ht="14.85" customHeight="1">
      <c r="A111" s="651"/>
      <c r="B111" s="651"/>
      <c r="C111" s="651"/>
      <c r="D111" s="651"/>
      <c r="E111" s="651"/>
      <c r="F111" s="651"/>
      <c r="G111" s="651"/>
      <c r="H111" s="651"/>
      <c r="I111" s="95"/>
      <c r="J111" s="744">
        <v>0</v>
      </c>
      <c r="K111" s="744"/>
      <c r="L111" s="95"/>
      <c r="M111" s="128">
        <f t="shared" si="8"/>
        <v>0</v>
      </c>
      <c r="N111" s="95"/>
      <c r="O111" s="92"/>
      <c r="Q111" s="252">
        <f t="shared" si="9"/>
        <v>0</v>
      </c>
      <c r="R111" s="248"/>
      <c r="S111" s="252"/>
      <c r="T111" s="401"/>
      <c r="U111" s="336"/>
      <c r="V111" s="337"/>
    </row>
    <row r="112" spans="1:22" s="76" customFormat="1" ht="14.85" customHeight="1">
      <c r="A112" s="651"/>
      <c r="B112" s="651"/>
      <c r="C112" s="651"/>
      <c r="D112" s="651"/>
      <c r="E112" s="651"/>
      <c r="F112" s="651"/>
      <c r="G112" s="651"/>
      <c r="H112" s="651"/>
      <c r="I112" s="95"/>
      <c r="J112" s="744"/>
      <c r="K112" s="744"/>
      <c r="L112" s="95"/>
      <c r="M112" s="128">
        <f t="shared" si="8"/>
        <v>0</v>
      </c>
      <c r="N112" s="95"/>
      <c r="O112" s="92"/>
      <c r="Q112" s="252">
        <f t="shared" si="9"/>
        <v>0</v>
      </c>
      <c r="R112" s="248"/>
      <c r="S112" s="252"/>
      <c r="T112" s="401"/>
      <c r="U112" s="336"/>
      <c r="V112" s="337"/>
    </row>
    <row r="113" spans="1:22" s="76" customFormat="1" ht="19.5" customHeight="1">
      <c r="A113" s="696" t="s">
        <v>52</v>
      </c>
      <c r="B113" s="696"/>
      <c r="C113" s="696"/>
      <c r="D113" s="696"/>
      <c r="E113" s="696"/>
      <c r="F113" s="696"/>
      <c r="G113" s="696"/>
      <c r="H113" s="696"/>
      <c r="I113" s="244">
        <f>SUM(I97:I112)</f>
        <v>0</v>
      </c>
      <c r="J113" s="766">
        <f>SUM(J97:J112)</f>
        <v>0</v>
      </c>
      <c r="K113" s="767"/>
      <c r="L113" s="244">
        <f>SUM(L97:L112)</f>
        <v>0</v>
      </c>
      <c r="M113" s="244">
        <f>SUM(M97:M112)</f>
        <v>0</v>
      </c>
      <c r="N113" s="244">
        <f>SUM(N97:N112)</f>
        <v>0</v>
      </c>
      <c r="O113" s="243"/>
      <c r="Q113" s="374" t="s">
        <v>336</v>
      </c>
      <c r="R113" s="374" t="s">
        <v>337</v>
      </c>
      <c r="S113" s="374" t="s">
        <v>338</v>
      </c>
      <c r="T113" s="401"/>
      <c r="U113" s="353" t="s">
        <v>334</v>
      </c>
      <c r="V113" s="354"/>
    </row>
    <row r="114" spans="1:22" s="76" customFormat="1" ht="15" customHeight="1">
      <c r="A114" s="86"/>
      <c r="B114" s="86"/>
      <c r="C114" s="86"/>
      <c r="D114" s="86"/>
      <c r="E114" s="86"/>
      <c r="F114" s="86"/>
      <c r="G114" s="86"/>
      <c r="H114" s="86"/>
      <c r="I114" s="86"/>
      <c r="J114" s="86"/>
      <c r="K114" s="86"/>
      <c r="L114" s="86"/>
      <c r="O114" s="241"/>
      <c r="Q114" s="375"/>
      <c r="R114" s="375"/>
      <c r="S114" s="375"/>
      <c r="T114" s="402"/>
      <c r="U114" s="355"/>
      <c r="V114" s="356"/>
    </row>
    <row r="115" spans="1:22" s="76" customFormat="1" ht="19.5" customHeight="1">
      <c r="A115" s="414" t="s">
        <v>58</v>
      </c>
      <c r="B115" s="414"/>
      <c r="C115" s="414"/>
      <c r="D115" s="414"/>
      <c r="E115" s="414"/>
      <c r="F115" s="414"/>
      <c r="G115" s="414"/>
      <c r="H115" s="414"/>
      <c r="I115" s="414"/>
      <c r="J115" s="414"/>
      <c r="K115" s="414"/>
      <c r="L115" s="414"/>
      <c r="M115" s="414"/>
      <c r="N115" s="414"/>
      <c r="O115" s="241"/>
      <c r="Q115" s="768" t="s">
        <v>341</v>
      </c>
      <c r="R115" s="769"/>
      <c r="S115" s="769"/>
      <c r="T115" s="769"/>
      <c r="U115" s="769"/>
      <c r="V115" s="770"/>
    </row>
    <row r="116" spans="1:22" s="76" customFormat="1" ht="29.1" customHeight="1">
      <c r="A116" s="650" t="s">
        <v>319</v>
      </c>
      <c r="B116" s="650"/>
      <c r="C116" s="650"/>
      <c r="D116" s="650"/>
      <c r="E116" s="650"/>
      <c r="F116" s="650"/>
      <c r="G116" s="650"/>
      <c r="H116" s="692" t="s">
        <v>318</v>
      </c>
      <c r="I116" s="659" t="s">
        <v>282</v>
      </c>
      <c r="J116" s="659"/>
      <c r="K116" s="659"/>
      <c r="L116" s="659" t="s">
        <v>404</v>
      </c>
      <c r="M116" s="664" t="s">
        <v>49</v>
      </c>
      <c r="N116" s="664" t="s">
        <v>27</v>
      </c>
      <c r="O116" s="440" t="s">
        <v>473</v>
      </c>
      <c r="Q116" s="771"/>
      <c r="R116" s="772"/>
      <c r="S116" s="772"/>
      <c r="T116" s="772"/>
      <c r="U116" s="772"/>
      <c r="V116" s="773"/>
    </row>
    <row r="117" spans="1:22" s="76" customFormat="1" ht="18" customHeight="1">
      <c r="A117" s="650"/>
      <c r="B117" s="650"/>
      <c r="C117" s="650"/>
      <c r="D117" s="650"/>
      <c r="E117" s="650"/>
      <c r="F117" s="650"/>
      <c r="G117" s="650"/>
      <c r="H117" s="692"/>
      <c r="I117" s="115" t="s">
        <v>107</v>
      </c>
      <c r="J117" s="659" t="s">
        <v>50</v>
      </c>
      <c r="K117" s="659"/>
      <c r="L117" s="659"/>
      <c r="M117" s="664"/>
      <c r="N117" s="664"/>
      <c r="O117" s="440"/>
      <c r="Q117" s="774"/>
      <c r="R117" s="775"/>
      <c r="S117" s="775"/>
      <c r="T117" s="775"/>
      <c r="U117" s="775"/>
      <c r="V117" s="776"/>
    </row>
    <row r="118" spans="1:22" s="76" customFormat="1" ht="14.85" customHeight="1">
      <c r="A118" s="660"/>
      <c r="B118" s="660"/>
      <c r="C118" s="660"/>
      <c r="D118" s="660"/>
      <c r="E118" s="660"/>
      <c r="F118" s="660"/>
      <c r="G118" s="660"/>
      <c r="H118" s="97"/>
      <c r="I118" s="95"/>
      <c r="J118" s="744"/>
      <c r="K118" s="744"/>
      <c r="L118" s="95"/>
      <c r="M118" s="128">
        <f t="shared" ref="M118:M133" si="10">N118-(I118+J118+L118)</f>
        <v>0</v>
      </c>
      <c r="N118" s="95"/>
      <c r="O118" s="92"/>
      <c r="Q118" s="252">
        <f>N118</f>
        <v>0</v>
      </c>
      <c r="R118" s="252"/>
      <c r="S118" s="252"/>
      <c r="T118" s="777"/>
      <c r="U118" s="336"/>
      <c r="V118" s="337"/>
    </row>
    <row r="119" spans="1:22" s="76" customFormat="1" ht="14.85" customHeight="1">
      <c r="A119" s="660"/>
      <c r="B119" s="660"/>
      <c r="C119" s="660"/>
      <c r="D119" s="660"/>
      <c r="E119" s="660"/>
      <c r="F119" s="660"/>
      <c r="G119" s="660"/>
      <c r="H119" s="97"/>
      <c r="I119" s="95"/>
      <c r="J119" s="744"/>
      <c r="K119" s="744"/>
      <c r="L119" s="95"/>
      <c r="M119" s="128">
        <f t="shared" si="10"/>
        <v>0</v>
      </c>
      <c r="N119" s="95"/>
      <c r="O119" s="92"/>
      <c r="Q119" s="252">
        <f t="shared" ref="Q119:Q133" si="11">N119</f>
        <v>0</v>
      </c>
      <c r="R119" s="252"/>
      <c r="S119" s="252"/>
      <c r="T119" s="777"/>
      <c r="U119" s="336"/>
      <c r="V119" s="337"/>
    </row>
    <row r="120" spans="1:22" s="76" customFormat="1" ht="14.85" customHeight="1">
      <c r="A120" s="660"/>
      <c r="B120" s="660"/>
      <c r="C120" s="660"/>
      <c r="D120" s="660"/>
      <c r="E120" s="660"/>
      <c r="F120" s="660"/>
      <c r="G120" s="660"/>
      <c r="H120" s="97"/>
      <c r="I120" s="95"/>
      <c r="J120" s="744"/>
      <c r="K120" s="744"/>
      <c r="L120" s="95"/>
      <c r="M120" s="128">
        <f t="shared" si="10"/>
        <v>0</v>
      </c>
      <c r="N120" s="95"/>
      <c r="O120" s="92"/>
      <c r="Q120" s="252">
        <f t="shared" si="11"/>
        <v>0</v>
      </c>
      <c r="R120" s="252"/>
      <c r="S120" s="252"/>
      <c r="T120" s="777"/>
      <c r="U120" s="336"/>
      <c r="V120" s="337"/>
    </row>
    <row r="121" spans="1:22" s="76" customFormat="1" ht="14.85" customHeight="1">
      <c r="A121" s="660"/>
      <c r="B121" s="660"/>
      <c r="C121" s="660"/>
      <c r="D121" s="660"/>
      <c r="E121" s="660"/>
      <c r="F121" s="660"/>
      <c r="G121" s="660"/>
      <c r="H121" s="97"/>
      <c r="I121" s="95"/>
      <c r="J121" s="744"/>
      <c r="K121" s="744"/>
      <c r="L121" s="95"/>
      <c r="M121" s="128">
        <f t="shared" si="10"/>
        <v>0</v>
      </c>
      <c r="N121" s="95"/>
      <c r="O121" s="92"/>
      <c r="Q121" s="252">
        <f t="shared" si="11"/>
        <v>0</v>
      </c>
      <c r="R121" s="252"/>
      <c r="S121" s="252"/>
      <c r="T121" s="777"/>
      <c r="U121" s="336"/>
      <c r="V121" s="337"/>
    </row>
    <row r="122" spans="1:22" s="76" customFormat="1" ht="14.85" customHeight="1">
      <c r="A122" s="660"/>
      <c r="B122" s="660"/>
      <c r="C122" s="660"/>
      <c r="D122" s="660"/>
      <c r="E122" s="660"/>
      <c r="F122" s="660"/>
      <c r="G122" s="660"/>
      <c r="H122" s="97"/>
      <c r="I122" s="95"/>
      <c r="J122" s="744"/>
      <c r="K122" s="744"/>
      <c r="L122" s="95"/>
      <c r="M122" s="128">
        <f t="shared" si="10"/>
        <v>0</v>
      </c>
      <c r="N122" s="95"/>
      <c r="O122" s="92"/>
      <c r="Q122" s="252">
        <f t="shared" si="11"/>
        <v>0</v>
      </c>
      <c r="R122" s="252"/>
      <c r="S122" s="252"/>
      <c r="T122" s="777"/>
      <c r="U122" s="336"/>
      <c r="V122" s="337"/>
    </row>
    <row r="123" spans="1:22" s="76" customFormat="1" ht="14.85" customHeight="1">
      <c r="A123" s="660"/>
      <c r="B123" s="660"/>
      <c r="C123" s="660"/>
      <c r="D123" s="660"/>
      <c r="E123" s="660"/>
      <c r="F123" s="660"/>
      <c r="G123" s="660"/>
      <c r="H123" s="97"/>
      <c r="I123" s="95"/>
      <c r="J123" s="744"/>
      <c r="K123" s="744"/>
      <c r="L123" s="95"/>
      <c r="M123" s="128">
        <f t="shared" si="10"/>
        <v>0</v>
      </c>
      <c r="N123" s="95"/>
      <c r="O123" s="92"/>
      <c r="Q123" s="252">
        <f t="shared" si="11"/>
        <v>0</v>
      </c>
      <c r="R123" s="252"/>
      <c r="S123" s="252"/>
      <c r="T123" s="777"/>
      <c r="U123" s="336"/>
      <c r="V123" s="337"/>
    </row>
    <row r="124" spans="1:22" s="76" customFormat="1" ht="14.85" customHeight="1">
      <c r="A124" s="660"/>
      <c r="B124" s="660"/>
      <c r="C124" s="660"/>
      <c r="D124" s="660"/>
      <c r="E124" s="660"/>
      <c r="F124" s="660"/>
      <c r="G124" s="660"/>
      <c r="H124" s="97"/>
      <c r="I124" s="95"/>
      <c r="J124" s="744"/>
      <c r="K124" s="744"/>
      <c r="L124" s="95"/>
      <c r="M124" s="128">
        <f t="shared" si="10"/>
        <v>0</v>
      </c>
      <c r="N124" s="95"/>
      <c r="O124" s="92"/>
      <c r="Q124" s="252">
        <f t="shared" si="11"/>
        <v>0</v>
      </c>
      <c r="R124" s="252"/>
      <c r="S124" s="252"/>
      <c r="T124" s="777"/>
      <c r="U124" s="336"/>
      <c r="V124" s="337"/>
    </row>
    <row r="125" spans="1:22" s="76" customFormat="1" ht="14.85" customHeight="1">
      <c r="A125" s="660"/>
      <c r="B125" s="660"/>
      <c r="C125" s="660"/>
      <c r="D125" s="660"/>
      <c r="E125" s="660"/>
      <c r="F125" s="660"/>
      <c r="G125" s="660"/>
      <c r="H125" s="97"/>
      <c r="I125" s="95"/>
      <c r="J125" s="744"/>
      <c r="K125" s="744"/>
      <c r="L125" s="95"/>
      <c r="M125" s="128">
        <f t="shared" si="10"/>
        <v>0</v>
      </c>
      <c r="N125" s="95"/>
      <c r="O125" s="92"/>
      <c r="Q125" s="252">
        <f t="shared" si="11"/>
        <v>0</v>
      </c>
      <c r="R125" s="252"/>
      <c r="S125" s="252"/>
      <c r="T125" s="777"/>
      <c r="U125" s="336"/>
      <c r="V125" s="337"/>
    </row>
    <row r="126" spans="1:22" s="76" customFormat="1" ht="14.85" customHeight="1">
      <c r="A126" s="660"/>
      <c r="B126" s="660"/>
      <c r="C126" s="660"/>
      <c r="D126" s="660"/>
      <c r="E126" s="660"/>
      <c r="F126" s="660"/>
      <c r="G126" s="660"/>
      <c r="H126" s="97"/>
      <c r="I126" s="95"/>
      <c r="J126" s="744"/>
      <c r="K126" s="744"/>
      <c r="L126" s="95"/>
      <c r="M126" s="128">
        <f t="shared" si="10"/>
        <v>0</v>
      </c>
      <c r="N126" s="95"/>
      <c r="O126" s="92"/>
      <c r="Q126" s="252">
        <f t="shared" si="11"/>
        <v>0</v>
      </c>
      <c r="R126" s="252"/>
      <c r="S126" s="252"/>
      <c r="T126" s="777"/>
      <c r="U126" s="336"/>
      <c r="V126" s="337"/>
    </row>
    <row r="127" spans="1:22" ht="14.85" customHeight="1">
      <c r="A127" s="660"/>
      <c r="B127" s="660"/>
      <c r="C127" s="660"/>
      <c r="D127" s="660"/>
      <c r="E127" s="660"/>
      <c r="F127" s="660"/>
      <c r="G127" s="660"/>
      <c r="H127" s="97"/>
      <c r="I127" s="95"/>
      <c r="J127" s="744"/>
      <c r="K127" s="744"/>
      <c r="L127" s="95"/>
      <c r="M127" s="128">
        <f t="shared" si="10"/>
        <v>0</v>
      </c>
      <c r="N127" s="95"/>
      <c r="O127" s="92"/>
      <c r="P127" s="76"/>
      <c r="Q127" s="252">
        <f t="shared" si="11"/>
        <v>0</v>
      </c>
      <c r="R127" s="252"/>
      <c r="S127" s="252"/>
      <c r="T127" s="777"/>
      <c r="U127" s="336"/>
      <c r="V127" s="337"/>
    </row>
    <row r="128" spans="1:22" s="76" customFormat="1" ht="14.85" customHeight="1">
      <c r="A128" s="660"/>
      <c r="B128" s="660"/>
      <c r="C128" s="660"/>
      <c r="D128" s="660"/>
      <c r="E128" s="660"/>
      <c r="F128" s="660"/>
      <c r="G128" s="660"/>
      <c r="H128" s="97"/>
      <c r="I128" s="95"/>
      <c r="J128" s="744"/>
      <c r="K128" s="744"/>
      <c r="L128" s="95"/>
      <c r="M128" s="128">
        <f t="shared" si="10"/>
        <v>0</v>
      </c>
      <c r="N128" s="95"/>
      <c r="O128" s="92"/>
      <c r="Q128" s="252">
        <f t="shared" si="11"/>
        <v>0</v>
      </c>
      <c r="R128" s="252"/>
      <c r="S128" s="252"/>
      <c r="T128" s="777"/>
      <c r="U128" s="336"/>
      <c r="V128" s="337"/>
    </row>
    <row r="129" spans="1:22" s="76" customFormat="1" ht="14.85" customHeight="1">
      <c r="A129" s="660"/>
      <c r="B129" s="660"/>
      <c r="C129" s="660"/>
      <c r="D129" s="660"/>
      <c r="E129" s="660"/>
      <c r="F129" s="660"/>
      <c r="G129" s="660"/>
      <c r="H129" s="97"/>
      <c r="I129" s="95"/>
      <c r="J129" s="744"/>
      <c r="K129" s="744"/>
      <c r="L129" s="95"/>
      <c r="M129" s="128">
        <f t="shared" si="10"/>
        <v>0</v>
      </c>
      <c r="N129" s="95"/>
      <c r="O129" s="92"/>
      <c r="Q129" s="252">
        <f t="shared" si="11"/>
        <v>0</v>
      </c>
      <c r="R129" s="252"/>
      <c r="S129" s="252"/>
      <c r="T129" s="777"/>
      <c r="U129" s="336"/>
      <c r="V129" s="337"/>
    </row>
    <row r="130" spans="1:22" s="76" customFormat="1" ht="14.85" customHeight="1">
      <c r="A130" s="660"/>
      <c r="B130" s="660"/>
      <c r="C130" s="660"/>
      <c r="D130" s="660"/>
      <c r="E130" s="660"/>
      <c r="F130" s="660"/>
      <c r="G130" s="660"/>
      <c r="H130" s="97"/>
      <c r="I130" s="95"/>
      <c r="J130" s="744"/>
      <c r="K130" s="744"/>
      <c r="L130" s="95"/>
      <c r="M130" s="128">
        <f t="shared" si="10"/>
        <v>0</v>
      </c>
      <c r="N130" s="95"/>
      <c r="O130" s="92"/>
      <c r="Q130" s="252">
        <f t="shared" si="11"/>
        <v>0</v>
      </c>
      <c r="R130" s="252"/>
      <c r="S130" s="252"/>
      <c r="T130" s="777"/>
      <c r="U130" s="336"/>
      <c r="V130" s="337"/>
    </row>
    <row r="131" spans="1:22" s="76" customFormat="1" ht="14.85" customHeight="1">
      <c r="A131" s="660"/>
      <c r="B131" s="660"/>
      <c r="C131" s="660"/>
      <c r="D131" s="660"/>
      <c r="E131" s="660"/>
      <c r="F131" s="660"/>
      <c r="G131" s="660"/>
      <c r="H131" s="97"/>
      <c r="I131" s="95"/>
      <c r="J131" s="744"/>
      <c r="K131" s="744"/>
      <c r="L131" s="95"/>
      <c r="M131" s="128">
        <f t="shared" si="10"/>
        <v>0</v>
      </c>
      <c r="N131" s="95"/>
      <c r="O131" s="92"/>
      <c r="Q131" s="252">
        <f t="shared" si="11"/>
        <v>0</v>
      </c>
      <c r="R131" s="252"/>
      <c r="S131" s="252"/>
      <c r="T131" s="777"/>
      <c r="U131" s="336"/>
      <c r="V131" s="337"/>
    </row>
    <row r="132" spans="1:22" s="76" customFormat="1" ht="14.85" customHeight="1">
      <c r="A132" s="660"/>
      <c r="B132" s="660"/>
      <c r="C132" s="660"/>
      <c r="D132" s="660"/>
      <c r="E132" s="660"/>
      <c r="F132" s="660"/>
      <c r="G132" s="660"/>
      <c r="H132" s="97"/>
      <c r="I132" s="95"/>
      <c r="J132" s="744"/>
      <c r="K132" s="744"/>
      <c r="L132" s="95"/>
      <c r="M132" s="128">
        <f t="shared" si="10"/>
        <v>0</v>
      </c>
      <c r="N132" s="95"/>
      <c r="O132" s="92"/>
      <c r="Q132" s="252">
        <f t="shared" si="11"/>
        <v>0</v>
      </c>
      <c r="R132" s="252"/>
      <c r="S132" s="252"/>
      <c r="T132" s="777"/>
      <c r="U132" s="336"/>
      <c r="V132" s="337"/>
    </row>
    <row r="133" spans="1:22" s="76" customFormat="1" ht="14.85" customHeight="1">
      <c r="A133" s="660"/>
      <c r="B133" s="660"/>
      <c r="C133" s="660"/>
      <c r="D133" s="660"/>
      <c r="E133" s="660"/>
      <c r="F133" s="660"/>
      <c r="G133" s="660"/>
      <c r="H133" s="97"/>
      <c r="I133" s="95"/>
      <c r="J133" s="744"/>
      <c r="K133" s="744"/>
      <c r="L133" s="95"/>
      <c r="M133" s="128">
        <f t="shared" si="10"/>
        <v>0</v>
      </c>
      <c r="N133" s="95"/>
      <c r="O133" s="92"/>
      <c r="Q133" s="252">
        <f t="shared" si="11"/>
        <v>0</v>
      </c>
      <c r="R133" s="252"/>
      <c r="S133" s="252"/>
      <c r="T133" s="777"/>
      <c r="U133" s="336"/>
      <c r="V133" s="337"/>
    </row>
    <row r="134" spans="1:22" s="76" customFormat="1" ht="17.399999999999999" customHeight="1">
      <c r="A134" s="681" t="s">
        <v>52</v>
      </c>
      <c r="B134" s="682"/>
      <c r="C134" s="682"/>
      <c r="D134" s="682"/>
      <c r="E134" s="682"/>
      <c r="F134" s="682"/>
      <c r="G134" s="682"/>
      <c r="H134" s="683"/>
      <c r="I134" s="244">
        <f>SUM(I118:I133)</f>
        <v>0</v>
      </c>
      <c r="J134" s="766">
        <f>SUM(J118:J133)</f>
        <v>0</v>
      </c>
      <c r="K134" s="767"/>
      <c r="L134" s="244">
        <f>SUM(L118:L133)</f>
        <v>0</v>
      </c>
      <c r="M134" s="244">
        <f>SUM(M118:M133)</f>
        <v>0</v>
      </c>
      <c r="N134" s="244">
        <f>SUM(N118:N133)</f>
        <v>0</v>
      </c>
      <c r="O134" s="243"/>
      <c r="Q134" s="374" t="s">
        <v>336</v>
      </c>
      <c r="R134" s="374" t="s">
        <v>337</v>
      </c>
      <c r="S134" s="374" t="s">
        <v>338</v>
      </c>
      <c r="T134" s="777"/>
      <c r="U134" s="353" t="s">
        <v>334</v>
      </c>
      <c r="V134" s="354"/>
    </row>
    <row r="135" spans="1:22" s="76" customFormat="1" ht="15" customHeight="1">
      <c r="A135" s="86"/>
      <c r="B135" s="86"/>
      <c r="C135" s="86"/>
      <c r="D135" s="86"/>
      <c r="E135" s="86"/>
      <c r="F135" s="86"/>
      <c r="G135" s="86"/>
      <c r="H135" s="86"/>
      <c r="I135" s="86"/>
      <c r="J135" s="86"/>
      <c r="K135" s="86"/>
      <c r="L135" s="86"/>
      <c r="O135" s="241"/>
      <c r="Q135" s="375"/>
      <c r="R135" s="375"/>
      <c r="S135" s="375"/>
      <c r="T135" s="777"/>
      <c r="U135" s="355"/>
      <c r="V135" s="356"/>
    </row>
    <row r="136" spans="1:22" s="76" customFormat="1" ht="15" customHeight="1">
      <c r="A136" s="414" t="s">
        <v>284</v>
      </c>
      <c r="B136" s="414"/>
      <c r="C136" s="414"/>
      <c r="D136" s="414"/>
      <c r="E136" s="414"/>
      <c r="F136" s="414"/>
      <c r="G136" s="414"/>
      <c r="H136" s="414"/>
      <c r="I136" s="414"/>
      <c r="J136" s="414"/>
      <c r="K136" s="414"/>
      <c r="L136" s="414"/>
      <c r="M136" s="414"/>
      <c r="N136" s="414"/>
      <c r="O136" s="241"/>
      <c r="Q136" s="405" t="s">
        <v>342</v>
      </c>
      <c r="R136" s="406"/>
      <c r="S136" s="406"/>
      <c r="T136" s="406"/>
      <c r="U136" s="406"/>
      <c r="V136" s="407"/>
    </row>
    <row r="137" spans="1:22" s="76" customFormat="1" ht="24.9" customHeight="1">
      <c r="A137" s="679" t="s">
        <v>59</v>
      </c>
      <c r="B137" s="679"/>
      <c r="C137" s="679"/>
      <c r="D137" s="679"/>
      <c r="E137" s="679"/>
      <c r="F137" s="679"/>
      <c r="G137" s="679"/>
      <c r="H137" s="679"/>
      <c r="I137" s="659" t="s">
        <v>282</v>
      </c>
      <c r="J137" s="659"/>
      <c r="K137" s="659"/>
      <c r="L137" s="659" t="s">
        <v>404</v>
      </c>
      <c r="M137" s="664" t="s">
        <v>49</v>
      </c>
      <c r="N137" s="664" t="s">
        <v>27</v>
      </c>
      <c r="O137" s="440" t="s">
        <v>473</v>
      </c>
      <c r="Q137" s="408"/>
      <c r="R137" s="409"/>
      <c r="S137" s="409"/>
      <c r="T137" s="409"/>
      <c r="U137" s="409"/>
      <c r="V137" s="410"/>
    </row>
    <row r="138" spans="1:22" s="76" customFormat="1" ht="19.5" customHeight="1">
      <c r="A138" s="679"/>
      <c r="B138" s="679"/>
      <c r="C138" s="679"/>
      <c r="D138" s="679"/>
      <c r="E138" s="679"/>
      <c r="F138" s="679"/>
      <c r="G138" s="679"/>
      <c r="H138" s="679"/>
      <c r="I138" s="115" t="s">
        <v>107</v>
      </c>
      <c r="J138" s="659" t="s">
        <v>50</v>
      </c>
      <c r="K138" s="659"/>
      <c r="L138" s="659"/>
      <c r="M138" s="664"/>
      <c r="N138" s="664"/>
      <c r="O138" s="440"/>
      <c r="Q138" s="411"/>
      <c r="R138" s="412"/>
      <c r="S138" s="412"/>
      <c r="T138" s="412"/>
      <c r="U138" s="412"/>
      <c r="V138" s="413"/>
    </row>
    <row r="139" spans="1:22" s="76" customFormat="1" ht="14.85" customHeight="1">
      <c r="A139" s="338"/>
      <c r="B139" s="338"/>
      <c r="C139" s="338"/>
      <c r="D139" s="338"/>
      <c r="E139" s="338"/>
      <c r="F139" s="338"/>
      <c r="G139" s="338"/>
      <c r="H139" s="338"/>
      <c r="I139" s="95"/>
      <c r="J139" s="744"/>
      <c r="K139" s="744"/>
      <c r="L139" s="95"/>
      <c r="M139" s="128">
        <f t="shared" ref="M139:M154" si="12">N139-(I139+J139+L139)</f>
        <v>0</v>
      </c>
      <c r="N139" s="95"/>
      <c r="O139" s="92"/>
      <c r="Q139" s="252">
        <f>N139</f>
        <v>0</v>
      </c>
      <c r="R139" s="248"/>
      <c r="S139" s="252"/>
      <c r="T139" s="397">
        <f>SUM(T42:T58)</f>
        <v>0</v>
      </c>
      <c r="U139" s="336"/>
      <c r="V139" s="337"/>
    </row>
    <row r="140" spans="1:22" s="76" customFormat="1" ht="14.85" customHeight="1">
      <c r="A140" s="338"/>
      <c r="B140" s="338"/>
      <c r="C140" s="338"/>
      <c r="D140" s="338"/>
      <c r="E140" s="338"/>
      <c r="F140" s="338"/>
      <c r="G140" s="338"/>
      <c r="H140" s="338"/>
      <c r="I140" s="95"/>
      <c r="J140" s="744"/>
      <c r="K140" s="744"/>
      <c r="L140" s="95"/>
      <c r="M140" s="128">
        <f t="shared" si="12"/>
        <v>0</v>
      </c>
      <c r="N140" s="95"/>
      <c r="O140" s="92"/>
      <c r="Q140" s="252">
        <f t="shared" ref="Q140:Q154" si="13">N140</f>
        <v>0</v>
      </c>
      <c r="R140" s="248"/>
      <c r="S140" s="252"/>
      <c r="T140" s="398"/>
      <c r="U140" s="336"/>
      <c r="V140" s="337"/>
    </row>
    <row r="141" spans="1:22" s="76" customFormat="1" ht="14.85" customHeight="1">
      <c r="A141" s="338"/>
      <c r="B141" s="338"/>
      <c r="C141" s="338"/>
      <c r="D141" s="338"/>
      <c r="E141" s="338"/>
      <c r="F141" s="338"/>
      <c r="G141" s="338"/>
      <c r="H141" s="338"/>
      <c r="I141" s="95"/>
      <c r="J141" s="744"/>
      <c r="K141" s="744"/>
      <c r="L141" s="95"/>
      <c r="M141" s="128">
        <f t="shared" si="12"/>
        <v>0</v>
      </c>
      <c r="N141" s="95"/>
      <c r="O141" s="92"/>
      <c r="Q141" s="252">
        <f t="shared" si="13"/>
        <v>0</v>
      </c>
      <c r="R141" s="248"/>
      <c r="S141" s="252"/>
      <c r="T141" s="398"/>
      <c r="U141" s="336"/>
      <c r="V141" s="337"/>
    </row>
    <row r="142" spans="1:22" s="76" customFormat="1" ht="14.85" customHeight="1">
      <c r="A142" s="338"/>
      <c r="B142" s="338"/>
      <c r="C142" s="338"/>
      <c r="D142" s="338"/>
      <c r="E142" s="338"/>
      <c r="F142" s="338"/>
      <c r="G142" s="338"/>
      <c r="H142" s="338"/>
      <c r="I142" s="95"/>
      <c r="J142" s="744"/>
      <c r="K142" s="744"/>
      <c r="L142" s="95"/>
      <c r="M142" s="128">
        <f t="shared" si="12"/>
        <v>0</v>
      </c>
      <c r="N142" s="95"/>
      <c r="O142" s="92"/>
      <c r="Q142" s="252">
        <f t="shared" si="13"/>
        <v>0</v>
      </c>
      <c r="R142" s="248"/>
      <c r="S142" s="252"/>
      <c r="T142" s="398"/>
      <c r="U142" s="336"/>
      <c r="V142" s="337"/>
    </row>
    <row r="143" spans="1:22" s="76" customFormat="1" ht="14.85" customHeight="1">
      <c r="A143" s="338"/>
      <c r="B143" s="338"/>
      <c r="C143" s="338"/>
      <c r="D143" s="338"/>
      <c r="E143" s="338"/>
      <c r="F143" s="338"/>
      <c r="G143" s="338"/>
      <c r="H143" s="338"/>
      <c r="I143" s="95"/>
      <c r="J143" s="744"/>
      <c r="K143" s="744"/>
      <c r="L143" s="95"/>
      <c r="M143" s="128">
        <f t="shared" si="12"/>
        <v>0</v>
      </c>
      <c r="N143" s="95"/>
      <c r="O143" s="92"/>
      <c r="Q143" s="252">
        <f t="shared" si="13"/>
        <v>0</v>
      </c>
      <c r="R143" s="248"/>
      <c r="S143" s="252"/>
      <c r="T143" s="398"/>
      <c r="U143" s="336"/>
      <c r="V143" s="337"/>
    </row>
    <row r="144" spans="1:22" s="76" customFormat="1" ht="14.85" customHeight="1">
      <c r="A144" s="338"/>
      <c r="B144" s="338"/>
      <c r="C144" s="338"/>
      <c r="D144" s="338"/>
      <c r="E144" s="338"/>
      <c r="F144" s="338"/>
      <c r="G144" s="338"/>
      <c r="H144" s="338"/>
      <c r="I144" s="95"/>
      <c r="J144" s="744"/>
      <c r="K144" s="744"/>
      <c r="L144" s="95"/>
      <c r="M144" s="128">
        <f t="shared" si="12"/>
        <v>0</v>
      </c>
      <c r="N144" s="95"/>
      <c r="O144" s="92"/>
      <c r="Q144" s="252">
        <f t="shared" si="13"/>
        <v>0</v>
      </c>
      <c r="R144" s="248"/>
      <c r="S144" s="252"/>
      <c r="T144" s="398"/>
      <c r="U144" s="336"/>
      <c r="V144" s="337"/>
    </row>
    <row r="145" spans="1:16383" s="76" customFormat="1" ht="14.85" customHeight="1">
      <c r="A145" s="338"/>
      <c r="B145" s="338"/>
      <c r="C145" s="338"/>
      <c r="D145" s="338"/>
      <c r="E145" s="338"/>
      <c r="F145" s="338"/>
      <c r="G145" s="338"/>
      <c r="H145" s="338"/>
      <c r="I145" s="95"/>
      <c r="J145" s="744"/>
      <c r="K145" s="744"/>
      <c r="L145" s="95"/>
      <c r="M145" s="128">
        <f t="shared" si="12"/>
        <v>0</v>
      </c>
      <c r="N145" s="95"/>
      <c r="O145" s="92"/>
      <c r="Q145" s="252">
        <f t="shared" si="13"/>
        <v>0</v>
      </c>
      <c r="R145" s="248"/>
      <c r="S145" s="252"/>
      <c r="T145" s="398"/>
      <c r="U145" s="336"/>
      <c r="V145" s="337"/>
    </row>
    <row r="146" spans="1:16383" s="76" customFormat="1" ht="14.85" customHeight="1">
      <c r="A146" s="338"/>
      <c r="B146" s="338"/>
      <c r="C146" s="338"/>
      <c r="D146" s="338"/>
      <c r="E146" s="338"/>
      <c r="F146" s="338"/>
      <c r="G146" s="338"/>
      <c r="H146" s="338"/>
      <c r="I146" s="95"/>
      <c r="J146" s="744"/>
      <c r="K146" s="744"/>
      <c r="L146" s="95"/>
      <c r="M146" s="128">
        <f t="shared" si="12"/>
        <v>0</v>
      </c>
      <c r="N146" s="95"/>
      <c r="O146" s="92"/>
      <c r="Q146" s="252">
        <f t="shared" si="13"/>
        <v>0</v>
      </c>
      <c r="R146" s="248"/>
      <c r="S146" s="252"/>
      <c r="T146" s="398"/>
      <c r="U146" s="336"/>
      <c r="V146" s="337"/>
    </row>
    <row r="147" spans="1:16383" s="76" customFormat="1" ht="14.85" customHeight="1">
      <c r="A147" s="338"/>
      <c r="B147" s="338"/>
      <c r="C147" s="338"/>
      <c r="D147" s="338"/>
      <c r="E147" s="338"/>
      <c r="F147" s="338"/>
      <c r="G147" s="338"/>
      <c r="H147" s="338"/>
      <c r="I147" s="95"/>
      <c r="J147" s="744"/>
      <c r="K147" s="744"/>
      <c r="L147" s="95"/>
      <c r="M147" s="128">
        <f t="shared" si="12"/>
        <v>0</v>
      </c>
      <c r="N147" s="95"/>
      <c r="O147" s="92"/>
      <c r="Q147" s="252">
        <f t="shared" si="13"/>
        <v>0</v>
      </c>
      <c r="R147" s="248"/>
      <c r="S147" s="252"/>
      <c r="T147" s="398"/>
      <c r="U147" s="336"/>
      <c r="V147" s="337"/>
    </row>
    <row r="148" spans="1:16383" ht="14.85" customHeight="1">
      <c r="A148" s="338"/>
      <c r="B148" s="338"/>
      <c r="C148" s="338"/>
      <c r="D148" s="338"/>
      <c r="E148" s="338"/>
      <c r="F148" s="338"/>
      <c r="G148" s="338"/>
      <c r="H148" s="338"/>
      <c r="I148" s="95"/>
      <c r="J148" s="744"/>
      <c r="K148" s="744"/>
      <c r="L148" s="95"/>
      <c r="M148" s="128">
        <f t="shared" si="12"/>
        <v>0</v>
      </c>
      <c r="N148" s="95"/>
      <c r="O148" s="92"/>
      <c r="P148" s="76"/>
      <c r="Q148" s="252">
        <f t="shared" si="13"/>
        <v>0</v>
      </c>
      <c r="R148" s="248"/>
      <c r="S148" s="252"/>
      <c r="T148" s="398"/>
      <c r="U148" s="336"/>
      <c r="V148" s="337"/>
    </row>
    <row r="149" spans="1:16383" s="76" customFormat="1" ht="14.85" customHeight="1">
      <c r="A149" s="338"/>
      <c r="B149" s="338"/>
      <c r="C149" s="338"/>
      <c r="D149" s="338"/>
      <c r="E149" s="338"/>
      <c r="F149" s="338"/>
      <c r="G149" s="338"/>
      <c r="H149" s="338"/>
      <c r="I149" s="95"/>
      <c r="J149" s="744"/>
      <c r="K149" s="744"/>
      <c r="L149" s="95"/>
      <c r="M149" s="128">
        <f t="shared" si="12"/>
        <v>0</v>
      </c>
      <c r="N149" s="95"/>
      <c r="O149" s="92"/>
      <c r="Q149" s="252">
        <f t="shared" si="13"/>
        <v>0</v>
      </c>
      <c r="R149" s="248"/>
      <c r="S149" s="252"/>
      <c r="T149" s="398"/>
      <c r="U149" s="336"/>
      <c r="V149" s="337"/>
    </row>
    <row r="150" spans="1:16383" s="76" customFormat="1" ht="14.85" customHeight="1">
      <c r="A150" s="338"/>
      <c r="B150" s="338"/>
      <c r="C150" s="338"/>
      <c r="D150" s="338"/>
      <c r="E150" s="338"/>
      <c r="F150" s="338"/>
      <c r="G150" s="338"/>
      <c r="H150" s="338"/>
      <c r="I150" s="95"/>
      <c r="J150" s="744"/>
      <c r="K150" s="744"/>
      <c r="L150" s="95"/>
      <c r="M150" s="128">
        <f t="shared" si="12"/>
        <v>0</v>
      </c>
      <c r="N150" s="95"/>
      <c r="O150" s="92"/>
      <c r="Q150" s="252">
        <f t="shared" si="13"/>
        <v>0</v>
      </c>
      <c r="R150" s="248"/>
      <c r="S150" s="252"/>
      <c r="T150" s="398"/>
      <c r="U150" s="336"/>
      <c r="V150" s="337"/>
    </row>
    <row r="151" spans="1:16383" s="91" customFormat="1" ht="14.85" customHeight="1">
      <c r="A151" s="338"/>
      <c r="B151" s="338"/>
      <c r="C151" s="338"/>
      <c r="D151" s="338"/>
      <c r="E151" s="338"/>
      <c r="F151" s="338"/>
      <c r="G151" s="338"/>
      <c r="H151" s="338"/>
      <c r="I151" s="95"/>
      <c r="J151" s="746"/>
      <c r="K151" s="747"/>
      <c r="L151" s="95"/>
      <c r="M151" s="128">
        <f t="shared" si="12"/>
        <v>0</v>
      </c>
      <c r="N151" s="95"/>
      <c r="O151" s="92"/>
      <c r="P151" s="76"/>
      <c r="Q151" s="252">
        <f t="shared" si="13"/>
        <v>0</v>
      </c>
      <c r="R151" s="248"/>
      <c r="S151" s="252"/>
      <c r="T151" s="398"/>
      <c r="U151" s="336"/>
      <c r="V151" s="337"/>
      <c r="W151" s="16"/>
      <c r="X151" s="16"/>
      <c r="Y151" s="16"/>
      <c r="Z151" s="342"/>
      <c r="AA151" s="342"/>
      <c r="AB151" s="342"/>
      <c r="AC151" s="342"/>
      <c r="AD151" s="342"/>
      <c r="AE151" s="342"/>
      <c r="AF151" s="342"/>
      <c r="AG151" s="342"/>
      <c r="AH151" s="342"/>
      <c r="AI151" s="342"/>
      <c r="AJ151" s="342"/>
      <c r="AK151" s="342"/>
      <c r="AL151" s="342"/>
      <c r="AM151" s="342"/>
      <c r="AN151" s="342"/>
      <c r="AO151" s="342"/>
      <c r="AP151" s="342"/>
      <c r="AQ151" s="342"/>
      <c r="AR151" s="342"/>
      <c r="AS151" s="342"/>
      <c r="AT151" s="342"/>
      <c r="AU151" s="342"/>
      <c r="AV151" s="342"/>
      <c r="AW151" s="342"/>
      <c r="AX151" s="342"/>
      <c r="AY151" s="342"/>
      <c r="AZ151" s="342"/>
      <c r="BA151" s="342"/>
      <c r="BB151" s="342"/>
      <c r="BC151" s="342"/>
      <c r="BD151" s="342"/>
      <c r="BE151" s="342"/>
      <c r="BF151" s="342"/>
      <c r="BG151" s="342"/>
      <c r="BH151" s="342"/>
      <c r="BI151" s="342"/>
      <c r="BJ151" s="342"/>
      <c r="BK151" s="342"/>
      <c r="BL151" s="342"/>
      <c r="BM151" s="342"/>
      <c r="BN151" s="342"/>
      <c r="BO151" s="342"/>
      <c r="BP151" s="342"/>
      <c r="BQ151" s="342"/>
      <c r="BR151" s="342"/>
      <c r="BS151" s="342"/>
      <c r="BT151" s="342"/>
      <c r="BU151" s="342"/>
      <c r="BV151" s="342"/>
      <c r="BW151" s="342"/>
      <c r="BX151" s="342"/>
      <c r="BY151" s="342"/>
      <c r="BZ151" s="342"/>
      <c r="CA151" s="342"/>
      <c r="CB151" s="342"/>
      <c r="CC151" s="342"/>
      <c r="CD151" s="342"/>
      <c r="CE151" s="342"/>
      <c r="CF151" s="342"/>
      <c r="CG151" s="342"/>
      <c r="CH151" s="342"/>
      <c r="CI151" s="342"/>
      <c r="CJ151" s="342"/>
      <c r="CK151" s="342"/>
      <c r="CL151" s="342"/>
      <c r="CM151" s="342"/>
      <c r="CN151" s="342"/>
      <c r="CO151" s="342"/>
      <c r="CP151" s="342"/>
      <c r="CQ151" s="342"/>
      <c r="CR151" s="342"/>
      <c r="CS151" s="342"/>
      <c r="CT151" s="342"/>
      <c r="CU151" s="342"/>
      <c r="CV151" s="342"/>
      <c r="CW151" s="342"/>
      <c r="CX151" s="342"/>
      <c r="CY151" s="342"/>
      <c r="CZ151" s="342"/>
      <c r="DA151" s="342"/>
      <c r="DB151" s="342"/>
      <c r="DC151" s="342"/>
      <c r="DD151" s="342"/>
      <c r="DE151" s="342"/>
      <c r="DF151" s="342"/>
      <c r="DG151" s="342"/>
      <c r="DH151" s="342"/>
      <c r="DI151" s="342"/>
      <c r="DJ151" s="342"/>
      <c r="DK151" s="342"/>
      <c r="DL151" s="342"/>
      <c r="DM151" s="342"/>
      <c r="DN151" s="342"/>
      <c r="DO151" s="342"/>
      <c r="DP151" s="342"/>
      <c r="DQ151" s="342"/>
      <c r="DR151" s="342"/>
      <c r="DS151" s="342"/>
      <c r="DT151" s="342"/>
      <c r="DU151" s="342"/>
      <c r="DV151" s="342"/>
      <c r="DW151" s="342"/>
      <c r="DX151" s="342"/>
      <c r="DY151" s="342"/>
      <c r="DZ151" s="342"/>
      <c r="EA151" s="342"/>
      <c r="EB151" s="342"/>
      <c r="EC151" s="342"/>
      <c r="ED151" s="342"/>
      <c r="EE151" s="342"/>
      <c r="EF151" s="342"/>
      <c r="EG151" s="342"/>
      <c r="EH151" s="342"/>
      <c r="EI151" s="342"/>
      <c r="EJ151" s="342"/>
      <c r="EK151" s="342"/>
      <c r="EL151" s="342"/>
      <c r="EM151" s="342"/>
      <c r="EN151" s="342"/>
      <c r="EO151" s="342"/>
      <c r="EP151" s="342"/>
      <c r="EQ151" s="342"/>
      <c r="ER151" s="342"/>
      <c r="ES151" s="342"/>
      <c r="ET151" s="342"/>
      <c r="EU151" s="342"/>
      <c r="EV151" s="342"/>
      <c r="EW151" s="342"/>
      <c r="EX151" s="342"/>
      <c r="EY151" s="342"/>
      <c r="EZ151" s="342"/>
      <c r="FA151" s="342"/>
      <c r="FB151" s="342"/>
      <c r="FC151" s="342"/>
      <c r="FD151" s="342"/>
      <c r="FE151" s="342"/>
      <c r="FF151" s="342"/>
      <c r="FG151" s="342"/>
      <c r="FH151" s="342"/>
      <c r="FI151" s="342"/>
      <c r="FJ151" s="342"/>
      <c r="FK151" s="342"/>
      <c r="FL151" s="342"/>
      <c r="FM151" s="342"/>
      <c r="FN151" s="342"/>
      <c r="FO151" s="342"/>
      <c r="FP151" s="342"/>
      <c r="FQ151" s="342"/>
      <c r="FR151" s="342"/>
      <c r="FS151" s="342"/>
      <c r="FT151" s="342"/>
      <c r="FU151" s="342"/>
      <c r="FV151" s="342"/>
      <c r="FW151" s="342"/>
      <c r="FX151" s="342"/>
      <c r="FY151" s="342"/>
      <c r="FZ151" s="342"/>
      <c r="GA151" s="342"/>
      <c r="GB151" s="342"/>
      <c r="GC151" s="342"/>
      <c r="GD151" s="342"/>
      <c r="GE151" s="342"/>
      <c r="GF151" s="342"/>
      <c r="GG151" s="342"/>
      <c r="GH151" s="342"/>
      <c r="GI151" s="342"/>
      <c r="GJ151" s="342"/>
      <c r="GK151" s="342"/>
      <c r="GL151" s="342"/>
      <c r="GM151" s="342"/>
      <c r="GN151" s="342"/>
      <c r="GO151" s="342"/>
      <c r="GP151" s="342"/>
      <c r="GQ151" s="342"/>
      <c r="GR151" s="342"/>
      <c r="GS151" s="342"/>
      <c r="GT151" s="342"/>
      <c r="GU151" s="342"/>
      <c r="GV151" s="342"/>
      <c r="GW151" s="342"/>
      <c r="GX151" s="342"/>
      <c r="GY151" s="342"/>
      <c r="GZ151" s="342"/>
      <c r="HA151" s="342"/>
      <c r="HB151" s="342"/>
      <c r="HC151" s="342"/>
      <c r="HD151" s="342"/>
      <c r="HE151" s="342"/>
      <c r="HF151" s="342"/>
      <c r="HG151" s="342"/>
      <c r="HH151" s="342"/>
      <c r="HI151" s="342"/>
      <c r="HJ151" s="342"/>
      <c r="HK151" s="342"/>
      <c r="HL151" s="342"/>
      <c r="HM151" s="342"/>
      <c r="HN151" s="342"/>
      <c r="HO151" s="342"/>
      <c r="HP151" s="342"/>
      <c r="HQ151" s="342"/>
      <c r="HR151" s="342"/>
      <c r="HS151" s="342"/>
      <c r="HT151" s="342"/>
      <c r="HU151" s="342"/>
      <c r="HV151" s="342"/>
      <c r="HW151" s="342"/>
      <c r="HX151" s="342"/>
      <c r="HY151" s="342"/>
      <c r="HZ151" s="342"/>
      <c r="IA151" s="342"/>
      <c r="IB151" s="342"/>
      <c r="IC151" s="342"/>
      <c r="ID151" s="342"/>
      <c r="IE151" s="342"/>
      <c r="IF151" s="342"/>
      <c r="IG151" s="342"/>
      <c r="IH151" s="342"/>
      <c r="II151" s="342"/>
      <c r="IJ151" s="342"/>
      <c r="IK151" s="342"/>
      <c r="IL151" s="342"/>
      <c r="IM151" s="342"/>
      <c r="IN151" s="342"/>
      <c r="IO151" s="342"/>
      <c r="IP151" s="342"/>
      <c r="IQ151" s="342"/>
      <c r="IR151" s="342"/>
      <c r="IS151" s="342"/>
      <c r="IT151" s="342"/>
      <c r="IU151" s="342"/>
      <c r="IV151" s="342"/>
      <c r="IW151" s="342"/>
      <c r="IX151" s="342"/>
      <c r="IY151" s="342"/>
      <c r="IZ151" s="342"/>
      <c r="JA151" s="342"/>
      <c r="JB151" s="342"/>
      <c r="JC151" s="342"/>
      <c r="JD151" s="342"/>
      <c r="JE151" s="342"/>
      <c r="JF151" s="342"/>
      <c r="JG151" s="342"/>
      <c r="JH151" s="342"/>
      <c r="JI151" s="342"/>
      <c r="JJ151" s="342"/>
      <c r="JK151" s="342"/>
      <c r="JL151" s="342"/>
      <c r="JM151" s="342"/>
      <c r="JN151" s="342"/>
      <c r="JO151" s="342"/>
      <c r="JP151" s="342"/>
      <c r="JQ151" s="342"/>
      <c r="JR151" s="342"/>
      <c r="JS151" s="342"/>
      <c r="JT151" s="342"/>
      <c r="JU151" s="342"/>
      <c r="JV151" s="342"/>
      <c r="JW151" s="342"/>
      <c r="JX151" s="342"/>
      <c r="JY151" s="342"/>
      <c r="JZ151" s="342"/>
      <c r="KA151" s="342"/>
      <c r="KB151" s="342"/>
      <c r="KC151" s="342"/>
      <c r="KD151" s="342"/>
      <c r="KE151" s="342"/>
      <c r="KF151" s="342"/>
      <c r="KG151" s="342"/>
      <c r="KH151" s="342"/>
      <c r="KI151" s="342"/>
      <c r="KJ151" s="342"/>
      <c r="KK151" s="342"/>
      <c r="KL151" s="342"/>
      <c r="KM151" s="342"/>
      <c r="KN151" s="342"/>
      <c r="KO151" s="342"/>
      <c r="KP151" s="342"/>
      <c r="KQ151" s="342"/>
      <c r="KR151" s="342"/>
      <c r="KS151" s="342"/>
      <c r="KT151" s="342"/>
      <c r="KU151" s="342"/>
      <c r="KV151" s="342"/>
      <c r="KW151" s="342"/>
      <c r="KX151" s="342"/>
      <c r="KY151" s="342"/>
      <c r="KZ151" s="342"/>
      <c r="LA151" s="342"/>
      <c r="LB151" s="342"/>
      <c r="LC151" s="342"/>
      <c r="LD151" s="342"/>
      <c r="LE151" s="342"/>
      <c r="LF151" s="342"/>
      <c r="LG151" s="342"/>
      <c r="LH151" s="342"/>
      <c r="LI151" s="342"/>
      <c r="LJ151" s="342"/>
      <c r="LK151" s="342"/>
      <c r="LL151" s="342"/>
      <c r="LM151" s="342"/>
      <c r="LN151" s="342"/>
      <c r="LO151" s="342"/>
      <c r="LP151" s="342"/>
      <c r="LQ151" s="342"/>
      <c r="LR151" s="342"/>
      <c r="LS151" s="342"/>
      <c r="LT151" s="342"/>
      <c r="LU151" s="342"/>
      <c r="LV151" s="342"/>
      <c r="LW151" s="342"/>
      <c r="LX151" s="342"/>
      <c r="LY151" s="342"/>
      <c r="LZ151" s="342"/>
      <c r="MA151" s="342"/>
      <c r="MB151" s="342"/>
      <c r="MC151" s="342"/>
      <c r="MD151" s="342"/>
      <c r="ME151" s="342"/>
      <c r="MF151" s="342"/>
      <c r="MG151" s="342"/>
      <c r="MH151" s="342"/>
      <c r="MI151" s="342"/>
      <c r="MJ151" s="342"/>
      <c r="MK151" s="342"/>
      <c r="ML151" s="342"/>
      <c r="MM151" s="342"/>
      <c r="MN151" s="342"/>
      <c r="MO151" s="342"/>
      <c r="MP151" s="342"/>
      <c r="MQ151" s="342"/>
      <c r="MR151" s="342"/>
      <c r="MS151" s="342"/>
      <c r="MT151" s="342"/>
      <c r="MU151" s="342"/>
      <c r="MV151" s="342"/>
      <c r="MW151" s="342"/>
      <c r="MX151" s="342"/>
      <c r="MY151" s="342"/>
      <c r="MZ151" s="342"/>
      <c r="NA151" s="342"/>
      <c r="NB151" s="342"/>
      <c r="NC151" s="342"/>
      <c r="ND151" s="342"/>
      <c r="NE151" s="342"/>
      <c r="NF151" s="342"/>
      <c r="NG151" s="342"/>
      <c r="NH151" s="342"/>
      <c r="NI151" s="342"/>
      <c r="NJ151" s="342"/>
      <c r="NK151" s="342"/>
      <c r="NL151" s="342"/>
      <c r="NM151" s="342"/>
      <c r="NN151" s="342"/>
      <c r="NO151" s="342"/>
      <c r="NP151" s="342"/>
      <c r="NQ151" s="342"/>
      <c r="NR151" s="342"/>
      <c r="NS151" s="342"/>
      <c r="NT151" s="342"/>
      <c r="NU151" s="342"/>
      <c r="NV151" s="342"/>
      <c r="NW151" s="342"/>
      <c r="NX151" s="342"/>
      <c r="NY151" s="342"/>
      <c r="NZ151" s="342"/>
      <c r="OA151" s="342"/>
      <c r="OB151" s="342"/>
      <c r="OC151" s="342"/>
      <c r="OD151" s="342"/>
      <c r="OE151" s="342"/>
      <c r="OF151" s="342"/>
      <c r="OG151" s="342"/>
      <c r="OH151" s="342"/>
      <c r="OI151" s="342"/>
      <c r="OJ151" s="342"/>
      <c r="OK151" s="342"/>
      <c r="OL151" s="342"/>
      <c r="OM151" s="342"/>
      <c r="ON151" s="342"/>
      <c r="OO151" s="342"/>
      <c r="OP151" s="342"/>
      <c r="OQ151" s="342"/>
      <c r="OR151" s="342"/>
      <c r="OS151" s="342"/>
      <c r="OT151" s="342"/>
      <c r="OU151" s="342"/>
      <c r="OV151" s="342"/>
      <c r="OW151" s="342"/>
      <c r="OX151" s="342"/>
      <c r="OY151" s="342"/>
      <c r="OZ151" s="342"/>
      <c r="PA151" s="342"/>
      <c r="PB151" s="342"/>
      <c r="PC151" s="342"/>
      <c r="PD151" s="342"/>
      <c r="PE151" s="342"/>
      <c r="PF151" s="342"/>
      <c r="PG151" s="342"/>
      <c r="PH151" s="342"/>
      <c r="PI151" s="342"/>
      <c r="PJ151" s="342"/>
      <c r="PK151" s="342"/>
      <c r="PL151" s="342"/>
      <c r="PM151" s="342"/>
      <c r="PN151" s="342"/>
      <c r="PO151" s="342"/>
      <c r="PP151" s="342"/>
      <c r="PQ151" s="342"/>
      <c r="PR151" s="342"/>
      <c r="PS151" s="342"/>
      <c r="PT151" s="342"/>
      <c r="PU151" s="342"/>
      <c r="PV151" s="342"/>
      <c r="PW151" s="342"/>
      <c r="PX151" s="342"/>
      <c r="PY151" s="342"/>
      <c r="PZ151" s="342"/>
      <c r="QA151" s="342"/>
      <c r="QB151" s="342"/>
      <c r="QC151" s="342"/>
      <c r="QD151" s="342"/>
      <c r="QE151" s="342"/>
      <c r="QF151" s="342"/>
      <c r="QG151" s="342"/>
      <c r="QH151" s="342"/>
      <c r="QI151" s="342"/>
      <c r="QJ151" s="342"/>
      <c r="QK151" s="342"/>
      <c r="QL151" s="342"/>
      <c r="QM151" s="342"/>
      <c r="QN151" s="342"/>
      <c r="QO151" s="342"/>
      <c r="QP151" s="342"/>
      <c r="QQ151" s="342"/>
      <c r="QR151" s="342"/>
      <c r="QS151" s="342"/>
      <c r="QT151" s="342"/>
      <c r="QU151" s="342"/>
      <c r="QV151" s="342"/>
      <c r="QW151" s="342"/>
      <c r="QX151" s="342"/>
      <c r="QY151" s="342"/>
      <c r="QZ151" s="342"/>
      <c r="RA151" s="342"/>
      <c r="RB151" s="342"/>
      <c r="RC151" s="342"/>
      <c r="RD151" s="342"/>
      <c r="RE151" s="342"/>
      <c r="RF151" s="342"/>
      <c r="RG151" s="342"/>
      <c r="RH151" s="342"/>
      <c r="RI151" s="342"/>
      <c r="RJ151" s="342"/>
      <c r="RK151" s="342"/>
      <c r="RL151" s="342"/>
      <c r="RM151" s="342"/>
      <c r="RN151" s="342"/>
      <c r="RO151" s="342"/>
      <c r="RP151" s="342"/>
      <c r="RQ151" s="342"/>
      <c r="RR151" s="342"/>
      <c r="RS151" s="342"/>
      <c r="RT151" s="342"/>
      <c r="RU151" s="342"/>
      <c r="RV151" s="342"/>
      <c r="RW151" s="342"/>
      <c r="RX151" s="342"/>
      <c r="RY151" s="342"/>
      <c r="RZ151" s="342"/>
      <c r="SA151" s="342"/>
      <c r="SB151" s="342"/>
      <c r="SC151" s="342"/>
      <c r="SD151" s="342"/>
      <c r="SE151" s="342"/>
      <c r="SF151" s="342"/>
      <c r="SG151" s="342"/>
      <c r="SH151" s="342"/>
      <c r="SI151" s="342"/>
      <c r="SJ151" s="342"/>
      <c r="SK151" s="342"/>
      <c r="SL151" s="342"/>
      <c r="SM151" s="342"/>
      <c r="SN151" s="342"/>
      <c r="SO151" s="342"/>
      <c r="SP151" s="342"/>
      <c r="SQ151" s="342"/>
      <c r="SR151" s="342"/>
      <c r="SS151" s="342"/>
      <c r="ST151" s="342"/>
      <c r="SU151" s="342"/>
      <c r="SV151" s="342"/>
      <c r="SW151" s="342"/>
      <c r="SX151" s="342"/>
      <c r="SY151" s="342"/>
      <c r="SZ151" s="342"/>
      <c r="TA151" s="342"/>
      <c r="TB151" s="342"/>
      <c r="TC151" s="342"/>
      <c r="TD151" s="342"/>
      <c r="TE151" s="342"/>
      <c r="TF151" s="342"/>
      <c r="TG151" s="342"/>
      <c r="TH151" s="342"/>
      <c r="TI151" s="342"/>
      <c r="TJ151" s="342"/>
      <c r="TK151" s="342"/>
      <c r="TL151" s="342"/>
      <c r="TM151" s="342"/>
      <c r="TN151" s="342"/>
      <c r="TO151" s="342"/>
      <c r="TP151" s="342"/>
      <c r="TQ151" s="342"/>
      <c r="TR151" s="342"/>
      <c r="TS151" s="342"/>
      <c r="TT151" s="342"/>
      <c r="TU151" s="342"/>
      <c r="TV151" s="342"/>
      <c r="TW151" s="342"/>
      <c r="TX151" s="342"/>
      <c r="TY151" s="342"/>
      <c r="TZ151" s="342"/>
      <c r="UA151" s="342"/>
      <c r="UB151" s="342"/>
      <c r="UC151" s="342"/>
      <c r="UD151" s="342"/>
      <c r="UE151" s="342"/>
      <c r="UF151" s="342"/>
      <c r="UG151" s="342"/>
      <c r="UH151" s="342"/>
      <c r="UI151" s="342"/>
      <c r="UJ151" s="342"/>
      <c r="UK151" s="342"/>
      <c r="UL151" s="342"/>
      <c r="UM151" s="342"/>
      <c r="UN151" s="342"/>
      <c r="UO151" s="342"/>
      <c r="UP151" s="342"/>
      <c r="UQ151" s="342"/>
      <c r="UR151" s="342"/>
      <c r="US151" s="342"/>
      <c r="UT151" s="342"/>
      <c r="UU151" s="342"/>
      <c r="UV151" s="342"/>
      <c r="UW151" s="342"/>
      <c r="UX151" s="342"/>
      <c r="UY151" s="342"/>
      <c r="UZ151" s="342"/>
      <c r="VA151" s="342"/>
      <c r="VB151" s="342"/>
      <c r="VC151" s="342"/>
      <c r="VD151" s="342"/>
      <c r="VE151" s="342"/>
      <c r="VF151" s="342"/>
      <c r="VG151" s="342"/>
      <c r="VH151" s="342"/>
      <c r="VI151" s="342"/>
      <c r="VJ151" s="342"/>
      <c r="VK151" s="342"/>
      <c r="VL151" s="342"/>
      <c r="VM151" s="342"/>
      <c r="VN151" s="342"/>
      <c r="VO151" s="342"/>
      <c r="VP151" s="342"/>
      <c r="VQ151" s="342"/>
      <c r="VR151" s="342"/>
      <c r="VS151" s="342"/>
      <c r="VT151" s="342"/>
      <c r="VU151" s="342"/>
      <c r="VV151" s="342"/>
      <c r="VW151" s="342"/>
      <c r="VX151" s="342"/>
      <c r="VY151" s="342"/>
      <c r="VZ151" s="342"/>
      <c r="WA151" s="342"/>
      <c r="WB151" s="342"/>
      <c r="WC151" s="342"/>
      <c r="WD151" s="342"/>
      <c r="WE151" s="342"/>
      <c r="WF151" s="342"/>
      <c r="WG151" s="342"/>
      <c r="WH151" s="342"/>
      <c r="WI151" s="342"/>
      <c r="WJ151" s="342"/>
      <c r="WK151" s="342"/>
      <c r="WL151" s="342"/>
      <c r="WM151" s="342"/>
      <c r="WN151" s="342"/>
      <c r="WO151" s="342"/>
      <c r="WP151" s="342"/>
      <c r="WQ151" s="342"/>
      <c r="WR151" s="342"/>
      <c r="WS151" s="342"/>
      <c r="WT151" s="342"/>
      <c r="WU151" s="342"/>
      <c r="WV151" s="342"/>
      <c r="WW151" s="342"/>
      <c r="WX151" s="342"/>
      <c r="WY151" s="342"/>
      <c r="WZ151" s="342"/>
      <c r="XA151" s="342"/>
      <c r="XB151" s="342"/>
      <c r="XC151" s="342"/>
      <c r="XD151" s="342"/>
      <c r="XE151" s="342"/>
      <c r="XF151" s="342"/>
      <c r="XG151" s="342"/>
      <c r="XH151" s="342"/>
      <c r="XI151" s="342"/>
      <c r="XJ151" s="342"/>
      <c r="XK151" s="342"/>
      <c r="XL151" s="342"/>
      <c r="XM151" s="342"/>
      <c r="XN151" s="342"/>
      <c r="XO151" s="342"/>
      <c r="XP151" s="342"/>
      <c r="XQ151" s="342"/>
      <c r="XR151" s="342"/>
      <c r="XS151" s="342"/>
      <c r="XT151" s="342"/>
      <c r="XU151" s="342"/>
      <c r="XV151" s="342"/>
      <c r="XW151" s="342"/>
      <c r="XX151" s="342"/>
      <c r="XY151" s="342"/>
      <c r="XZ151" s="342"/>
      <c r="YA151" s="342"/>
      <c r="YB151" s="342"/>
      <c r="YC151" s="342"/>
      <c r="YD151" s="342"/>
      <c r="YE151" s="342"/>
      <c r="YF151" s="342"/>
      <c r="YG151" s="342"/>
      <c r="YH151" s="342"/>
      <c r="YI151" s="342"/>
      <c r="YJ151" s="342"/>
      <c r="YK151" s="342"/>
      <c r="YL151" s="342"/>
      <c r="YM151" s="342"/>
      <c r="YN151" s="342"/>
      <c r="YO151" s="342"/>
      <c r="YP151" s="342"/>
      <c r="YQ151" s="342"/>
      <c r="YR151" s="342"/>
      <c r="YS151" s="342"/>
      <c r="YT151" s="342"/>
      <c r="YU151" s="342"/>
      <c r="YV151" s="342"/>
      <c r="YW151" s="342"/>
      <c r="YX151" s="342"/>
      <c r="YY151" s="342"/>
      <c r="YZ151" s="342"/>
      <c r="ZA151" s="342"/>
      <c r="ZB151" s="342"/>
      <c r="ZC151" s="342"/>
      <c r="ZD151" s="342"/>
      <c r="ZE151" s="342"/>
      <c r="ZF151" s="342"/>
      <c r="ZG151" s="342"/>
      <c r="ZH151" s="342"/>
      <c r="ZI151" s="342"/>
      <c r="ZJ151" s="342"/>
      <c r="ZK151" s="342"/>
      <c r="ZL151" s="342"/>
      <c r="ZM151" s="342"/>
      <c r="ZN151" s="342"/>
      <c r="ZO151" s="342"/>
      <c r="ZP151" s="342"/>
      <c r="ZQ151" s="342"/>
      <c r="ZR151" s="342"/>
      <c r="ZS151" s="342"/>
      <c r="ZT151" s="342"/>
      <c r="ZU151" s="342"/>
      <c r="ZV151" s="342"/>
      <c r="ZW151" s="342"/>
      <c r="ZX151" s="342"/>
      <c r="ZY151" s="342"/>
      <c r="ZZ151" s="342"/>
      <c r="AAA151" s="342"/>
      <c r="AAB151" s="342"/>
      <c r="AAC151" s="342"/>
      <c r="AAD151" s="342"/>
      <c r="AAE151" s="342"/>
      <c r="AAF151" s="342"/>
      <c r="AAG151" s="342"/>
      <c r="AAH151" s="342"/>
      <c r="AAI151" s="342"/>
      <c r="AAJ151" s="342"/>
      <c r="AAK151" s="342"/>
      <c r="AAL151" s="342"/>
      <c r="AAM151" s="342"/>
      <c r="AAN151" s="342"/>
      <c r="AAO151" s="342"/>
      <c r="AAP151" s="342"/>
      <c r="AAQ151" s="342"/>
      <c r="AAR151" s="342"/>
      <c r="AAS151" s="342"/>
      <c r="AAT151" s="342"/>
      <c r="AAU151" s="342"/>
      <c r="AAV151" s="342"/>
      <c r="AAW151" s="342"/>
      <c r="AAX151" s="342"/>
      <c r="AAY151" s="342"/>
      <c r="AAZ151" s="342"/>
      <c r="ABA151" s="342"/>
      <c r="ABB151" s="342"/>
      <c r="ABC151" s="342"/>
      <c r="ABD151" s="342"/>
      <c r="ABE151" s="342"/>
      <c r="ABF151" s="342"/>
      <c r="ABG151" s="342"/>
      <c r="ABH151" s="342"/>
      <c r="ABI151" s="342"/>
      <c r="ABJ151" s="342"/>
      <c r="ABK151" s="342"/>
      <c r="ABL151" s="342"/>
      <c r="ABM151" s="342"/>
      <c r="ABN151" s="342"/>
      <c r="ABO151" s="342"/>
      <c r="ABP151" s="342"/>
      <c r="ABQ151" s="342"/>
      <c r="ABR151" s="342"/>
      <c r="ABS151" s="342"/>
      <c r="ABT151" s="342"/>
      <c r="ABU151" s="342"/>
      <c r="ABV151" s="342"/>
      <c r="ABW151" s="342"/>
      <c r="ABX151" s="342"/>
      <c r="ABY151" s="342"/>
      <c r="ABZ151" s="342"/>
      <c r="ACA151" s="342"/>
      <c r="ACB151" s="342"/>
      <c r="ACC151" s="342"/>
      <c r="ACD151" s="342"/>
      <c r="ACE151" s="342"/>
      <c r="ACF151" s="342"/>
      <c r="ACG151" s="342"/>
      <c r="ACH151" s="342"/>
      <c r="ACI151" s="342"/>
      <c r="ACJ151" s="342"/>
      <c r="ACK151" s="342"/>
      <c r="ACL151" s="342"/>
      <c r="ACM151" s="342"/>
      <c r="ACN151" s="342"/>
      <c r="ACO151" s="342"/>
      <c r="ACP151" s="342"/>
      <c r="ACQ151" s="342"/>
      <c r="ACR151" s="342"/>
      <c r="ACS151" s="342"/>
      <c r="ACT151" s="342"/>
      <c r="ACU151" s="342"/>
      <c r="ACV151" s="342"/>
      <c r="ACW151" s="342"/>
      <c r="ACX151" s="342"/>
      <c r="ACY151" s="342"/>
      <c r="ACZ151" s="342"/>
      <c r="ADA151" s="342"/>
      <c r="ADB151" s="342"/>
      <c r="ADC151" s="342"/>
      <c r="ADD151" s="342"/>
      <c r="ADE151" s="342"/>
      <c r="ADF151" s="342"/>
      <c r="ADG151" s="342"/>
      <c r="ADH151" s="342"/>
      <c r="ADI151" s="342"/>
      <c r="ADJ151" s="342"/>
      <c r="ADK151" s="342"/>
      <c r="ADL151" s="342"/>
      <c r="ADM151" s="342"/>
      <c r="ADN151" s="342"/>
      <c r="ADO151" s="342"/>
      <c r="ADP151" s="342"/>
      <c r="ADQ151" s="342"/>
      <c r="ADR151" s="342"/>
      <c r="ADS151" s="342"/>
      <c r="ADT151" s="342"/>
      <c r="ADU151" s="342"/>
      <c r="ADV151" s="342"/>
      <c r="ADW151" s="342"/>
      <c r="ADX151" s="342"/>
      <c r="ADY151" s="342"/>
      <c r="ADZ151" s="342"/>
      <c r="AEA151" s="342"/>
      <c r="AEB151" s="342"/>
      <c r="AEC151" s="342"/>
      <c r="AED151" s="342"/>
      <c r="AEE151" s="342"/>
      <c r="AEF151" s="342"/>
      <c r="AEG151" s="342"/>
      <c r="AEH151" s="342"/>
      <c r="AEI151" s="342"/>
      <c r="AEJ151" s="342"/>
      <c r="AEK151" s="342"/>
      <c r="AEL151" s="342"/>
      <c r="AEM151" s="342"/>
      <c r="AEN151" s="342"/>
      <c r="AEO151" s="342"/>
      <c r="AEP151" s="342"/>
      <c r="AEQ151" s="342"/>
      <c r="AER151" s="342"/>
      <c r="AES151" s="342"/>
      <c r="AET151" s="342"/>
      <c r="AEU151" s="342"/>
      <c r="AEV151" s="342"/>
      <c r="AEW151" s="342"/>
      <c r="AEX151" s="342"/>
      <c r="AEY151" s="342"/>
      <c r="AEZ151" s="342"/>
      <c r="AFA151" s="342"/>
      <c r="AFB151" s="342"/>
      <c r="AFC151" s="342"/>
      <c r="AFD151" s="342"/>
      <c r="AFE151" s="342"/>
      <c r="AFF151" s="342"/>
      <c r="AFG151" s="342"/>
      <c r="AFH151" s="342"/>
      <c r="AFI151" s="342"/>
      <c r="AFJ151" s="342"/>
      <c r="AFK151" s="342"/>
      <c r="AFL151" s="342"/>
      <c r="AFM151" s="342"/>
      <c r="AFN151" s="342"/>
      <c r="AFO151" s="342"/>
      <c r="AFP151" s="342"/>
      <c r="AFQ151" s="342"/>
      <c r="AFR151" s="342"/>
      <c r="AFS151" s="342"/>
      <c r="AFT151" s="342"/>
      <c r="AFU151" s="342"/>
      <c r="AFV151" s="342"/>
      <c r="AFW151" s="342"/>
      <c r="AFX151" s="342"/>
      <c r="AFY151" s="342"/>
      <c r="AFZ151" s="342"/>
      <c r="AGA151" s="342"/>
      <c r="AGB151" s="342"/>
      <c r="AGC151" s="342"/>
      <c r="AGD151" s="342"/>
      <c r="AGE151" s="342"/>
      <c r="AGF151" s="342"/>
      <c r="AGG151" s="342"/>
      <c r="AGH151" s="342"/>
      <c r="AGI151" s="342"/>
      <c r="AGJ151" s="342"/>
      <c r="AGK151" s="342"/>
      <c r="AGL151" s="342"/>
      <c r="AGM151" s="342"/>
      <c r="AGN151" s="342"/>
      <c r="AGO151" s="342"/>
      <c r="AGP151" s="342"/>
      <c r="AGQ151" s="342"/>
      <c r="AGR151" s="342"/>
      <c r="AGS151" s="342"/>
      <c r="AGT151" s="342"/>
      <c r="AGU151" s="342"/>
      <c r="AGV151" s="342"/>
      <c r="AGW151" s="342"/>
      <c r="AGX151" s="342"/>
      <c r="AGY151" s="342"/>
      <c r="AGZ151" s="342"/>
      <c r="AHA151" s="342"/>
      <c r="AHB151" s="342"/>
      <c r="AHC151" s="342"/>
      <c r="AHD151" s="342"/>
      <c r="AHE151" s="342"/>
      <c r="AHF151" s="342"/>
      <c r="AHG151" s="342"/>
      <c r="AHH151" s="342"/>
      <c r="AHI151" s="342"/>
      <c r="AHJ151" s="342"/>
      <c r="AHK151" s="342"/>
      <c r="AHL151" s="342"/>
      <c r="AHM151" s="342"/>
      <c r="AHN151" s="342"/>
      <c r="AHO151" s="342"/>
      <c r="AHP151" s="342"/>
      <c r="AHQ151" s="342"/>
      <c r="AHR151" s="342"/>
      <c r="AHS151" s="342"/>
      <c r="AHT151" s="342"/>
      <c r="AHU151" s="342"/>
      <c r="AHV151" s="342"/>
      <c r="AHW151" s="342"/>
      <c r="AHX151" s="342"/>
      <c r="AHY151" s="342"/>
      <c r="AHZ151" s="342"/>
      <c r="AIA151" s="342"/>
      <c r="AIB151" s="342"/>
      <c r="AIC151" s="342"/>
      <c r="AID151" s="342"/>
      <c r="AIE151" s="342"/>
      <c r="AIF151" s="342"/>
      <c r="AIG151" s="342"/>
      <c r="AIH151" s="342"/>
      <c r="AII151" s="342"/>
      <c r="AIJ151" s="342"/>
      <c r="AIK151" s="342"/>
      <c r="AIL151" s="342"/>
      <c r="AIM151" s="342"/>
      <c r="AIN151" s="342"/>
      <c r="AIO151" s="342"/>
      <c r="AIP151" s="342"/>
      <c r="AIQ151" s="342"/>
      <c r="AIR151" s="342"/>
      <c r="AIS151" s="342"/>
      <c r="AIT151" s="342"/>
      <c r="AIU151" s="342"/>
      <c r="AIV151" s="342"/>
      <c r="AIW151" s="342"/>
      <c r="AIX151" s="342"/>
      <c r="AIY151" s="342"/>
      <c r="AIZ151" s="342"/>
      <c r="AJA151" s="342"/>
      <c r="AJB151" s="342"/>
      <c r="AJC151" s="342"/>
      <c r="AJD151" s="342"/>
      <c r="AJE151" s="342"/>
      <c r="AJF151" s="342"/>
      <c r="AJG151" s="342"/>
      <c r="AJH151" s="342"/>
      <c r="AJI151" s="342"/>
      <c r="AJJ151" s="342"/>
      <c r="AJK151" s="342"/>
      <c r="AJL151" s="342"/>
      <c r="AJM151" s="342"/>
      <c r="AJN151" s="342"/>
      <c r="AJO151" s="342"/>
      <c r="AJP151" s="342"/>
      <c r="AJQ151" s="342"/>
      <c r="AJR151" s="342"/>
      <c r="AJS151" s="342"/>
      <c r="AJT151" s="342"/>
      <c r="AJU151" s="342"/>
      <c r="AJV151" s="342"/>
      <c r="AJW151" s="342"/>
      <c r="AJX151" s="342"/>
      <c r="AJY151" s="342"/>
      <c r="AJZ151" s="342"/>
      <c r="AKA151" s="342"/>
      <c r="AKB151" s="342"/>
      <c r="AKC151" s="342"/>
      <c r="AKD151" s="342"/>
      <c r="AKE151" s="342"/>
      <c r="AKF151" s="342"/>
      <c r="AKG151" s="342"/>
      <c r="AKH151" s="342"/>
      <c r="AKI151" s="342"/>
      <c r="AKJ151" s="342"/>
      <c r="AKK151" s="342"/>
      <c r="AKL151" s="342"/>
      <c r="AKM151" s="342"/>
      <c r="AKN151" s="342"/>
      <c r="AKO151" s="342"/>
      <c r="AKP151" s="342"/>
      <c r="AKQ151" s="342"/>
      <c r="AKR151" s="342"/>
      <c r="AKS151" s="342"/>
      <c r="AKT151" s="342"/>
      <c r="AKU151" s="342"/>
      <c r="AKV151" s="342"/>
      <c r="AKW151" s="342"/>
      <c r="AKX151" s="342"/>
      <c r="AKY151" s="342"/>
      <c r="AKZ151" s="342"/>
      <c r="ALA151" s="342"/>
      <c r="ALB151" s="342"/>
      <c r="ALC151" s="342"/>
      <c r="ALD151" s="342"/>
      <c r="ALE151" s="342"/>
      <c r="ALF151" s="342"/>
      <c r="ALG151" s="342"/>
      <c r="ALH151" s="342"/>
      <c r="ALI151" s="342"/>
      <c r="ALJ151" s="342"/>
      <c r="ALK151" s="342"/>
      <c r="ALL151" s="342"/>
      <c r="ALM151" s="342"/>
      <c r="ALN151" s="342"/>
      <c r="ALO151" s="342"/>
      <c r="ALP151" s="342"/>
      <c r="ALQ151" s="342"/>
      <c r="ALR151" s="342"/>
      <c r="ALS151" s="342"/>
      <c r="ALT151" s="342"/>
      <c r="ALU151" s="342"/>
      <c r="ALV151" s="342"/>
      <c r="ALW151" s="342"/>
      <c r="ALX151" s="342"/>
      <c r="ALY151" s="342"/>
      <c r="ALZ151" s="342"/>
      <c r="AMA151" s="342"/>
      <c r="AMB151" s="342"/>
      <c r="AMC151" s="342"/>
      <c r="AMD151" s="342"/>
      <c r="AME151" s="342"/>
      <c r="AMF151" s="342"/>
      <c r="AMG151" s="342"/>
      <c r="AMH151" s="342"/>
      <c r="AMI151" s="342"/>
      <c r="AMJ151" s="342"/>
      <c r="AMK151" s="342"/>
      <c r="AML151" s="342"/>
      <c r="AMM151" s="342"/>
      <c r="AMN151" s="342"/>
      <c r="AMO151" s="342"/>
      <c r="AMP151" s="342"/>
      <c r="AMQ151" s="342"/>
      <c r="AMR151" s="342"/>
      <c r="AMS151" s="342"/>
      <c r="AMT151" s="342"/>
      <c r="AMU151" s="342"/>
      <c r="AMV151" s="342"/>
      <c r="AMW151" s="342"/>
      <c r="AMX151" s="342"/>
      <c r="AMY151" s="342"/>
      <c r="AMZ151" s="342"/>
      <c r="ANA151" s="342"/>
      <c r="ANB151" s="342"/>
      <c r="ANC151" s="342"/>
      <c r="AND151" s="342"/>
      <c r="ANE151" s="342"/>
      <c r="ANF151" s="342"/>
      <c r="ANG151" s="342"/>
      <c r="ANH151" s="342"/>
      <c r="ANI151" s="342"/>
      <c r="ANJ151" s="342"/>
      <c r="ANK151" s="342"/>
      <c r="ANL151" s="342"/>
      <c r="ANM151" s="342"/>
      <c r="ANN151" s="342"/>
      <c r="ANO151" s="342"/>
      <c r="ANP151" s="342"/>
      <c r="ANQ151" s="342"/>
      <c r="ANR151" s="342"/>
      <c r="ANS151" s="342"/>
      <c r="ANT151" s="342"/>
      <c r="ANU151" s="342"/>
      <c r="ANV151" s="342"/>
      <c r="ANW151" s="342"/>
      <c r="ANX151" s="342"/>
      <c r="ANY151" s="342"/>
      <c r="ANZ151" s="342"/>
      <c r="AOA151" s="342"/>
      <c r="AOB151" s="342"/>
      <c r="AOC151" s="342"/>
      <c r="AOD151" s="342"/>
      <c r="AOE151" s="342"/>
      <c r="AOF151" s="342"/>
      <c r="AOG151" s="342"/>
      <c r="AOH151" s="342"/>
      <c r="AOI151" s="342"/>
      <c r="AOJ151" s="342"/>
      <c r="AOK151" s="342"/>
      <c r="AOL151" s="342"/>
      <c r="AOM151" s="342"/>
      <c r="AON151" s="342"/>
      <c r="AOO151" s="342"/>
      <c r="AOP151" s="342"/>
      <c r="AOQ151" s="342"/>
      <c r="AOR151" s="342"/>
      <c r="AOS151" s="342"/>
      <c r="AOT151" s="342"/>
      <c r="AOU151" s="342"/>
      <c r="AOV151" s="342"/>
      <c r="AOW151" s="342"/>
      <c r="AOX151" s="342"/>
      <c r="AOY151" s="342"/>
      <c r="AOZ151" s="342"/>
      <c r="APA151" s="342"/>
      <c r="APB151" s="342"/>
      <c r="APC151" s="342"/>
      <c r="APD151" s="342"/>
      <c r="APE151" s="342"/>
      <c r="APF151" s="342"/>
      <c r="APG151" s="342"/>
      <c r="APH151" s="342"/>
      <c r="API151" s="342"/>
      <c r="APJ151" s="342"/>
      <c r="APK151" s="342"/>
      <c r="APL151" s="342"/>
      <c r="APM151" s="342"/>
      <c r="APN151" s="342"/>
      <c r="APO151" s="342"/>
      <c r="APP151" s="342"/>
      <c r="APQ151" s="342"/>
      <c r="APR151" s="342"/>
      <c r="APS151" s="342"/>
      <c r="APT151" s="342"/>
      <c r="APU151" s="342"/>
      <c r="APV151" s="342"/>
      <c r="APW151" s="342"/>
      <c r="APX151" s="342"/>
      <c r="APY151" s="342"/>
      <c r="APZ151" s="342"/>
      <c r="AQA151" s="342"/>
      <c r="AQB151" s="342"/>
      <c r="AQC151" s="342"/>
      <c r="AQD151" s="342"/>
      <c r="AQE151" s="342"/>
      <c r="AQF151" s="342"/>
      <c r="AQG151" s="342"/>
      <c r="AQH151" s="342"/>
      <c r="AQI151" s="342"/>
      <c r="AQJ151" s="342"/>
      <c r="AQK151" s="342"/>
      <c r="AQL151" s="342"/>
      <c r="AQM151" s="342"/>
      <c r="AQN151" s="342"/>
      <c r="AQO151" s="342"/>
      <c r="AQP151" s="342"/>
      <c r="AQQ151" s="342"/>
      <c r="AQR151" s="342"/>
      <c r="AQS151" s="342"/>
      <c r="AQT151" s="342"/>
      <c r="AQU151" s="342"/>
      <c r="AQV151" s="342"/>
      <c r="AQW151" s="342"/>
      <c r="AQX151" s="342"/>
      <c r="AQY151" s="342"/>
      <c r="AQZ151" s="342"/>
      <c r="ARA151" s="342"/>
      <c r="ARB151" s="342"/>
      <c r="ARC151" s="342"/>
      <c r="ARD151" s="342"/>
      <c r="ARE151" s="342"/>
      <c r="ARF151" s="342"/>
      <c r="ARG151" s="342"/>
      <c r="ARH151" s="342"/>
      <c r="ARI151" s="342"/>
      <c r="ARJ151" s="342"/>
      <c r="ARK151" s="342"/>
      <c r="ARL151" s="342"/>
      <c r="ARM151" s="342"/>
      <c r="ARN151" s="342"/>
      <c r="ARO151" s="342"/>
      <c r="ARP151" s="342"/>
      <c r="ARQ151" s="342"/>
      <c r="ARR151" s="342"/>
      <c r="ARS151" s="342"/>
      <c r="ART151" s="342"/>
      <c r="ARU151" s="342"/>
      <c r="ARV151" s="342"/>
      <c r="ARW151" s="342"/>
      <c r="ARX151" s="342"/>
      <c r="ARY151" s="342"/>
      <c r="ARZ151" s="342"/>
      <c r="ASA151" s="342"/>
      <c r="ASB151" s="342"/>
      <c r="ASC151" s="342"/>
      <c r="ASD151" s="342"/>
      <c r="ASE151" s="342"/>
      <c r="ASF151" s="342"/>
      <c r="ASG151" s="342"/>
      <c r="ASH151" s="342"/>
      <c r="ASI151" s="342"/>
      <c r="ASJ151" s="342"/>
      <c r="ASK151" s="342"/>
      <c r="ASL151" s="342"/>
      <c r="ASM151" s="342"/>
      <c r="ASN151" s="342"/>
      <c r="ASO151" s="342"/>
      <c r="ASP151" s="342"/>
      <c r="ASQ151" s="342"/>
      <c r="ASR151" s="342"/>
      <c r="ASS151" s="342"/>
      <c r="AST151" s="342"/>
      <c r="ASU151" s="342"/>
      <c r="ASV151" s="342"/>
      <c r="ASW151" s="342"/>
      <c r="ASX151" s="342"/>
      <c r="ASY151" s="342"/>
      <c r="ASZ151" s="342"/>
      <c r="ATA151" s="342"/>
      <c r="ATB151" s="342"/>
      <c r="ATC151" s="342"/>
      <c r="ATD151" s="342"/>
      <c r="ATE151" s="342"/>
      <c r="ATF151" s="342"/>
      <c r="ATG151" s="342"/>
      <c r="ATH151" s="342"/>
      <c r="ATI151" s="342"/>
      <c r="ATJ151" s="342"/>
      <c r="ATK151" s="342"/>
      <c r="ATL151" s="342"/>
      <c r="ATM151" s="342"/>
      <c r="ATN151" s="342"/>
      <c r="ATO151" s="342"/>
      <c r="ATP151" s="342"/>
      <c r="ATQ151" s="342"/>
      <c r="ATR151" s="342"/>
      <c r="ATS151" s="342"/>
      <c r="ATT151" s="342"/>
      <c r="ATU151" s="342"/>
      <c r="ATV151" s="342"/>
      <c r="ATW151" s="342"/>
      <c r="ATX151" s="342"/>
      <c r="ATY151" s="342"/>
      <c r="ATZ151" s="342"/>
      <c r="AUA151" s="342"/>
      <c r="AUB151" s="342"/>
      <c r="AUC151" s="342"/>
      <c r="AUD151" s="342"/>
      <c r="AUE151" s="342"/>
      <c r="AUF151" s="342"/>
      <c r="AUG151" s="342"/>
      <c r="AUH151" s="342"/>
      <c r="AUI151" s="342"/>
      <c r="AUJ151" s="342"/>
      <c r="AUK151" s="342"/>
      <c r="AUL151" s="342"/>
      <c r="AUM151" s="342"/>
      <c r="AUN151" s="342"/>
      <c r="AUO151" s="342"/>
      <c r="AUP151" s="342"/>
      <c r="AUQ151" s="342"/>
      <c r="AUR151" s="342"/>
      <c r="AUS151" s="342"/>
      <c r="AUT151" s="342"/>
      <c r="AUU151" s="342"/>
      <c r="AUV151" s="342"/>
      <c r="AUW151" s="342"/>
      <c r="AUX151" s="342"/>
      <c r="AUY151" s="342"/>
      <c r="AUZ151" s="342"/>
      <c r="AVA151" s="342"/>
      <c r="AVB151" s="342"/>
      <c r="AVC151" s="342"/>
      <c r="AVD151" s="342"/>
      <c r="AVE151" s="342"/>
      <c r="AVF151" s="342"/>
      <c r="AVG151" s="342"/>
      <c r="AVH151" s="342"/>
      <c r="AVI151" s="342"/>
      <c r="AVJ151" s="342"/>
      <c r="AVK151" s="342"/>
      <c r="AVL151" s="342"/>
      <c r="AVM151" s="342"/>
      <c r="AVN151" s="342"/>
      <c r="AVO151" s="342"/>
      <c r="AVP151" s="342"/>
      <c r="AVQ151" s="342"/>
      <c r="AVR151" s="342"/>
      <c r="AVS151" s="342"/>
      <c r="AVT151" s="342"/>
      <c r="AVU151" s="342"/>
      <c r="AVV151" s="342"/>
      <c r="AVW151" s="342"/>
      <c r="AVX151" s="342"/>
      <c r="AVY151" s="342"/>
      <c r="AVZ151" s="342"/>
      <c r="AWA151" s="342"/>
      <c r="AWB151" s="342"/>
      <c r="AWC151" s="342"/>
      <c r="AWD151" s="342"/>
      <c r="AWE151" s="342"/>
      <c r="AWF151" s="342"/>
      <c r="AWG151" s="342"/>
      <c r="AWH151" s="342"/>
      <c r="AWI151" s="342"/>
      <c r="AWJ151" s="342"/>
      <c r="AWK151" s="342"/>
      <c r="AWL151" s="342"/>
      <c r="AWM151" s="342"/>
      <c r="AWN151" s="342"/>
      <c r="AWO151" s="342"/>
      <c r="AWP151" s="342"/>
      <c r="AWQ151" s="342"/>
      <c r="AWR151" s="342"/>
      <c r="AWS151" s="342"/>
      <c r="AWT151" s="342"/>
      <c r="AWU151" s="342"/>
      <c r="AWV151" s="342"/>
      <c r="AWW151" s="342"/>
      <c r="AWX151" s="342"/>
      <c r="AWY151" s="342"/>
      <c r="AWZ151" s="342"/>
      <c r="AXA151" s="342"/>
      <c r="AXB151" s="342"/>
      <c r="AXC151" s="342"/>
      <c r="AXD151" s="342"/>
      <c r="AXE151" s="342"/>
      <c r="AXF151" s="342"/>
      <c r="AXG151" s="342"/>
      <c r="AXH151" s="342"/>
      <c r="AXI151" s="342"/>
      <c r="AXJ151" s="342"/>
      <c r="AXK151" s="342"/>
      <c r="AXL151" s="342"/>
      <c r="AXM151" s="342"/>
      <c r="AXN151" s="342"/>
      <c r="AXO151" s="342"/>
      <c r="AXP151" s="342"/>
      <c r="AXQ151" s="342"/>
      <c r="AXR151" s="342"/>
      <c r="AXS151" s="342"/>
      <c r="AXT151" s="342"/>
      <c r="AXU151" s="342"/>
      <c r="AXV151" s="342"/>
      <c r="AXW151" s="342"/>
      <c r="AXX151" s="342"/>
      <c r="AXY151" s="342"/>
      <c r="AXZ151" s="342"/>
      <c r="AYA151" s="342"/>
      <c r="AYB151" s="342"/>
      <c r="AYC151" s="342"/>
      <c r="AYD151" s="342"/>
      <c r="AYE151" s="342"/>
      <c r="AYF151" s="342"/>
      <c r="AYG151" s="342"/>
      <c r="AYH151" s="342"/>
      <c r="AYI151" s="342"/>
      <c r="AYJ151" s="342"/>
      <c r="AYK151" s="342"/>
      <c r="AYL151" s="342"/>
      <c r="AYM151" s="342"/>
      <c r="AYN151" s="342"/>
      <c r="AYO151" s="342"/>
      <c r="AYP151" s="342"/>
      <c r="AYQ151" s="342"/>
      <c r="AYR151" s="342"/>
      <c r="AYS151" s="342"/>
      <c r="AYT151" s="342"/>
      <c r="AYU151" s="342"/>
      <c r="AYV151" s="342"/>
      <c r="AYW151" s="342"/>
      <c r="AYX151" s="342"/>
      <c r="AYY151" s="342"/>
      <c r="AYZ151" s="342"/>
      <c r="AZA151" s="342"/>
      <c r="AZB151" s="342"/>
      <c r="AZC151" s="342"/>
      <c r="AZD151" s="342"/>
      <c r="AZE151" s="342"/>
      <c r="AZF151" s="342"/>
      <c r="AZG151" s="342"/>
      <c r="AZH151" s="342"/>
      <c r="AZI151" s="342"/>
      <c r="AZJ151" s="342"/>
      <c r="AZK151" s="342"/>
      <c r="AZL151" s="342"/>
      <c r="AZM151" s="342"/>
      <c r="AZN151" s="342"/>
      <c r="AZO151" s="342"/>
      <c r="AZP151" s="342"/>
      <c r="AZQ151" s="342"/>
      <c r="AZR151" s="342"/>
      <c r="AZS151" s="342"/>
      <c r="AZT151" s="342"/>
      <c r="AZU151" s="342"/>
      <c r="AZV151" s="342"/>
      <c r="AZW151" s="342"/>
      <c r="AZX151" s="342"/>
      <c r="AZY151" s="342"/>
      <c r="AZZ151" s="342"/>
      <c r="BAA151" s="342"/>
      <c r="BAB151" s="342"/>
      <c r="BAC151" s="342"/>
      <c r="BAD151" s="342"/>
      <c r="BAE151" s="342"/>
      <c r="BAF151" s="342"/>
      <c r="BAG151" s="342"/>
      <c r="BAH151" s="342"/>
      <c r="BAI151" s="342"/>
      <c r="BAJ151" s="342"/>
      <c r="BAK151" s="342"/>
      <c r="BAL151" s="342"/>
      <c r="BAM151" s="342"/>
      <c r="BAN151" s="342"/>
      <c r="BAO151" s="342"/>
      <c r="BAP151" s="342"/>
      <c r="BAQ151" s="342"/>
      <c r="BAR151" s="342"/>
      <c r="BAS151" s="342"/>
      <c r="BAT151" s="342"/>
      <c r="BAU151" s="342"/>
      <c r="BAV151" s="342"/>
      <c r="BAW151" s="342"/>
      <c r="BAX151" s="342"/>
      <c r="BAY151" s="342"/>
      <c r="BAZ151" s="342"/>
      <c r="BBA151" s="342"/>
      <c r="BBB151" s="342"/>
      <c r="BBC151" s="342"/>
      <c r="BBD151" s="342"/>
      <c r="BBE151" s="342"/>
      <c r="BBF151" s="342"/>
      <c r="BBG151" s="342"/>
      <c r="BBH151" s="342"/>
      <c r="BBI151" s="342"/>
      <c r="BBJ151" s="342"/>
      <c r="BBK151" s="342"/>
      <c r="BBL151" s="342"/>
      <c r="BBM151" s="342"/>
      <c r="BBN151" s="342"/>
      <c r="BBO151" s="342"/>
      <c r="BBP151" s="342"/>
      <c r="BBQ151" s="342"/>
      <c r="BBR151" s="342"/>
      <c r="BBS151" s="342"/>
      <c r="BBT151" s="342"/>
      <c r="BBU151" s="342"/>
      <c r="BBV151" s="342"/>
      <c r="BBW151" s="342"/>
      <c r="BBX151" s="342"/>
      <c r="BBY151" s="342"/>
      <c r="BBZ151" s="342"/>
      <c r="BCA151" s="342"/>
      <c r="BCB151" s="342"/>
      <c r="BCC151" s="342"/>
      <c r="BCD151" s="342"/>
      <c r="BCE151" s="342"/>
      <c r="BCF151" s="342"/>
      <c r="BCG151" s="342"/>
      <c r="BCH151" s="342"/>
      <c r="BCI151" s="342"/>
      <c r="BCJ151" s="342"/>
      <c r="BCK151" s="342"/>
      <c r="BCL151" s="342"/>
      <c r="BCM151" s="342"/>
      <c r="BCN151" s="342"/>
      <c r="BCO151" s="342"/>
      <c r="BCP151" s="342"/>
      <c r="BCQ151" s="342"/>
      <c r="BCR151" s="342"/>
      <c r="BCS151" s="342"/>
      <c r="BCT151" s="342"/>
      <c r="BCU151" s="342"/>
      <c r="BCV151" s="342"/>
      <c r="BCW151" s="342"/>
      <c r="BCX151" s="342"/>
      <c r="BCY151" s="342"/>
      <c r="BCZ151" s="342"/>
      <c r="BDA151" s="342"/>
      <c r="BDB151" s="342"/>
      <c r="BDC151" s="342"/>
      <c r="BDD151" s="342"/>
      <c r="BDE151" s="342"/>
      <c r="BDF151" s="342"/>
      <c r="BDG151" s="342"/>
      <c r="BDH151" s="342"/>
      <c r="BDI151" s="342"/>
      <c r="BDJ151" s="342"/>
      <c r="BDK151" s="342"/>
      <c r="BDL151" s="342"/>
      <c r="BDM151" s="342"/>
      <c r="BDN151" s="342"/>
      <c r="BDO151" s="342"/>
      <c r="BDP151" s="342"/>
      <c r="BDQ151" s="342"/>
      <c r="BDR151" s="342"/>
      <c r="BDS151" s="342"/>
      <c r="BDT151" s="342"/>
      <c r="BDU151" s="342"/>
      <c r="BDV151" s="342"/>
      <c r="BDW151" s="342"/>
      <c r="BDX151" s="342"/>
      <c r="BDY151" s="342"/>
      <c r="BDZ151" s="342"/>
      <c r="BEA151" s="342"/>
      <c r="BEB151" s="342"/>
      <c r="BEC151" s="342"/>
      <c r="BED151" s="342"/>
      <c r="BEE151" s="342"/>
      <c r="BEF151" s="342"/>
      <c r="BEG151" s="342"/>
      <c r="BEH151" s="342"/>
      <c r="BEI151" s="342"/>
      <c r="BEJ151" s="342"/>
      <c r="BEK151" s="342"/>
      <c r="BEL151" s="342"/>
      <c r="BEM151" s="342"/>
      <c r="BEN151" s="342"/>
      <c r="BEO151" s="342"/>
      <c r="BEP151" s="342"/>
      <c r="BEQ151" s="342"/>
      <c r="BER151" s="342"/>
      <c r="BES151" s="342"/>
      <c r="BET151" s="342"/>
      <c r="BEU151" s="342"/>
      <c r="BEV151" s="342"/>
      <c r="BEW151" s="342"/>
      <c r="BEX151" s="342"/>
      <c r="BEY151" s="342"/>
      <c r="BEZ151" s="342"/>
      <c r="BFA151" s="342"/>
      <c r="BFB151" s="342"/>
      <c r="BFC151" s="342"/>
      <c r="BFD151" s="342"/>
      <c r="BFE151" s="342"/>
      <c r="BFF151" s="342"/>
      <c r="BFG151" s="342"/>
      <c r="BFH151" s="342"/>
      <c r="BFI151" s="342"/>
      <c r="BFJ151" s="342"/>
      <c r="BFK151" s="342"/>
      <c r="BFL151" s="342"/>
      <c r="BFM151" s="342"/>
      <c r="BFN151" s="342"/>
      <c r="BFO151" s="342"/>
      <c r="BFP151" s="342"/>
      <c r="BFQ151" s="342"/>
      <c r="BFR151" s="342"/>
      <c r="BFS151" s="342"/>
      <c r="BFT151" s="342"/>
      <c r="BFU151" s="342"/>
      <c r="BFV151" s="342"/>
      <c r="BFW151" s="342"/>
      <c r="BFX151" s="342"/>
      <c r="BFY151" s="342"/>
      <c r="BFZ151" s="342"/>
      <c r="BGA151" s="342"/>
      <c r="BGB151" s="342"/>
      <c r="BGC151" s="342"/>
      <c r="BGD151" s="342"/>
      <c r="BGE151" s="342"/>
      <c r="BGF151" s="342"/>
      <c r="BGG151" s="342"/>
      <c r="BGH151" s="342"/>
      <c r="BGI151" s="342"/>
      <c r="BGJ151" s="342"/>
      <c r="BGK151" s="342"/>
      <c r="BGL151" s="342"/>
      <c r="BGM151" s="342"/>
      <c r="BGN151" s="342"/>
      <c r="BGO151" s="342"/>
      <c r="BGP151" s="342"/>
      <c r="BGQ151" s="342"/>
      <c r="BGR151" s="342"/>
      <c r="BGS151" s="342"/>
      <c r="BGT151" s="342"/>
      <c r="BGU151" s="342"/>
      <c r="BGV151" s="342"/>
      <c r="BGW151" s="342"/>
      <c r="BGX151" s="342"/>
      <c r="BGY151" s="342"/>
      <c r="BGZ151" s="342"/>
      <c r="BHA151" s="342"/>
      <c r="BHB151" s="342"/>
      <c r="BHC151" s="342"/>
      <c r="BHD151" s="342"/>
      <c r="BHE151" s="342"/>
      <c r="BHF151" s="342"/>
      <c r="BHG151" s="342"/>
      <c r="BHH151" s="342"/>
      <c r="BHI151" s="342"/>
      <c r="BHJ151" s="342"/>
      <c r="BHK151" s="342"/>
      <c r="BHL151" s="342"/>
      <c r="BHM151" s="342"/>
      <c r="BHN151" s="342"/>
      <c r="BHO151" s="342"/>
      <c r="BHP151" s="342"/>
      <c r="BHQ151" s="342"/>
      <c r="BHR151" s="342"/>
      <c r="BHS151" s="342"/>
      <c r="BHT151" s="342"/>
      <c r="BHU151" s="342"/>
      <c r="BHV151" s="342"/>
      <c r="BHW151" s="342"/>
      <c r="BHX151" s="342"/>
      <c r="BHY151" s="342"/>
      <c r="BHZ151" s="342"/>
      <c r="BIA151" s="342"/>
      <c r="BIB151" s="342"/>
      <c r="BIC151" s="342"/>
      <c r="BID151" s="342"/>
      <c r="BIE151" s="342"/>
      <c r="BIF151" s="342"/>
      <c r="BIG151" s="342"/>
      <c r="BIH151" s="342"/>
      <c r="BII151" s="342"/>
      <c r="BIJ151" s="342"/>
      <c r="BIK151" s="342"/>
      <c r="BIL151" s="342"/>
      <c r="BIM151" s="342"/>
      <c r="BIN151" s="342"/>
      <c r="BIO151" s="342"/>
      <c r="BIP151" s="342"/>
      <c r="BIQ151" s="342"/>
      <c r="BIR151" s="342"/>
      <c r="BIS151" s="342"/>
      <c r="BIT151" s="342"/>
      <c r="BIU151" s="342"/>
      <c r="BIV151" s="342"/>
      <c r="BIW151" s="342"/>
      <c r="BIX151" s="342"/>
      <c r="BIY151" s="342"/>
      <c r="BIZ151" s="342"/>
      <c r="BJA151" s="342"/>
      <c r="BJB151" s="342"/>
      <c r="BJC151" s="342"/>
      <c r="BJD151" s="342"/>
      <c r="BJE151" s="342"/>
      <c r="BJF151" s="342"/>
      <c r="BJG151" s="342"/>
      <c r="BJH151" s="342"/>
      <c r="BJI151" s="342"/>
      <c r="BJJ151" s="342"/>
      <c r="BJK151" s="342"/>
      <c r="BJL151" s="342"/>
      <c r="BJM151" s="342"/>
      <c r="BJN151" s="342"/>
      <c r="BJO151" s="342"/>
      <c r="BJP151" s="342"/>
      <c r="BJQ151" s="342"/>
      <c r="BJR151" s="342"/>
      <c r="BJS151" s="342"/>
      <c r="BJT151" s="342"/>
      <c r="BJU151" s="342"/>
      <c r="BJV151" s="342"/>
      <c r="BJW151" s="342"/>
      <c r="BJX151" s="342"/>
      <c r="BJY151" s="342"/>
      <c r="BJZ151" s="342"/>
      <c r="BKA151" s="342"/>
      <c r="BKB151" s="342"/>
      <c r="BKC151" s="342"/>
      <c r="BKD151" s="342"/>
      <c r="BKE151" s="342"/>
      <c r="BKF151" s="342"/>
      <c r="BKG151" s="342"/>
      <c r="BKH151" s="342"/>
      <c r="BKI151" s="342"/>
      <c r="BKJ151" s="342"/>
      <c r="BKK151" s="342"/>
      <c r="BKL151" s="342"/>
      <c r="BKM151" s="342"/>
      <c r="BKN151" s="342"/>
      <c r="BKO151" s="342"/>
      <c r="BKP151" s="342"/>
      <c r="BKQ151" s="342"/>
      <c r="BKR151" s="342"/>
      <c r="BKS151" s="342"/>
      <c r="BKT151" s="342"/>
      <c r="BKU151" s="342"/>
      <c r="BKV151" s="342"/>
      <c r="BKW151" s="342"/>
      <c r="BKX151" s="342"/>
      <c r="BKY151" s="342"/>
      <c r="BKZ151" s="342"/>
      <c r="BLA151" s="342"/>
      <c r="BLB151" s="342"/>
      <c r="BLC151" s="342"/>
      <c r="BLD151" s="342"/>
      <c r="BLE151" s="342"/>
      <c r="BLF151" s="342"/>
      <c r="BLG151" s="342"/>
      <c r="BLH151" s="342"/>
      <c r="BLI151" s="342"/>
      <c r="BLJ151" s="342"/>
      <c r="BLK151" s="342"/>
      <c r="BLL151" s="342"/>
      <c r="BLM151" s="342"/>
      <c r="BLN151" s="342"/>
      <c r="BLO151" s="342"/>
      <c r="BLP151" s="342"/>
      <c r="BLQ151" s="342"/>
      <c r="BLR151" s="342"/>
      <c r="BLS151" s="342"/>
      <c r="BLT151" s="342"/>
      <c r="BLU151" s="342"/>
      <c r="BLV151" s="342"/>
      <c r="BLW151" s="342"/>
      <c r="BLX151" s="342"/>
      <c r="BLY151" s="342"/>
      <c r="BLZ151" s="342"/>
      <c r="BMA151" s="342"/>
      <c r="BMB151" s="342"/>
      <c r="BMC151" s="342"/>
      <c r="BMD151" s="342"/>
      <c r="BME151" s="342"/>
      <c r="BMF151" s="342"/>
      <c r="BMG151" s="342"/>
      <c r="BMH151" s="342"/>
      <c r="BMI151" s="342"/>
      <c r="BMJ151" s="342"/>
      <c r="BMK151" s="342"/>
      <c r="BML151" s="342"/>
      <c r="BMM151" s="342"/>
      <c r="BMN151" s="342"/>
      <c r="BMO151" s="342"/>
      <c r="BMP151" s="342"/>
      <c r="BMQ151" s="342"/>
      <c r="BMR151" s="342"/>
      <c r="BMS151" s="342"/>
      <c r="BMT151" s="342"/>
      <c r="BMU151" s="342"/>
      <c r="BMV151" s="342"/>
      <c r="BMW151" s="342"/>
      <c r="BMX151" s="342"/>
      <c r="BMY151" s="342"/>
      <c r="BMZ151" s="342"/>
      <c r="BNA151" s="342"/>
      <c r="BNB151" s="342"/>
      <c r="BNC151" s="342"/>
      <c r="BND151" s="342"/>
      <c r="BNE151" s="342"/>
      <c r="BNF151" s="342"/>
      <c r="BNG151" s="342"/>
      <c r="BNH151" s="342"/>
      <c r="BNI151" s="342"/>
      <c r="BNJ151" s="342"/>
      <c r="BNK151" s="342"/>
      <c r="BNL151" s="342"/>
      <c r="BNM151" s="342"/>
      <c r="BNN151" s="342"/>
      <c r="BNO151" s="342"/>
      <c r="BNP151" s="342"/>
      <c r="BNQ151" s="342"/>
      <c r="BNR151" s="342"/>
      <c r="BNS151" s="342"/>
      <c r="BNT151" s="342"/>
      <c r="BNU151" s="342"/>
      <c r="BNV151" s="342"/>
      <c r="BNW151" s="342"/>
      <c r="BNX151" s="342"/>
      <c r="BNY151" s="342"/>
      <c r="BNZ151" s="342"/>
      <c r="BOA151" s="342"/>
      <c r="BOB151" s="342"/>
      <c r="BOC151" s="342"/>
      <c r="BOD151" s="342"/>
      <c r="BOE151" s="342"/>
      <c r="BOF151" s="342"/>
      <c r="BOG151" s="342"/>
      <c r="BOH151" s="342"/>
      <c r="BOI151" s="342"/>
      <c r="BOJ151" s="342"/>
      <c r="BOK151" s="342"/>
      <c r="BOL151" s="342"/>
      <c r="BOM151" s="342"/>
      <c r="BON151" s="342"/>
      <c r="BOO151" s="342"/>
      <c r="BOP151" s="342"/>
      <c r="BOQ151" s="342"/>
      <c r="BOR151" s="342"/>
      <c r="BOS151" s="342"/>
      <c r="BOT151" s="342"/>
      <c r="BOU151" s="342"/>
      <c r="BOV151" s="342"/>
      <c r="BOW151" s="342"/>
      <c r="BOX151" s="342"/>
      <c r="BOY151" s="342"/>
      <c r="BOZ151" s="342"/>
      <c r="BPA151" s="342"/>
      <c r="BPB151" s="342"/>
      <c r="BPC151" s="342"/>
      <c r="BPD151" s="342"/>
      <c r="BPE151" s="342"/>
      <c r="BPF151" s="342"/>
      <c r="BPG151" s="342"/>
      <c r="BPH151" s="342"/>
      <c r="BPI151" s="342"/>
      <c r="BPJ151" s="342"/>
      <c r="BPK151" s="342"/>
      <c r="BPL151" s="342"/>
      <c r="BPM151" s="342"/>
      <c r="BPN151" s="342"/>
      <c r="BPO151" s="342"/>
      <c r="BPP151" s="342"/>
      <c r="BPQ151" s="342"/>
      <c r="BPR151" s="342"/>
      <c r="BPS151" s="342"/>
      <c r="BPT151" s="342"/>
      <c r="BPU151" s="342"/>
      <c r="BPV151" s="342"/>
      <c r="BPW151" s="342"/>
      <c r="BPX151" s="342"/>
      <c r="BPY151" s="342"/>
      <c r="BPZ151" s="342"/>
      <c r="BQA151" s="342"/>
      <c r="BQB151" s="342"/>
      <c r="BQC151" s="342"/>
      <c r="BQD151" s="342"/>
      <c r="BQE151" s="342"/>
      <c r="BQF151" s="342"/>
      <c r="BQG151" s="342"/>
      <c r="BQH151" s="342"/>
      <c r="BQI151" s="342"/>
      <c r="BQJ151" s="342"/>
      <c r="BQK151" s="342"/>
      <c r="BQL151" s="342"/>
      <c r="BQM151" s="342"/>
      <c r="BQN151" s="342"/>
      <c r="BQO151" s="342"/>
      <c r="BQP151" s="342"/>
      <c r="BQQ151" s="342"/>
      <c r="BQR151" s="342"/>
      <c r="BQS151" s="342"/>
      <c r="BQT151" s="342"/>
      <c r="BQU151" s="342"/>
      <c r="BQV151" s="342"/>
      <c r="BQW151" s="342"/>
      <c r="BQX151" s="342"/>
      <c r="BQY151" s="342"/>
      <c r="BQZ151" s="342"/>
      <c r="BRA151" s="342"/>
      <c r="BRB151" s="342"/>
      <c r="BRC151" s="342"/>
      <c r="BRD151" s="342"/>
      <c r="BRE151" s="342"/>
      <c r="BRF151" s="342"/>
      <c r="BRG151" s="342"/>
      <c r="BRH151" s="342"/>
      <c r="BRI151" s="342"/>
      <c r="BRJ151" s="342"/>
      <c r="BRK151" s="342"/>
      <c r="BRL151" s="342"/>
      <c r="BRM151" s="342"/>
      <c r="BRN151" s="342"/>
      <c r="BRO151" s="342"/>
      <c r="BRP151" s="342"/>
      <c r="BRQ151" s="342"/>
      <c r="BRR151" s="342"/>
      <c r="BRS151" s="342"/>
      <c r="BRT151" s="342"/>
      <c r="BRU151" s="342"/>
      <c r="BRV151" s="342"/>
      <c r="BRW151" s="342"/>
      <c r="BRX151" s="342"/>
      <c r="BRY151" s="342"/>
      <c r="BRZ151" s="342"/>
      <c r="BSA151" s="342"/>
      <c r="BSB151" s="342"/>
      <c r="BSC151" s="342"/>
      <c r="BSD151" s="342"/>
      <c r="BSE151" s="342"/>
      <c r="BSF151" s="342"/>
      <c r="BSG151" s="342"/>
      <c r="BSH151" s="342"/>
      <c r="BSI151" s="342"/>
      <c r="BSJ151" s="342"/>
      <c r="BSK151" s="342"/>
      <c r="BSL151" s="342"/>
      <c r="BSM151" s="342"/>
      <c r="BSN151" s="342"/>
      <c r="BSO151" s="342"/>
      <c r="BSP151" s="342"/>
      <c r="BSQ151" s="342"/>
      <c r="BSR151" s="342"/>
      <c r="BSS151" s="342"/>
      <c r="BST151" s="342"/>
      <c r="BSU151" s="342"/>
      <c r="BSV151" s="342"/>
      <c r="BSW151" s="342"/>
      <c r="BSX151" s="342"/>
      <c r="BSY151" s="342"/>
      <c r="BSZ151" s="342"/>
      <c r="BTA151" s="342"/>
      <c r="BTB151" s="342"/>
      <c r="BTC151" s="342"/>
      <c r="BTD151" s="342"/>
      <c r="BTE151" s="342"/>
      <c r="BTF151" s="342"/>
      <c r="BTG151" s="342"/>
      <c r="BTH151" s="342"/>
      <c r="BTI151" s="342"/>
      <c r="BTJ151" s="342"/>
      <c r="BTK151" s="342"/>
      <c r="BTL151" s="342"/>
      <c r="BTM151" s="342"/>
      <c r="BTN151" s="342"/>
      <c r="BTO151" s="342"/>
      <c r="BTP151" s="342"/>
      <c r="BTQ151" s="342"/>
      <c r="BTR151" s="342"/>
      <c r="BTS151" s="342"/>
      <c r="BTT151" s="342"/>
      <c r="BTU151" s="342"/>
      <c r="BTV151" s="342"/>
      <c r="BTW151" s="342"/>
      <c r="BTX151" s="342"/>
      <c r="BTY151" s="342"/>
      <c r="BTZ151" s="342"/>
      <c r="BUA151" s="342"/>
      <c r="BUB151" s="342"/>
      <c r="BUC151" s="342"/>
      <c r="BUD151" s="342"/>
      <c r="BUE151" s="342"/>
      <c r="BUF151" s="342"/>
      <c r="BUG151" s="342"/>
      <c r="BUH151" s="342"/>
      <c r="BUI151" s="342"/>
      <c r="BUJ151" s="342"/>
      <c r="BUK151" s="342"/>
      <c r="BUL151" s="342"/>
      <c r="BUM151" s="342"/>
      <c r="BUN151" s="342"/>
      <c r="BUO151" s="342"/>
      <c r="BUP151" s="342"/>
      <c r="BUQ151" s="342"/>
      <c r="BUR151" s="342"/>
      <c r="BUS151" s="342"/>
      <c r="BUT151" s="342"/>
      <c r="BUU151" s="342"/>
      <c r="BUV151" s="342"/>
      <c r="BUW151" s="342"/>
      <c r="BUX151" s="342"/>
      <c r="BUY151" s="342"/>
      <c r="BUZ151" s="342"/>
      <c r="BVA151" s="342"/>
      <c r="BVB151" s="342"/>
      <c r="BVC151" s="342"/>
      <c r="BVD151" s="342"/>
      <c r="BVE151" s="342"/>
      <c r="BVF151" s="342"/>
      <c r="BVG151" s="342"/>
      <c r="BVH151" s="342"/>
      <c r="BVI151" s="342"/>
      <c r="BVJ151" s="342"/>
      <c r="BVK151" s="342"/>
      <c r="BVL151" s="342"/>
      <c r="BVM151" s="342"/>
      <c r="BVN151" s="342"/>
      <c r="BVO151" s="342"/>
      <c r="BVP151" s="342"/>
      <c r="BVQ151" s="342"/>
      <c r="BVR151" s="342"/>
      <c r="BVS151" s="342"/>
      <c r="BVT151" s="342"/>
      <c r="BVU151" s="342"/>
      <c r="BVV151" s="342"/>
      <c r="BVW151" s="342"/>
      <c r="BVX151" s="342"/>
      <c r="BVY151" s="342"/>
      <c r="BVZ151" s="342"/>
      <c r="BWA151" s="342"/>
      <c r="BWB151" s="342"/>
      <c r="BWC151" s="342"/>
      <c r="BWD151" s="342"/>
      <c r="BWE151" s="342"/>
      <c r="BWF151" s="342"/>
      <c r="BWG151" s="342"/>
      <c r="BWH151" s="342"/>
      <c r="BWI151" s="342"/>
      <c r="BWJ151" s="342"/>
      <c r="BWK151" s="342"/>
      <c r="BWL151" s="342"/>
      <c r="BWM151" s="342"/>
      <c r="BWN151" s="342"/>
      <c r="BWO151" s="342"/>
      <c r="BWP151" s="342"/>
      <c r="BWQ151" s="342"/>
      <c r="BWR151" s="342"/>
      <c r="BWS151" s="342"/>
      <c r="BWT151" s="342"/>
      <c r="BWU151" s="342"/>
      <c r="BWV151" s="342"/>
      <c r="BWW151" s="342"/>
      <c r="BWX151" s="342"/>
      <c r="BWY151" s="342"/>
      <c r="BWZ151" s="342"/>
      <c r="BXA151" s="342"/>
      <c r="BXB151" s="342"/>
      <c r="BXC151" s="342"/>
      <c r="BXD151" s="342"/>
      <c r="BXE151" s="342"/>
      <c r="BXF151" s="342"/>
      <c r="BXG151" s="342"/>
      <c r="BXH151" s="342"/>
      <c r="BXI151" s="342"/>
      <c r="BXJ151" s="342"/>
      <c r="BXK151" s="342"/>
      <c r="BXL151" s="342"/>
      <c r="BXM151" s="342"/>
      <c r="BXN151" s="342"/>
      <c r="BXO151" s="342"/>
      <c r="BXP151" s="342"/>
      <c r="BXQ151" s="342"/>
      <c r="BXR151" s="342"/>
      <c r="BXS151" s="342"/>
      <c r="BXT151" s="342"/>
      <c r="BXU151" s="342"/>
      <c r="BXV151" s="342"/>
      <c r="BXW151" s="342"/>
      <c r="BXX151" s="342"/>
      <c r="BXY151" s="342"/>
      <c r="BXZ151" s="342"/>
      <c r="BYA151" s="342"/>
      <c r="BYB151" s="342"/>
      <c r="BYC151" s="342"/>
      <c r="BYD151" s="342"/>
      <c r="BYE151" s="342"/>
      <c r="BYF151" s="342"/>
      <c r="BYG151" s="342"/>
      <c r="BYH151" s="342"/>
      <c r="BYI151" s="342"/>
      <c r="BYJ151" s="342"/>
      <c r="BYK151" s="342"/>
      <c r="BYL151" s="342"/>
      <c r="BYM151" s="342"/>
      <c r="BYN151" s="342"/>
      <c r="BYO151" s="342"/>
      <c r="BYP151" s="342"/>
      <c r="BYQ151" s="342"/>
      <c r="BYR151" s="342"/>
      <c r="BYS151" s="342"/>
      <c r="BYT151" s="342"/>
      <c r="BYU151" s="342"/>
      <c r="BYV151" s="342"/>
      <c r="BYW151" s="342"/>
      <c r="BYX151" s="342"/>
      <c r="BYY151" s="342"/>
      <c r="BYZ151" s="342"/>
      <c r="BZA151" s="342"/>
      <c r="BZB151" s="342"/>
      <c r="BZC151" s="342"/>
      <c r="BZD151" s="342"/>
      <c r="BZE151" s="342"/>
      <c r="BZF151" s="342"/>
      <c r="BZG151" s="342"/>
      <c r="BZH151" s="342"/>
      <c r="BZI151" s="342"/>
      <c r="BZJ151" s="342"/>
      <c r="BZK151" s="342"/>
      <c r="BZL151" s="342"/>
      <c r="BZM151" s="342"/>
      <c r="BZN151" s="342"/>
      <c r="BZO151" s="342"/>
      <c r="BZP151" s="342"/>
      <c r="BZQ151" s="342"/>
      <c r="BZR151" s="342"/>
      <c r="BZS151" s="342"/>
      <c r="BZT151" s="342"/>
      <c r="BZU151" s="342"/>
      <c r="BZV151" s="342"/>
      <c r="BZW151" s="342"/>
      <c r="BZX151" s="342"/>
      <c r="BZY151" s="342"/>
      <c r="BZZ151" s="342"/>
      <c r="CAA151" s="342"/>
      <c r="CAB151" s="342"/>
      <c r="CAC151" s="342"/>
      <c r="CAD151" s="342"/>
      <c r="CAE151" s="342"/>
      <c r="CAF151" s="342"/>
      <c r="CAG151" s="342"/>
      <c r="CAH151" s="342"/>
      <c r="CAI151" s="342"/>
      <c r="CAJ151" s="342"/>
      <c r="CAK151" s="342"/>
      <c r="CAL151" s="342"/>
      <c r="CAM151" s="342"/>
      <c r="CAN151" s="342"/>
      <c r="CAO151" s="342"/>
      <c r="CAP151" s="342"/>
      <c r="CAQ151" s="342"/>
      <c r="CAR151" s="342"/>
      <c r="CAS151" s="342"/>
      <c r="CAT151" s="342"/>
      <c r="CAU151" s="342"/>
      <c r="CAV151" s="342"/>
      <c r="CAW151" s="342"/>
      <c r="CAX151" s="342"/>
      <c r="CAY151" s="342"/>
      <c r="CAZ151" s="342"/>
      <c r="CBA151" s="342"/>
      <c r="CBB151" s="342"/>
      <c r="CBC151" s="342"/>
      <c r="CBD151" s="342"/>
      <c r="CBE151" s="342"/>
      <c r="CBF151" s="342"/>
      <c r="CBG151" s="342"/>
      <c r="CBH151" s="342"/>
      <c r="CBI151" s="342"/>
      <c r="CBJ151" s="342"/>
      <c r="CBK151" s="342"/>
      <c r="CBL151" s="342"/>
      <c r="CBM151" s="342"/>
      <c r="CBN151" s="342"/>
      <c r="CBO151" s="342"/>
      <c r="CBP151" s="342"/>
      <c r="CBQ151" s="342"/>
      <c r="CBR151" s="342"/>
      <c r="CBS151" s="342"/>
      <c r="CBT151" s="342"/>
      <c r="CBU151" s="342"/>
      <c r="CBV151" s="342"/>
      <c r="CBW151" s="342"/>
      <c r="CBX151" s="342"/>
      <c r="CBY151" s="342"/>
      <c r="CBZ151" s="342"/>
      <c r="CCA151" s="342"/>
      <c r="CCB151" s="342"/>
      <c r="CCC151" s="342"/>
      <c r="CCD151" s="342"/>
      <c r="CCE151" s="342"/>
      <c r="CCF151" s="342"/>
      <c r="CCG151" s="342"/>
      <c r="CCH151" s="342"/>
      <c r="CCI151" s="342"/>
      <c r="CCJ151" s="342"/>
      <c r="CCK151" s="342"/>
      <c r="CCL151" s="342"/>
      <c r="CCM151" s="342"/>
      <c r="CCN151" s="342"/>
      <c r="CCO151" s="342"/>
      <c r="CCP151" s="342"/>
      <c r="CCQ151" s="342"/>
      <c r="CCR151" s="342"/>
      <c r="CCS151" s="342"/>
      <c r="CCT151" s="342"/>
      <c r="CCU151" s="342"/>
      <c r="CCV151" s="342"/>
      <c r="CCW151" s="342"/>
      <c r="CCX151" s="342"/>
      <c r="CCY151" s="342"/>
      <c r="CCZ151" s="342"/>
      <c r="CDA151" s="342"/>
      <c r="CDB151" s="342"/>
      <c r="CDC151" s="342"/>
      <c r="CDD151" s="342"/>
      <c r="CDE151" s="342"/>
      <c r="CDF151" s="342"/>
      <c r="CDG151" s="342"/>
      <c r="CDH151" s="342"/>
      <c r="CDI151" s="342"/>
      <c r="CDJ151" s="342"/>
      <c r="CDK151" s="342"/>
      <c r="CDL151" s="342"/>
      <c r="CDM151" s="342"/>
      <c r="CDN151" s="342"/>
      <c r="CDO151" s="342"/>
      <c r="CDP151" s="342"/>
      <c r="CDQ151" s="342"/>
      <c r="CDR151" s="342"/>
      <c r="CDS151" s="342"/>
      <c r="CDT151" s="342"/>
      <c r="CDU151" s="342"/>
      <c r="CDV151" s="342"/>
      <c r="CDW151" s="342"/>
      <c r="CDX151" s="342"/>
      <c r="CDY151" s="342"/>
      <c r="CDZ151" s="342"/>
      <c r="CEA151" s="342"/>
      <c r="CEB151" s="342"/>
      <c r="CEC151" s="342"/>
      <c r="CED151" s="342"/>
      <c r="CEE151" s="342"/>
      <c r="CEF151" s="342"/>
      <c r="CEG151" s="342"/>
      <c r="CEH151" s="342"/>
      <c r="CEI151" s="342"/>
      <c r="CEJ151" s="342"/>
      <c r="CEK151" s="342"/>
      <c r="CEL151" s="342"/>
      <c r="CEM151" s="342"/>
      <c r="CEN151" s="342"/>
      <c r="CEO151" s="342"/>
      <c r="CEP151" s="342"/>
      <c r="CEQ151" s="342"/>
      <c r="CER151" s="342"/>
      <c r="CES151" s="342"/>
      <c r="CET151" s="342"/>
      <c r="CEU151" s="342"/>
      <c r="CEV151" s="342"/>
      <c r="CEW151" s="342"/>
      <c r="CEX151" s="342"/>
      <c r="CEY151" s="342"/>
      <c r="CEZ151" s="342"/>
      <c r="CFA151" s="342"/>
      <c r="CFB151" s="342"/>
      <c r="CFC151" s="342"/>
      <c r="CFD151" s="342"/>
      <c r="CFE151" s="342"/>
      <c r="CFF151" s="342"/>
      <c r="CFG151" s="342"/>
      <c r="CFH151" s="342"/>
      <c r="CFI151" s="342"/>
      <c r="CFJ151" s="342"/>
      <c r="CFK151" s="342"/>
      <c r="CFL151" s="342"/>
      <c r="CFM151" s="342"/>
      <c r="CFN151" s="342"/>
      <c r="CFO151" s="342"/>
      <c r="CFP151" s="342"/>
      <c r="CFQ151" s="342"/>
      <c r="CFR151" s="342"/>
      <c r="CFS151" s="342"/>
      <c r="CFT151" s="342"/>
      <c r="CFU151" s="342"/>
      <c r="CFV151" s="342"/>
      <c r="CFW151" s="342"/>
      <c r="CFX151" s="342"/>
      <c r="CFY151" s="342"/>
      <c r="CFZ151" s="342"/>
      <c r="CGA151" s="342"/>
      <c r="CGB151" s="342"/>
      <c r="CGC151" s="342"/>
      <c r="CGD151" s="342"/>
      <c r="CGE151" s="342"/>
      <c r="CGF151" s="342"/>
      <c r="CGG151" s="342"/>
      <c r="CGH151" s="342"/>
      <c r="CGI151" s="342"/>
      <c r="CGJ151" s="342"/>
      <c r="CGK151" s="342"/>
      <c r="CGL151" s="342"/>
      <c r="CGM151" s="342"/>
      <c r="CGN151" s="342"/>
      <c r="CGO151" s="342"/>
      <c r="CGP151" s="342"/>
      <c r="CGQ151" s="342"/>
      <c r="CGR151" s="342"/>
      <c r="CGS151" s="342"/>
      <c r="CGT151" s="342"/>
      <c r="CGU151" s="342"/>
      <c r="CGV151" s="342"/>
      <c r="CGW151" s="342"/>
      <c r="CGX151" s="342"/>
      <c r="CGY151" s="342"/>
      <c r="CGZ151" s="342"/>
      <c r="CHA151" s="342"/>
      <c r="CHB151" s="342"/>
      <c r="CHC151" s="342"/>
      <c r="CHD151" s="342"/>
      <c r="CHE151" s="342"/>
      <c r="CHF151" s="342"/>
      <c r="CHG151" s="342"/>
      <c r="CHH151" s="342"/>
      <c r="CHI151" s="342"/>
      <c r="CHJ151" s="342"/>
      <c r="CHK151" s="342"/>
      <c r="CHL151" s="342"/>
      <c r="CHM151" s="342"/>
      <c r="CHN151" s="342"/>
      <c r="CHO151" s="342"/>
      <c r="CHP151" s="342"/>
      <c r="CHQ151" s="342"/>
      <c r="CHR151" s="342"/>
      <c r="CHS151" s="342"/>
      <c r="CHT151" s="342"/>
      <c r="CHU151" s="342"/>
      <c r="CHV151" s="342"/>
      <c r="CHW151" s="342"/>
      <c r="CHX151" s="342"/>
      <c r="CHY151" s="342"/>
      <c r="CHZ151" s="342"/>
      <c r="CIA151" s="342"/>
      <c r="CIB151" s="342"/>
      <c r="CIC151" s="342"/>
      <c r="CID151" s="342"/>
      <c r="CIE151" s="342"/>
      <c r="CIF151" s="342"/>
      <c r="CIG151" s="342"/>
      <c r="CIH151" s="342"/>
      <c r="CII151" s="342"/>
      <c r="CIJ151" s="342"/>
      <c r="CIK151" s="342"/>
      <c r="CIL151" s="342"/>
      <c r="CIM151" s="342"/>
      <c r="CIN151" s="342"/>
      <c r="CIO151" s="342"/>
      <c r="CIP151" s="342"/>
      <c r="CIQ151" s="342"/>
      <c r="CIR151" s="342"/>
      <c r="CIS151" s="342"/>
      <c r="CIT151" s="342"/>
      <c r="CIU151" s="342"/>
      <c r="CIV151" s="342"/>
      <c r="CIW151" s="342"/>
      <c r="CIX151" s="342"/>
      <c r="CIY151" s="342"/>
      <c r="CIZ151" s="342"/>
      <c r="CJA151" s="342"/>
      <c r="CJB151" s="342"/>
      <c r="CJC151" s="342"/>
      <c r="CJD151" s="342"/>
      <c r="CJE151" s="342"/>
      <c r="CJF151" s="342"/>
      <c r="CJG151" s="342"/>
      <c r="CJH151" s="342"/>
      <c r="CJI151" s="342"/>
      <c r="CJJ151" s="342"/>
      <c r="CJK151" s="342"/>
      <c r="CJL151" s="342"/>
      <c r="CJM151" s="342"/>
      <c r="CJN151" s="342"/>
      <c r="CJO151" s="342"/>
      <c r="CJP151" s="342"/>
      <c r="CJQ151" s="342"/>
      <c r="CJR151" s="342"/>
      <c r="CJS151" s="342"/>
      <c r="CJT151" s="342"/>
      <c r="CJU151" s="342"/>
      <c r="CJV151" s="342"/>
      <c r="CJW151" s="342"/>
      <c r="CJX151" s="342"/>
      <c r="CJY151" s="342"/>
      <c r="CJZ151" s="342"/>
      <c r="CKA151" s="342"/>
      <c r="CKB151" s="342"/>
      <c r="CKC151" s="342"/>
      <c r="CKD151" s="342"/>
      <c r="CKE151" s="342"/>
      <c r="CKF151" s="342"/>
      <c r="CKG151" s="342"/>
      <c r="CKH151" s="342"/>
      <c r="CKI151" s="342"/>
      <c r="CKJ151" s="342"/>
      <c r="CKK151" s="342"/>
      <c r="CKL151" s="342"/>
      <c r="CKM151" s="342"/>
      <c r="CKN151" s="342"/>
      <c r="CKO151" s="342"/>
      <c r="CKP151" s="342"/>
      <c r="CKQ151" s="342"/>
      <c r="CKR151" s="342"/>
      <c r="CKS151" s="342"/>
      <c r="CKT151" s="342"/>
      <c r="CKU151" s="342"/>
      <c r="CKV151" s="342"/>
      <c r="CKW151" s="342"/>
      <c r="CKX151" s="342"/>
      <c r="CKY151" s="342"/>
      <c r="CKZ151" s="342"/>
      <c r="CLA151" s="342"/>
      <c r="CLB151" s="342"/>
      <c r="CLC151" s="342"/>
      <c r="CLD151" s="342"/>
      <c r="CLE151" s="342"/>
      <c r="CLF151" s="342"/>
      <c r="CLG151" s="342"/>
      <c r="CLH151" s="342"/>
      <c r="CLI151" s="342"/>
      <c r="CLJ151" s="342"/>
      <c r="CLK151" s="342"/>
      <c r="CLL151" s="342"/>
      <c r="CLM151" s="342"/>
      <c r="CLN151" s="342"/>
      <c r="CLO151" s="342"/>
      <c r="CLP151" s="342"/>
      <c r="CLQ151" s="342"/>
      <c r="CLR151" s="342"/>
      <c r="CLS151" s="342"/>
      <c r="CLT151" s="342"/>
      <c r="CLU151" s="342"/>
      <c r="CLV151" s="342"/>
      <c r="CLW151" s="342"/>
      <c r="CLX151" s="342"/>
      <c r="CLY151" s="342"/>
      <c r="CLZ151" s="342"/>
      <c r="CMA151" s="342"/>
      <c r="CMB151" s="342"/>
      <c r="CMC151" s="342"/>
      <c r="CMD151" s="342"/>
      <c r="CME151" s="342"/>
      <c r="CMF151" s="342"/>
      <c r="CMG151" s="342"/>
      <c r="CMH151" s="342"/>
      <c r="CMI151" s="342"/>
      <c r="CMJ151" s="342"/>
      <c r="CMK151" s="342"/>
      <c r="CML151" s="342"/>
      <c r="CMM151" s="342"/>
      <c r="CMN151" s="342"/>
      <c r="CMO151" s="342"/>
      <c r="CMP151" s="342"/>
      <c r="CMQ151" s="342"/>
      <c r="CMR151" s="342"/>
      <c r="CMS151" s="342"/>
      <c r="CMT151" s="342"/>
      <c r="CMU151" s="342"/>
      <c r="CMV151" s="342"/>
      <c r="CMW151" s="342"/>
      <c r="CMX151" s="342"/>
      <c r="CMY151" s="342"/>
      <c r="CMZ151" s="342"/>
      <c r="CNA151" s="342"/>
      <c r="CNB151" s="342"/>
      <c r="CNC151" s="342"/>
      <c r="CND151" s="342"/>
      <c r="CNE151" s="342"/>
      <c r="CNF151" s="342"/>
      <c r="CNG151" s="342"/>
      <c r="CNH151" s="342"/>
      <c r="CNI151" s="342"/>
      <c r="CNJ151" s="342"/>
      <c r="CNK151" s="342"/>
      <c r="CNL151" s="342"/>
      <c r="CNM151" s="342"/>
      <c r="CNN151" s="342"/>
      <c r="CNO151" s="342"/>
      <c r="CNP151" s="342"/>
      <c r="CNQ151" s="342"/>
      <c r="CNR151" s="342"/>
      <c r="CNS151" s="342"/>
      <c r="CNT151" s="342"/>
      <c r="CNU151" s="342"/>
      <c r="CNV151" s="342"/>
      <c r="CNW151" s="342"/>
      <c r="CNX151" s="342"/>
      <c r="CNY151" s="342"/>
      <c r="CNZ151" s="342"/>
      <c r="COA151" s="342"/>
      <c r="COB151" s="342"/>
      <c r="COC151" s="342"/>
      <c r="COD151" s="342"/>
      <c r="COE151" s="342"/>
      <c r="COF151" s="342"/>
      <c r="COG151" s="342"/>
      <c r="COH151" s="342"/>
      <c r="COI151" s="342"/>
      <c r="COJ151" s="342"/>
      <c r="COK151" s="342"/>
      <c r="COL151" s="342"/>
      <c r="COM151" s="342"/>
      <c r="CON151" s="342"/>
      <c r="COO151" s="342"/>
      <c r="COP151" s="342"/>
      <c r="COQ151" s="342"/>
      <c r="COR151" s="342"/>
      <c r="COS151" s="342"/>
      <c r="COT151" s="342"/>
      <c r="COU151" s="342"/>
      <c r="COV151" s="342"/>
      <c r="COW151" s="342"/>
      <c r="COX151" s="342"/>
      <c r="COY151" s="342"/>
      <c r="COZ151" s="342"/>
      <c r="CPA151" s="342"/>
      <c r="CPB151" s="342"/>
      <c r="CPC151" s="342"/>
      <c r="CPD151" s="342"/>
      <c r="CPE151" s="342"/>
      <c r="CPF151" s="342"/>
      <c r="CPG151" s="342"/>
      <c r="CPH151" s="342"/>
      <c r="CPI151" s="342"/>
      <c r="CPJ151" s="342"/>
      <c r="CPK151" s="342"/>
      <c r="CPL151" s="342"/>
      <c r="CPM151" s="342"/>
      <c r="CPN151" s="342"/>
      <c r="CPO151" s="342"/>
      <c r="CPP151" s="342"/>
      <c r="CPQ151" s="342"/>
      <c r="CPR151" s="342"/>
      <c r="CPS151" s="342"/>
      <c r="CPT151" s="342"/>
      <c r="CPU151" s="342"/>
      <c r="CPV151" s="342"/>
      <c r="CPW151" s="342"/>
      <c r="CPX151" s="342"/>
      <c r="CPY151" s="342"/>
      <c r="CPZ151" s="342"/>
      <c r="CQA151" s="342"/>
      <c r="CQB151" s="342"/>
      <c r="CQC151" s="342"/>
      <c r="CQD151" s="342"/>
      <c r="CQE151" s="342"/>
      <c r="CQF151" s="342"/>
      <c r="CQG151" s="342"/>
      <c r="CQH151" s="342"/>
      <c r="CQI151" s="342"/>
      <c r="CQJ151" s="342"/>
      <c r="CQK151" s="342"/>
      <c r="CQL151" s="342"/>
      <c r="CQM151" s="342"/>
      <c r="CQN151" s="342"/>
      <c r="CQO151" s="342"/>
      <c r="CQP151" s="342"/>
      <c r="CQQ151" s="342"/>
      <c r="CQR151" s="342"/>
      <c r="CQS151" s="342"/>
      <c r="CQT151" s="342"/>
      <c r="CQU151" s="342"/>
      <c r="CQV151" s="342"/>
      <c r="CQW151" s="342"/>
      <c r="CQX151" s="342"/>
      <c r="CQY151" s="342"/>
      <c r="CQZ151" s="342"/>
      <c r="CRA151" s="342"/>
      <c r="CRB151" s="342"/>
      <c r="CRC151" s="342"/>
      <c r="CRD151" s="342"/>
      <c r="CRE151" s="342"/>
      <c r="CRF151" s="342"/>
      <c r="CRG151" s="342"/>
      <c r="CRH151" s="342"/>
      <c r="CRI151" s="342"/>
      <c r="CRJ151" s="342"/>
      <c r="CRK151" s="342"/>
      <c r="CRL151" s="342"/>
      <c r="CRM151" s="342"/>
      <c r="CRN151" s="342"/>
      <c r="CRO151" s="342"/>
      <c r="CRP151" s="342"/>
      <c r="CRQ151" s="342"/>
      <c r="CRR151" s="342"/>
      <c r="CRS151" s="342"/>
      <c r="CRT151" s="342"/>
      <c r="CRU151" s="342"/>
      <c r="CRV151" s="342"/>
      <c r="CRW151" s="342"/>
      <c r="CRX151" s="342"/>
      <c r="CRY151" s="342"/>
      <c r="CRZ151" s="342"/>
      <c r="CSA151" s="342"/>
      <c r="CSB151" s="342"/>
      <c r="CSC151" s="342"/>
      <c r="CSD151" s="342"/>
      <c r="CSE151" s="342"/>
      <c r="CSF151" s="342"/>
      <c r="CSG151" s="342"/>
      <c r="CSH151" s="342"/>
      <c r="CSI151" s="342"/>
      <c r="CSJ151" s="342"/>
      <c r="CSK151" s="342"/>
      <c r="CSL151" s="342"/>
      <c r="CSM151" s="342"/>
      <c r="CSN151" s="342"/>
      <c r="CSO151" s="342"/>
      <c r="CSP151" s="342"/>
      <c r="CSQ151" s="342"/>
      <c r="CSR151" s="342"/>
      <c r="CSS151" s="342"/>
      <c r="CST151" s="342"/>
      <c r="CSU151" s="342"/>
      <c r="CSV151" s="342"/>
      <c r="CSW151" s="342"/>
      <c r="CSX151" s="342"/>
      <c r="CSY151" s="342"/>
      <c r="CSZ151" s="342"/>
      <c r="CTA151" s="342"/>
      <c r="CTB151" s="342"/>
      <c r="CTC151" s="342"/>
      <c r="CTD151" s="342"/>
      <c r="CTE151" s="342"/>
      <c r="CTF151" s="342"/>
      <c r="CTG151" s="342"/>
      <c r="CTH151" s="342"/>
      <c r="CTI151" s="342"/>
      <c r="CTJ151" s="342"/>
      <c r="CTK151" s="342"/>
      <c r="CTL151" s="342"/>
      <c r="CTM151" s="342"/>
      <c r="CTN151" s="342"/>
      <c r="CTO151" s="342"/>
      <c r="CTP151" s="342"/>
      <c r="CTQ151" s="342"/>
      <c r="CTR151" s="342"/>
      <c r="CTS151" s="342"/>
      <c r="CTT151" s="342"/>
      <c r="CTU151" s="342"/>
      <c r="CTV151" s="342"/>
      <c r="CTW151" s="342"/>
      <c r="CTX151" s="342"/>
      <c r="CTY151" s="342"/>
      <c r="CTZ151" s="342"/>
      <c r="CUA151" s="342"/>
      <c r="CUB151" s="342"/>
      <c r="CUC151" s="342"/>
      <c r="CUD151" s="342"/>
      <c r="CUE151" s="342"/>
      <c r="CUF151" s="342"/>
      <c r="CUG151" s="342"/>
      <c r="CUH151" s="342"/>
      <c r="CUI151" s="342"/>
      <c r="CUJ151" s="342"/>
      <c r="CUK151" s="342"/>
      <c r="CUL151" s="342"/>
      <c r="CUM151" s="342"/>
      <c r="CUN151" s="342"/>
      <c r="CUO151" s="342"/>
      <c r="CUP151" s="342"/>
      <c r="CUQ151" s="342"/>
      <c r="CUR151" s="342"/>
      <c r="CUS151" s="342"/>
      <c r="CUT151" s="342"/>
      <c r="CUU151" s="342"/>
      <c r="CUV151" s="342"/>
      <c r="CUW151" s="342"/>
      <c r="CUX151" s="342"/>
      <c r="CUY151" s="342"/>
      <c r="CUZ151" s="342"/>
      <c r="CVA151" s="342"/>
      <c r="CVB151" s="342"/>
      <c r="CVC151" s="342"/>
      <c r="CVD151" s="342"/>
      <c r="CVE151" s="342"/>
      <c r="CVF151" s="342"/>
      <c r="CVG151" s="342"/>
      <c r="CVH151" s="342"/>
      <c r="CVI151" s="342"/>
      <c r="CVJ151" s="342"/>
      <c r="CVK151" s="342"/>
      <c r="CVL151" s="342"/>
      <c r="CVM151" s="342"/>
      <c r="CVN151" s="342"/>
      <c r="CVO151" s="342"/>
      <c r="CVP151" s="342"/>
      <c r="CVQ151" s="342"/>
      <c r="CVR151" s="342"/>
      <c r="CVS151" s="342"/>
      <c r="CVT151" s="342"/>
      <c r="CVU151" s="342"/>
      <c r="CVV151" s="342"/>
      <c r="CVW151" s="342"/>
      <c r="CVX151" s="342"/>
      <c r="CVY151" s="342"/>
      <c r="CVZ151" s="342"/>
      <c r="CWA151" s="342"/>
      <c r="CWB151" s="342"/>
      <c r="CWC151" s="342"/>
      <c r="CWD151" s="342"/>
      <c r="CWE151" s="342"/>
      <c r="CWF151" s="342"/>
      <c r="CWG151" s="342"/>
      <c r="CWH151" s="342"/>
      <c r="CWI151" s="342"/>
      <c r="CWJ151" s="342"/>
      <c r="CWK151" s="342"/>
      <c r="CWL151" s="342"/>
      <c r="CWM151" s="342"/>
      <c r="CWN151" s="342"/>
      <c r="CWO151" s="342"/>
      <c r="CWP151" s="342"/>
      <c r="CWQ151" s="342"/>
      <c r="CWR151" s="342"/>
      <c r="CWS151" s="342"/>
      <c r="CWT151" s="342"/>
      <c r="CWU151" s="342"/>
      <c r="CWV151" s="342"/>
      <c r="CWW151" s="342"/>
      <c r="CWX151" s="342"/>
      <c r="CWY151" s="342"/>
      <c r="CWZ151" s="342"/>
      <c r="CXA151" s="342"/>
      <c r="CXB151" s="342"/>
      <c r="CXC151" s="342"/>
      <c r="CXD151" s="342"/>
      <c r="CXE151" s="342"/>
      <c r="CXF151" s="342"/>
      <c r="CXG151" s="342"/>
      <c r="CXH151" s="342"/>
      <c r="CXI151" s="342"/>
      <c r="CXJ151" s="342"/>
      <c r="CXK151" s="342"/>
      <c r="CXL151" s="342"/>
      <c r="CXM151" s="342"/>
      <c r="CXN151" s="342"/>
      <c r="CXO151" s="342"/>
      <c r="CXP151" s="342"/>
      <c r="CXQ151" s="342"/>
      <c r="CXR151" s="342"/>
      <c r="CXS151" s="342"/>
      <c r="CXT151" s="342"/>
      <c r="CXU151" s="342"/>
      <c r="CXV151" s="342"/>
      <c r="CXW151" s="342"/>
      <c r="CXX151" s="342"/>
      <c r="CXY151" s="342"/>
      <c r="CXZ151" s="342"/>
      <c r="CYA151" s="342"/>
      <c r="CYB151" s="342"/>
      <c r="CYC151" s="342"/>
      <c r="CYD151" s="342"/>
      <c r="CYE151" s="342"/>
      <c r="CYF151" s="342"/>
      <c r="CYG151" s="342"/>
      <c r="CYH151" s="342"/>
      <c r="CYI151" s="342"/>
      <c r="CYJ151" s="342"/>
      <c r="CYK151" s="342"/>
      <c r="CYL151" s="342"/>
      <c r="CYM151" s="342"/>
      <c r="CYN151" s="342"/>
      <c r="CYO151" s="342"/>
      <c r="CYP151" s="342"/>
      <c r="CYQ151" s="342"/>
      <c r="CYR151" s="342"/>
      <c r="CYS151" s="342"/>
      <c r="CYT151" s="342"/>
      <c r="CYU151" s="342"/>
      <c r="CYV151" s="342"/>
      <c r="CYW151" s="342"/>
      <c r="CYX151" s="342"/>
      <c r="CYY151" s="342"/>
      <c r="CYZ151" s="342"/>
      <c r="CZA151" s="342"/>
      <c r="CZB151" s="342"/>
      <c r="CZC151" s="342"/>
      <c r="CZD151" s="342"/>
      <c r="CZE151" s="342"/>
      <c r="CZF151" s="342"/>
      <c r="CZG151" s="342"/>
      <c r="CZH151" s="342"/>
      <c r="CZI151" s="342"/>
      <c r="CZJ151" s="342"/>
      <c r="CZK151" s="342"/>
      <c r="CZL151" s="342"/>
      <c r="CZM151" s="342"/>
      <c r="CZN151" s="342"/>
      <c r="CZO151" s="342"/>
      <c r="CZP151" s="342"/>
      <c r="CZQ151" s="342"/>
      <c r="CZR151" s="342"/>
      <c r="CZS151" s="342"/>
      <c r="CZT151" s="342"/>
      <c r="CZU151" s="342"/>
      <c r="CZV151" s="342"/>
      <c r="CZW151" s="342"/>
      <c r="CZX151" s="342"/>
      <c r="CZY151" s="342"/>
      <c r="CZZ151" s="342"/>
      <c r="DAA151" s="342"/>
      <c r="DAB151" s="342"/>
      <c r="DAC151" s="342"/>
      <c r="DAD151" s="342"/>
      <c r="DAE151" s="342"/>
      <c r="DAF151" s="342"/>
      <c r="DAG151" s="342"/>
      <c r="DAH151" s="342"/>
      <c r="DAI151" s="342"/>
      <c r="DAJ151" s="342"/>
      <c r="DAK151" s="342"/>
      <c r="DAL151" s="342"/>
      <c r="DAM151" s="342"/>
      <c r="DAN151" s="342"/>
      <c r="DAO151" s="342"/>
      <c r="DAP151" s="342"/>
      <c r="DAQ151" s="342"/>
      <c r="DAR151" s="342"/>
      <c r="DAS151" s="342"/>
      <c r="DAT151" s="342"/>
      <c r="DAU151" s="342"/>
      <c r="DAV151" s="342"/>
      <c r="DAW151" s="342"/>
      <c r="DAX151" s="342"/>
      <c r="DAY151" s="342"/>
      <c r="DAZ151" s="342"/>
      <c r="DBA151" s="342"/>
      <c r="DBB151" s="342"/>
      <c r="DBC151" s="342"/>
      <c r="DBD151" s="342"/>
      <c r="DBE151" s="342"/>
      <c r="DBF151" s="342"/>
      <c r="DBG151" s="342"/>
      <c r="DBH151" s="342"/>
      <c r="DBI151" s="342"/>
      <c r="DBJ151" s="342"/>
      <c r="DBK151" s="342"/>
      <c r="DBL151" s="342"/>
      <c r="DBM151" s="342"/>
      <c r="DBN151" s="342"/>
      <c r="DBO151" s="342"/>
      <c r="DBP151" s="342"/>
      <c r="DBQ151" s="342"/>
      <c r="DBR151" s="342"/>
      <c r="DBS151" s="342"/>
      <c r="DBT151" s="342"/>
      <c r="DBU151" s="342"/>
      <c r="DBV151" s="342"/>
      <c r="DBW151" s="342"/>
      <c r="DBX151" s="342"/>
      <c r="DBY151" s="342"/>
      <c r="DBZ151" s="342"/>
      <c r="DCA151" s="342"/>
      <c r="DCB151" s="342"/>
      <c r="DCC151" s="342"/>
      <c r="DCD151" s="342"/>
      <c r="DCE151" s="342"/>
      <c r="DCF151" s="342"/>
      <c r="DCG151" s="342"/>
      <c r="DCH151" s="342"/>
      <c r="DCI151" s="342"/>
      <c r="DCJ151" s="342"/>
      <c r="DCK151" s="342"/>
      <c r="DCL151" s="342"/>
      <c r="DCM151" s="342"/>
      <c r="DCN151" s="342"/>
      <c r="DCO151" s="342"/>
      <c r="DCP151" s="342"/>
      <c r="DCQ151" s="342"/>
      <c r="DCR151" s="342"/>
      <c r="DCS151" s="342"/>
      <c r="DCT151" s="342"/>
      <c r="DCU151" s="342"/>
      <c r="DCV151" s="342"/>
      <c r="DCW151" s="342"/>
      <c r="DCX151" s="342"/>
      <c r="DCY151" s="342"/>
      <c r="DCZ151" s="342"/>
      <c r="DDA151" s="342"/>
      <c r="DDB151" s="342"/>
      <c r="DDC151" s="342"/>
      <c r="DDD151" s="342"/>
      <c r="DDE151" s="342"/>
      <c r="DDF151" s="342"/>
      <c r="DDG151" s="342"/>
      <c r="DDH151" s="342"/>
      <c r="DDI151" s="342"/>
      <c r="DDJ151" s="342"/>
      <c r="DDK151" s="342"/>
      <c r="DDL151" s="342"/>
      <c r="DDM151" s="342"/>
      <c r="DDN151" s="342"/>
      <c r="DDO151" s="342"/>
      <c r="DDP151" s="342"/>
      <c r="DDQ151" s="342"/>
      <c r="DDR151" s="342"/>
      <c r="DDS151" s="342"/>
      <c r="DDT151" s="342"/>
      <c r="DDU151" s="342"/>
      <c r="DDV151" s="342"/>
      <c r="DDW151" s="342"/>
      <c r="DDX151" s="342"/>
      <c r="DDY151" s="342"/>
      <c r="DDZ151" s="342"/>
      <c r="DEA151" s="342"/>
      <c r="DEB151" s="342"/>
      <c r="DEC151" s="342"/>
      <c r="DED151" s="342"/>
      <c r="DEE151" s="342"/>
      <c r="DEF151" s="342"/>
      <c r="DEG151" s="342"/>
      <c r="DEH151" s="342"/>
      <c r="DEI151" s="342"/>
      <c r="DEJ151" s="342"/>
      <c r="DEK151" s="342"/>
      <c r="DEL151" s="342"/>
      <c r="DEM151" s="342"/>
      <c r="DEN151" s="342"/>
      <c r="DEO151" s="342"/>
      <c r="DEP151" s="342"/>
      <c r="DEQ151" s="342"/>
      <c r="DER151" s="342"/>
      <c r="DES151" s="342"/>
      <c r="DET151" s="342"/>
      <c r="DEU151" s="342"/>
      <c r="DEV151" s="342"/>
      <c r="DEW151" s="342"/>
      <c r="DEX151" s="342"/>
      <c r="DEY151" s="342"/>
      <c r="DEZ151" s="342"/>
      <c r="DFA151" s="342"/>
      <c r="DFB151" s="342"/>
      <c r="DFC151" s="342"/>
      <c r="DFD151" s="342"/>
      <c r="DFE151" s="342"/>
      <c r="DFF151" s="342"/>
      <c r="DFG151" s="342"/>
      <c r="DFH151" s="342"/>
      <c r="DFI151" s="342"/>
      <c r="DFJ151" s="342"/>
      <c r="DFK151" s="342"/>
      <c r="DFL151" s="342"/>
      <c r="DFM151" s="342"/>
      <c r="DFN151" s="342"/>
      <c r="DFO151" s="342"/>
      <c r="DFP151" s="342"/>
      <c r="DFQ151" s="342"/>
      <c r="DFR151" s="342"/>
      <c r="DFS151" s="342"/>
      <c r="DFT151" s="342"/>
      <c r="DFU151" s="342"/>
      <c r="DFV151" s="342"/>
      <c r="DFW151" s="342"/>
      <c r="DFX151" s="342"/>
      <c r="DFY151" s="342"/>
      <c r="DFZ151" s="342"/>
      <c r="DGA151" s="342"/>
      <c r="DGB151" s="342"/>
      <c r="DGC151" s="342"/>
      <c r="DGD151" s="342"/>
      <c r="DGE151" s="342"/>
      <c r="DGF151" s="342"/>
      <c r="DGG151" s="342"/>
      <c r="DGH151" s="342"/>
      <c r="DGI151" s="342"/>
      <c r="DGJ151" s="342"/>
      <c r="DGK151" s="342"/>
      <c r="DGL151" s="342"/>
      <c r="DGM151" s="342"/>
      <c r="DGN151" s="342"/>
      <c r="DGO151" s="342"/>
      <c r="DGP151" s="342"/>
      <c r="DGQ151" s="342"/>
      <c r="DGR151" s="342"/>
      <c r="DGS151" s="342"/>
      <c r="DGT151" s="342"/>
      <c r="DGU151" s="342"/>
      <c r="DGV151" s="342"/>
      <c r="DGW151" s="342"/>
      <c r="DGX151" s="342"/>
      <c r="DGY151" s="342"/>
      <c r="DGZ151" s="342"/>
      <c r="DHA151" s="342"/>
      <c r="DHB151" s="342"/>
      <c r="DHC151" s="342"/>
      <c r="DHD151" s="342"/>
      <c r="DHE151" s="342"/>
      <c r="DHF151" s="342"/>
      <c r="DHG151" s="342"/>
      <c r="DHH151" s="342"/>
      <c r="DHI151" s="342"/>
      <c r="DHJ151" s="342"/>
      <c r="DHK151" s="342"/>
      <c r="DHL151" s="342"/>
      <c r="DHM151" s="342"/>
      <c r="DHN151" s="342"/>
      <c r="DHO151" s="342"/>
      <c r="DHP151" s="342"/>
      <c r="DHQ151" s="342"/>
      <c r="DHR151" s="342"/>
      <c r="DHS151" s="342"/>
      <c r="DHT151" s="342"/>
      <c r="DHU151" s="342"/>
      <c r="DHV151" s="342"/>
      <c r="DHW151" s="342"/>
      <c r="DHX151" s="342"/>
      <c r="DHY151" s="342"/>
      <c r="DHZ151" s="342"/>
      <c r="DIA151" s="342"/>
      <c r="DIB151" s="342"/>
      <c r="DIC151" s="342"/>
      <c r="DID151" s="342"/>
      <c r="DIE151" s="342"/>
      <c r="DIF151" s="342"/>
      <c r="DIG151" s="342"/>
      <c r="DIH151" s="342"/>
      <c r="DII151" s="342"/>
      <c r="DIJ151" s="342"/>
      <c r="DIK151" s="342"/>
      <c r="DIL151" s="342"/>
      <c r="DIM151" s="342"/>
      <c r="DIN151" s="342"/>
      <c r="DIO151" s="342"/>
      <c r="DIP151" s="342"/>
      <c r="DIQ151" s="342"/>
      <c r="DIR151" s="342"/>
      <c r="DIS151" s="342"/>
      <c r="DIT151" s="342"/>
      <c r="DIU151" s="342"/>
      <c r="DIV151" s="342"/>
      <c r="DIW151" s="342"/>
      <c r="DIX151" s="342"/>
      <c r="DIY151" s="342"/>
      <c r="DIZ151" s="342"/>
      <c r="DJA151" s="342"/>
      <c r="DJB151" s="342"/>
      <c r="DJC151" s="342"/>
      <c r="DJD151" s="342"/>
      <c r="DJE151" s="342"/>
      <c r="DJF151" s="342"/>
      <c r="DJG151" s="342"/>
      <c r="DJH151" s="342"/>
      <c r="DJI151" s="342"/>
      <c r="DJJ151" s="342"/>
      <c r="DJK151" s="342"/>
      <c r="DJL151" s="342"/>
      <c r="DJM151" s="342"/>
      <c r="DJN151" s="342"/>
      <c r="DJO151" s="342"/>
      <c r="DJP151" s="342"/>
      <c r="DJQ151" s="342"/>
      <c r="DJR151" s="342"/>
      <c r="DJS151" s="342"/>
      <c r="DJT151" s="342"/>
      <c r="DJU151" s="342"/>
      <c r="DJV151" s="342"/>
      <c r="DJW151" s="342"/>
      <c r="DJX151" s="342"/>
      <c r="DJY151" s="342"/>
      <c r="DJZ151" s="342"/>
      <c r="DKA151" s="342"/>
      <c r="DKB151" s="342"/>
      <c r="DKC151" s="342"/>
      <c r="DKD151" s="342"/>
      <c r="DKE151" s="342"/>
      <c r="DKF151" s="342"/>
      <c r="DKG151" s="342"/>
      <c r="DKH151" s="342"/>
      <c r="DKI151" s="342"/>
      <c r="DKJ151" s="342"/>
      <c r="DKK151" s="342"/>
      <c r="DKL151" s="342"/>
      <c r="DKM151" s="342"/>
      <c r="DKN151" s="342"/>
      <c r="DKO151" s="342"/>
      <c r="DKP151" s="342"/>
      <c r="DKQ151" s="342"/>
      <c r="DKR151" s="342"/>
      <c r="DKS151" s="342"/>
      <c r="DKT151" s="342"/>
      <c r="DKU151" s="342"/>
      <c r="DKV151" s="342"/>
      <c r="DKW151" s="342"/>
      <c r="DKX151" s="342"/>
      <c r="DKY151" s="342"/>
      <c r="DKZ151" s="342"/>
      <c r="DLA151" s="342"/>
      <c r="DLB151" s="342"/>
      <c r="DLC151" s="342"/>
      <c r="DLD151" s="342"/>
      <c r="DLE151" s="342"/>
      <c r="DLF151" s="342"/>
      <c r="DLG151" s="342"/>
      <c r="DLH151" s="342"/>
      <c r="DLI151" s="342"/>
      <c r="DLJ151" s="342"/>
      <c r="DLK151" s="342"/>
      <c r="DLL151" s="342"/>
      <c r="DLM151" s="342"/>
      <c r="DLN151" s="342"/>
      <c r="DLO151" s="342"/>
      <c r="DLP151" s="342"/>
      <c r="DLQ151" s="342"/>
      <c r="DLR151" s="342"/>
      <c r="DLS151" s="342"/>
      <c r="DLT151" s="342"/>
      <c r="DLU151" s="342"/>
      <c r="DLV151" s="342"/>
      <c r="DLW151" s="342"/>
      <c r="DLX151" s="342"/>
      <c r="DLY151" s="342"/>
      <c r="DLZ151" s="342"/>
      <c r="DMA151" s="342"/>
      <c r="DMB151" s="342"/>
      <c r="DMC151" s="342"/>
      <c r="DMD151" s="342"/>
      <c r="DME151" s="342"/>
      <c r="DMF151" s="342"/>
      <c r="DMG151" s="342"/>
      <c r="DMH151" s="342"/>
      <c r="DMI151" s="342"/>
      <c r="DMJ151" s="342"/>
      <c r="DMK151" s="342"/>
      <c r="DML151" s="342"/>
      <c r="DMM151" s="342"/>
      <c r="DMN151" s="342"/>
      <c r="DMO151" s="342"/>
      <c r="DMP151" s="342"/>
      <c r="DMQ151" s="342"/>
      <c r="DMR151" s="342"/>
      <c r="DMS151" s="342"/>
      <c r="DMT151" s="342"/>
      <c r="DMU151" s="342"/>
      <c r="DMV151" s="342"/>
      <c r="DMW151" s="342"/>
      <c r="DMX151" s="342"/>
      <c r="DMY151" s="342"/>
      <c r="DMZ151" s="342"/>
      <c r="DNA151" s="342"/>
      <c r="DNB151" s="342"/>
      <c r="DNC151" s="342"/>
      <c r="DND151" s="342"/>
      <c r="DNE151" s="342"/>
      <c r="DNF151" s="342"/>
      <c r="DNG151" s="342"/>
      <c r="DNH151" s="342"/>
      <c r="DNI151" s="342"/>
      <c r="DNJ151" s="342"/>
      <c r="DNK151" s="342"/>
      <c r="DNL151" s="342"/>
      <c r="DNM151" s="342"/>
      <c r="DNN151" s="342"/>
      <c r="DNO151" s="342"/>
      <c r="DNP151" s="342"/>
      <c r="DNQ151" s="342"/>
      <c r="DNR151" s="342"/>
      <c r="DNS151" s="342"/>
      <c r="DNT151" s="342"/>
      <c r="DNU151" s="342"/>
      <c r="DNV151" s="342"/>
      <c r="DNW151" s="342"/>
      <c r="DNX151" s="342"/>
      <c r="DNY151" s="342"/>
      <c r="DNZ151" s="342"/>
      <c r="DOA151" s="342"/>
      <c r="DOB151" s="342"/>
      <c r="DOC151" s="342"/>
      <c r="DOD151" s="342"/>
      <c r="DOE151" s="342"/>
      <c r="DOF151" s="342"/>
      <c r="DOG151" s="342"/>
      <c r="DOH151" s="342"/>
      <c r="DOI151" s="342"/>
      <c r="DOJ151" s="342"/>
      <c r="DOK151" s="342"/>
      <c r="DOL151" s="342"/>
      <c r="DOM151" s="342"/>
      <c r="DON151" s="342"/>
      <c r="DOO151" s="342"/>
      <c r="DOP151" s="342"/>
      <c r="DOQ151" s="342"/>
      <c r="DOR151" s="342"/>
      <c r="DOS151" s="342"/>
      <c r="DOT151" s="342"/>
      <c r="DOU151" s="342"/>
      <c r="DOV151" s="342"/>
      <c r="DOW151" s="342"/>
      <c r="DOX151" s="342"/>
      <c r="DOY151" s="342"/>
      <c r="DOZ151" s="342"/>
      <c r="DPA151" s="342"/>
      <c r="DPB151" s="342"/>
      <c r="DPC151" s="342"/>
      <c r="DPD151" s="342"/>
      <c r="DPE151" s="342"/>
      <c r="DPF151" s="342"/>
      <c r="DPG151" s="342"/>
      <c r="DPH151" s="342"/>
      <c r="DPI151" s="342"/>
      <c r="DPJ151" s="342"/>
      <c r="DPK151" s="342"/>
      <c r="DPL151" s="342"/>
      <c r="DPM151" s="342"/>
      <c r="DPN151" s="342"/>
      <c r="DPO151" s="342"/>
      <c r="DPP151" s="342"/>
      <c r="DPQ151" s="342"/>
      <c r="DPR151" s="342"/>
      <c r="DPS151" s="342"/>
      <c r="DPT151" s="342"/>
      <c r="DPU151" s="342"/>
      <c r="DPV151" s="342"/>
      <c r="DPW151" s="342"/>
      <c r="DPX151" s="342"/>
      <c r="DPY151" s="342"/>
      <c r="DPZ151" s="342"/>
      <c r="DQA151" s="342"/>
      <c r="DQB151" s="342"/>
      <c r="DQC151" s="342"/>
      <c r="DQD151" s="342"/>
      <c r="DQE151" s="342"/>
      <c r="DQF151" s="342"/>
      <c r="DQG151" s="342"/>
      <c r="DQH151" s="342"/>
      <c r="DQI151" s="342"/>
      <c r="DQJ151" s="342"/>
      <c r="DQK151" s="342"/>
      <c r="DQL151" s="342"/>
      <c r="DQM151" s="342"/>
      <c r="DQN151" s="342"/>
      <c r="DQO151" s="342"/>
      <c r="DQP151" s="342"/>
      <c r="DQQ151" s="342"/>
      <c r="DQR151" s="342"/>
      <c r="DQS151" s="342"/>
      <c r="DQT151" s="342"/>
      <c r="DQU151" s="342"/>
      <c r="DQV151" s="342"/>
      <c r="DQW151" s="342"/>
      <c r="DQX151" s="342"/>
      <c r="DQY151" s="342"/>
      <c r="DQZ151" s="342"/>
      <c r="DRA151" s="342"/>
      <c r="DRB151" s="342"/>
      <c r="DRC151" s="342"/>
      <c r="DRD151" s="342"/>
      <c r="DRE151" s="342"/>
      <c r="DRF151" s="342"/>
      <c r="DRG151" s="342"/>
      <c r="DRH151" s="342"/>
      <c r="DRI151" s="342"/>
      <c r="DRJ151" s="342"/>
      <c r="DRK151" s="342"/>
      <c r="DRL151" s="342"/>
      <c r="DRM151" s="342"/>
      <c r="DRN151" s="342"/>
      <c r="DRO151" s="342"/>
      <c r="DRP151" s="342"/>
      <c r="DRQ151" s="342"/>
      <c r="DRR151" s="342"/>
      <c r="DRS151" s="342"/>
      <c r="DRT151" s="342"/>
      <c r="DRU151" s="342"/>
      <c r="DRV151" s="342"/>
      <c r="DRW151" s="342"/>
      <c r="DRX151" s="342"/>
      <c r="DRY151" s="342"/>
      <c r="DRZ151" s="342"/>
      <c r="DSA151" s="342"/>
      <c r="DSB151" s="342"/>
      <c r="DSC151" s="342"/>
      <c r="DSD151" s="342"/>
      <c r="DSE151" s="342"/>
      <c r="DSF151" s="342"/>
      <c r="DSG151" s="342"/>
      <c r="DSH151" s="342"/>
      <c r="DSI151" s="342"/>
      <c r="DSJ151" s="342"/>
      <c r="DSK151" s="342"/>
      <c r="DSL151" s="342"/>
      <c r="DSM151" s="342"/>
      <c r="DSN151" s="342"/>
      <c r="DSO151" s="342"/>
      <c r="DSP151" s="342"/>
      <c r="DSQ151" s="342"/>
      <c r="DSR151" s="342"/>
      <c r="DSS151" s="342"/>
      <c r="DST151" s="342"/>
      <c r="DSU151" s="342"/>
      <c r="DSV151" s="342"/>
      <c r="DSW151" s="342"/>
      <c r="DSX151" s="342"/>
      <c r="DSY151" s="342"/>
      <c r="DSZ151" s="342"/>
      <c r="DTA151" s="342"/>
      <c r="DTB151" s="342"/>
      <c r="DTC151" s="342"/>
      <c r="DTD151" s="342"/>
      <c r="DTE151" s="342"/>
      <c r="DTF151" s="342"/>
      <c r="DTG151" s="342"/>
      <c r="DTH151" s="342"/>
      <c r="DTI151" s="342"/>
      <c r="DTJ151" s="342"/>
      <c r="DTK151" s="342"/>
      <c r="DTL151" s="342"/>
      <c r="DTM151" s="342"/>
      <c r="DTN151" s="342"/>
      <c r="DTO151" s="342"/>
      <c r="DTP151" s="342"/>
      <c r="DTQ151" s="342"/>
      <c r="DTR151" s="342"/>
      <c r="DTS151" s="342"/>
      <c r="DTT151" s="342"/>
      <c r="DTU151" s="342"/>
      <c r="DTV151" s="342"/>
      <c r="DTW151" s="342"/>
      <c r="DTX151" s="342"/>
      <c r="DTY151" s="342"/>
      <c r="DTZ151" s="342"/>
      <c r="DUA151" s="342"/>
      <c r="DUB151" s="342"/>
      <c r="DUC151" s="342"/>
      <c r="DUD151" s="342"/>
      <c r="DUE151" s="342"/>
      <c r="DUF151" s="342"/>
      <c r="DUG151" s="342"/>
      <c r="DUH151" s="342"/>
      <c r="DUI151" s="342"/>
      <c r="DUJ151" s="342"/>
      <c r="DUK151" s="342"/>
      <c r="DUL151" s="342"/>
      <c r="DUM151" s="342"/>
      <c r="DUN151" s="342"/>
      <c r="DUO151" s="342"/>
      <c r="DUP151" s="342"/>
      <c r="DUQ151" s="342"/>
      <c r="DUR151" s="342"/>
      <c r="DUS151" s="342"/>
      <c r="DUT151" s="342"/>
      <c r="DUU151" s="342"/>
      <c r="DUV151" s="342"/>
      <c r="DUW151" s="342"/>
      <c r="DUX151" s="342"/>
      <c r="DUY151" s="342"/>
      <c r="DUZ151" s="342"/>
      <c r="DVA151" s="342"/>
      <c r="DVB151" s="342"/>
      <c r="DVC151" s="342"/>
      <c r="DVD151" s="342"/>
      <c r="DVE151" s="342"/>
      <c r="DVF151" s="342"/>
      <c r="DVG151" s="342"/>
      <c r="DVH151" s="342"/>
      <c r="DVI151" s="342"/>
      <c r="DVJ151" s="342"/>
      <c r="DVK151" s="342"/>
      <c r="DVL151" s="342"/>
      <c r="DVM151" s="342"/>
      <c r="DVN151" s="342"/>
      <c r="DVO151" s="342"/>
      <c r="DVP151" s="342"/>
      <c r="DVQ151" s="342"/>
      <c r="DVR151" s="342"/>
      <c r="DVS151" s="342"/>
      <c r="DVT151" s="342"/>
      <c r="DVU151" s="342"/>
      <c r="DVV151" s="342"/>
      <c r="DVW151" s="342"/>
      <c r="DVX151" s="342"/>
      <c r="DVY151" s="342"/>
      <c r="DVZ151" s="342"/>
      <c r="DWA151" s="342"/>
      <c r="DWB151" s="342"/>
      <c r="DWC151" s="342"/>
      <c r="DWD151" s="342"/>
      <c r="DWE151" s="342"/>
      <c r="DWF151" s="342"/>
      <c r="DWG151" s="342"/>
      <c r="DWH151" s="342"/>
      <c r="DWI151" s="342"/>
      <c r="DWJ151" s="342"/>
      <c r="DWK151" s="342"/>
      <c r="DWL151" s="342"/>
      <c r="DWM151" s="342"/>
      <c r="DWN151" s="342"/>
      <c r="DWO151" s="342"/>
      <c r="DWP151" s="342"/>
      <c r="DWQ151" s="342"/>
      <c r="DWR151" s="342"/>
      <c r="DWS151" s="342"/>
      <c r="DWT151" s="342"/>
      <c r="DWU151" s="342"/>
      <c r="DWV151" s="342"/>
      <c r="DWW151" s="342"/>
      <c r="DWX151" s="342"/>
      <c r="DWY151" s="342"/>
      <c r="DWZ151" s="342"/>
      <c r="DXA151" s="342"/>
      <c r="DXB151" s="342"/>
      <c r="DXC151" s="342"/>
      <c r="DXD151" s="342"/>
      <c r="DXE151" s="342"/>
      <c r="DXF151" s="342"/>
      <c r="DXG151" s="342"/>
      <c r="DXH151" s="342"/>
      <c r="DXI151" s="342"/>
      <c r="DXJ151" s="342"/>
      <c r="DXK151" s="342"/>
      <c r="DXL151" s="342"/>
      <c r="DXM151" s="342"/>
      <c r="DXN151" s="342"/>
      <c r="DXO151" s="342"/>
      <c r="DXP151" s="342"/>
      <c r="DXQ151" s="342"/>
      <c r="DXR151" s="342"/>
      <c r="DXS151" s="342"/>
      <c r="DXT151" s="342"/>
      <c r="DXU151" s="342"/>
      <c r="DXV151" s="342"/>
      <c r="DXW151" s="342"/>
      <c r="DXX151" s="342"/>
      <c r="DXY151" s="342"/>
      <c r="DXZ151" s="342"/>
      <c r="DYA151" s="342"/>
      <c r="DYB151" s="342"/>
      <c r="DYC151" s="342"/>
      <c r="DYD151" s="342"/>
      <c r="DYE151" s="342"/>
      <c r="DYF151" s="342"/>
      <c r="DYG151" s="342"/>
      <c r="DYH151" s="342"/>
      <c r="DYI151" s="342"/>
      <c r="DYJ151" s="342"/>
      <c r="DYK151" s="342"/>
      <c r="DYL151" s="342"/>
      <c r="DYM151" s="342"/>
      <c r="DYN151" s="342"/>
      <c r="DYO151" s="342"/>
      <c r="DYP151" s="342"/>
      <c r="DYQ151" s="342"/>
      <c r="DYR151" s="342"/>
      <c r="DYS151" s="342"/>
      <c r="DYT151" s="342"/>
      <c r="DYU151" s="342"/>
      <c r="DYV151" s="342"/>
      <c r="DYW151" s="342"/>
      <c r="DYX151" s="342"/>
      <c r="DYY151" s="342"/>
      <c r="DYZ151" s="342"/>
      <c r="DZA151" s="342"/>
      <c r="DZB151" s="342"/>
      <c r="DZC151" s="342"/>
      <c r="DZD151" s="342"/>
      <c r="DZE151" s="342"/>
      <c r="DZF151" s="342"/>
      <c r="DZG151" s="342"/>
      <c r="DZH151" s="342"/>
      <c r="DZI151" s="342"/>
      <c r="DZJ151" s="342"/>
      <c r="DZK151" s="342"/>
      <c r="DZL151" s="342"/>
      <c r="DZM151" s="342"/>
      <c r="DZN151" s="342"/>
      <c r="DZO151" s="342"/>
      <c r="DZP151" s="342"/>
      <c r="DZQ151" s="342"/>
      <c r="DZR151" s="342"/>
      <c r="DZS151" s="342"/>
      <c r="DZT151" s="342"/>
      <c r="DZU151" s="342"/>
      <c r="DZV151" s="342"/>
      <c r="DZW151" s="342"/>
      <c r="DZX151" s="342"/>
      <c r="DZY151" s="342"/>
      <c r="DZZ151" s="342"/>
      <c r="EAA151" s="342"/>
      <c r="EAB151" s="342"/>
      <c r="EAC151" s="342"/>
      <c r="EAD151" s="342"/>
      <c r="EAE151" s="342"/>
      <c r="EAF151" s="342"/>
      <c r="EAG151" s="342"/>
      <c r="EAH151" s="342"/>
      <c r="EAI151" s="342"/>
      <c r="EAJ151" s="342"/>
      <c r="EAK151" s="342"/>
      <c r="EAL151" s="342"/>
      <c r="EAM151" s="342"/>
      <c r="EAN151" s="342"/>
      <c r="EAO151" s="342"/>
      <c r="EAP151" s="342"/>
      <c r="EAQ151" s="342"/>
      <c r="EAR151" s="342"/>
      <c r="EAS151" s="342"/>
      <c r="EAT151" s="342"/>
      <c r="EAU151" s="342"/>
      <c r="EAV151" s="342"/>
      <c r="EAW151" s="342"/>
      <c r="EAX151" s="342"/>
      <c r="EAY151" s="342"/>
      <c r="EAZ151" s="342"/>
      <c r="EBA151" s="342"/>
      <c r="EBB151" s="342"/>
      <c r="EBC151" s="342"/>
      <c r="EBD151" s="342"/>
      <c r="EBE151" s="342"/>
      <c r="EBF151" s="342"/>
      <c r="EBG151" s="342"/>
      <c r="EBH151" s="342"/>
      <c r="EBI151" s="342"/>
      <c r="EBJ151" s="342"/>
      <c r="EBK151" s="342"/>
      <c r="EBL151" s="342"/>
      <c r="EBM151" s="342"/>
      <c r="EBN151" s="342"/>
      <c r="EBO151" s="342"/>
      <c r="EBP151" s="342"/>
      <c r="EBQ151" s="342"/>
      <c r="EBR151" s="342"/>
      <c r="EBS151" s="342"/>
      <c r="EBT151" s="342"/>
      <c r="EBU151" s="342"/>
      <c r="EBV151" s="342"/>
      <c r="EBW151" s="342"/>
      <c r="EBX151" s="342"/>
      <c r="EBY151" s="342"/>
      <c r="EBZ151" s="342"/>
      <c r="ECA151" s="342"/>
      <c r="ECB151" s="342"/>
      <c r="ECC151" s="342"/>
      <c r="ECD151" s="342"/>
      <c r="ECE151" s="342"/>
      <c r="ECF151" s="342"/>
      <c r="ECG151" s="342"/>
      <c r="ECH151" s="342"/>
      <c r="ECI151" s="342"/>
      <c r="ECJ151" s="342"/>
      <c r="ECK151" s="342"/>
      <c r="ECL151" s="342"/>
      <c r="ECM151" s="342"/>
      <c r="ECN151" s="342"/>
      <c r="ECO151" s="342"/>
      <c r="ECP151" s="342"/>
      <c r="ECQ151" s="342"/>
      <c r="ECR151" s="342"/>
      <c r="ECS151" s="342"/>
      <c r="ECT151" s="342"/>
      <c r="ECU151" s="342"/>
      <c r="ECV151" s="342"/>
      <c r="ECW151" s="342"/>
      <c r="ECX151" s="342"/>
      <c r="ECY151" s="342"/>
      <c r="ECZ151" s="342"/>
      <c r="EDA151" s="342"/>
      <c r="EDB151" s="342"/>
      <c r="EDC151" s="342"/>
      <c r="EDD151" s="342"/>
      <c r="EDE151" s="342"/>
      <c r="EDF151" s="342"/>
      <c r="EDG151" s="342"/>
      <c r="EDH151" s="342"/>
      <c r="EDI151" s="342"/>
      <c r="EDJ151" s="342"/>
      <c r="EDK151" s="342"/>
      <c r="EDL151" s="342"/>
      <c r="EDM151" s="342"/>
      <c r="EDN151" s="342"/>
      <c r="EDO151" s="342"/>
      <c r="EDP151" s="342"/>
      <c r="EDQ151" s="342"/>
      <c r="EDR151" s="342"/>
      <c r="EDS151" s="342"/>
      <c r="EDT151" s="342"/>
      <c r="EDU151" s="342"/>
      <c r="EDV151" s="342"/>
      <c r="EDW151" s="342"/>
      <c r="EDX151" s="342"/>
      <c r="EDY151" s="342"/>
      <c r="EDZ151" s="342"/>
      <c r="EEA151" s="342"/>
      <c r="EEB151" s="342"/>
      <c r="EEC151" s="342"/>
      <c r="EED151" s="342"/>
      <c r="EEE151" s="342"/>
      <c r="EEF151" s="342"/>
      <c r="EEG151" s="342"/>
      <c r="EEH151" s="342"/>
      <c r="EEI151" s="342"/>
      <c r="EEJ151" s="342"/>
      <c r="EEK151" s="342"/>
      <c r="EEL151" s="342"/>
      <c r="EEM151" s="342"/>
      <c r="EEN151" s="342"/>
      <c r="EEO151" s="342"/>
      <c r="EEP151" s="342"/>
      <c r="EEQ151" s="342"/>
      <c r="EER151" s="342"/>
      <c r="EES151" s="342"/>
      <c r="EET151" s="342"/>
      <c r="EEU151" s="342"/>
      <c r="EEV151" s="342"/>
      <c r="EEW151" s="342"/>
      <c r="EEX151" s="342"/>
      <c r="EEY151" s="342"/>
      <c r="EEZ151" s="342"/>
      <c r="EFA151" s="342"/>
      <c r="EFB151" s="342"/>
      <c r="EFC151" s="342"/>
      <c r="EFD151" s="342"/>
      <c r="EFE151" s="342"/>
      <c r="EFF151" s="342"/>
      <c r="EFG151" s="342"/>
      <c r="EFH151" s="342"/>
      <c r="EFI151" s="342"/>
      <c r="EFJ151" s="342"/>
      <c r="EFK151" s="342"/>
      <c r="EFL151" s="342"/>
      <c r="EFM151" s="342"/>
      <c r="EFN151" s="342"/>
      <c r="EFO151" s="342"/>
      <c r="EFP151" s="342"/>
      <c r="EFQ151" s="342"/>
      <c r="EFR151" s="342"/>
      <c r="EFS151" s="342"/>
      <c r="EFT151" s="342"/>
      <c r="EFU151" s="342"/>
      <c r="EFV151" s="342"/>
      <c r="EFW151" s="342"/>
      <c r="EFX151" s="342"/>
      <c r="EFY151" s="342"/>
      <c r="EFZ151" s="342"/>
      <c r="EGA151" s="342"/>
      <c r="EGB151" s="342"/>
      <c r="EGC151" s="342"/>
      <c r="EGD151" s="342"/>
      <c r="EGE151" s="342"/>
      <c r="EGF151" s="342"/>
      <c r="EGG151" s="342"/>
      <c r="EGH151" s="342"/>
      <c r="EGI151" s="342"/>
      <c r="EGJ151" s="342"/>
      <c r="EGK151" s="342"/>
      <c r="EGL151" s="342"/>
      <c r="EGM151" s="342"/>
      <c r="EGN151" s="342"/>
      <c r="EGO151" s="342"/>
      <c r="EGP151" s="342"/>
      <c r="EGQ151" s="342"/>
      <c r="EGR151" s="342"/>
      <c r="EGS151" s="342"/>
      <c r="EGT151" s="342"/>
      <c r="EGU151" s="342"/>
      <c r="EGV151" s="342"/>
      <c r="EGW151" s="342"/>
      <c r="EGX151" s="342"/>
      <c r="EGY151" s="342"/>
      <c r="EGZ151" s="342"/>
      <c r="EHA151" s="342"/>
      <c r="EHB151" s="342"/>
      <c r="EHC151" s="342"/>
      <c r="EHD151" s="342"/>
      <c r="EHE151" s="342"/>
      <c r="EHF151" s="342"/>
      <c r="EHG151" s="342"/>
      <c r="EHH151" s="342"/>
      <c r="EHI151" s="342"/>
      <c r="EHJ151" s="342"/>
      <c r="EHK151" s="342"/>
      <c r="EHL151" s="342"/>
      <c r="EHM151" s="342"/>
      <c r="EHN151" s="342"/>
      <c r="EHO151" s="342"/>
      <c r="EHP151" s="342"/>
      <c r="EHQ151" s="342"/>
      <c r="EHR151" s="342"/>
      <c r="EHS151" s="342"/>
      <c r="EHT151" s="342"/>
      <c r="EHU151" s="342"/>
      <c r="EHV151" s="342"/>
      <c r="EHW151" s="342"/>
      <c r="EHX151" s="342"/>
      <c r="EHY151" s="342"/>
      <c r="EHZ151" s="342"/>
      <c r="EIA151" s="342"/>
      <c r="EIB151" s="342"/>
      <c r="EIC151" s="342"/>
      <c r="EID151" s="342"/>
      <c r="EIE151" s="342"/>
      <c r="EIF151" s="342"/>
      <c r="EIG151" s="342"/>
      <c r="EIH151" s="342"/>
      <c r="EII151" s="342"/>
      <c r="EIJ151" s="342"/>
      <c r="EIK151" s="342"/>
      <c r="EIL151" s="342"/>
      <c r="EIM151" s="342"/>
      <c r="EIN151" s="342"/>
      <c r="EIO151" s="342"/>
      <c r="EIP151" s="342"/>
      <c r="EIQ151" s="342"/>
      <c r="EIR151" s="342"/>
      <c r="EIS151" s="342"/>
      <c r="EIT151" s="342"/>
      <c r="EIU151" s="342"/>
      <c r="EIV151" s="342"/>
      <c r="EIW151" s="342"/>
      <c r="EIX151" s="342"/>
      <c r="EIY151" s="342"/>
      <c r="EIZ151" s="342"/>
      <c r="EJA151" s="342"/>
      <c r="EJB151" s="342"/>
      <c r="EJC151" s="342"/>
      <c r="EJD151" s="342"/>
      <c r="EJE151" s="342"/>
      <c r="EJF151" s="342"/>
      <c r="EJG151" s="342"/>
      <c r="EJH151" s="342"/>
      <c r="EJI151" s="342"/>
      <c r="EJJ151" s="342"/>
      <c r="EJK151" s="342"/>
      <c r="EJL151" s="342"/>
      <c r="EJM151" s="342"/>
      <c r="EJN151" s="342"/>
      <c r="EJO151" s="342"/>
      <c r="EJP151" s="342"/>
      <c r="EJQ151" s="342"/>
      <c r="EJR151" s="342"/>
      <c r="EJS151" s="342"/>
      <c r="EJT151" s="342"/>
      <c r="EJU151" s="342"/>
      <c r="EJV151" s="342"/>
      <c r="EJW151" s="342"/>
      <c r="EJX151" s="342"/>
      <c r="EJY151" s="342"/>
      <c r="EJZ151" s="342"/>
      <c r="EKA151" s="342"/>
      <c r="EKB151" s="342"/>
      <c r="EKC151" s="342"/>
      <c r="EKD151" s="342"/>
      <c r="EKE151" s="342"/>
      <c r="EKF151" s="342"/>
      <c r="EKG151" s="342"/>
      <c r="EKH151" s="342"/>
      <c r="EKI151" s="342"/>
      <c r="EKJ151" s="342"/>
      <c r="EKK151" s="342"/>
      <c r="EKL151" s="342"/>
      <c r="EKM151" s="342"/>
      <c r="EKN151" s="342"/>
      <c r="EKO151" s="342"/>
      <c r="EKP151" s="342"/>
      <c r="EKQ151" s="342"/>
      <c r="EKR151" s="342"/>
      <c r="EKS151" s="342"/>
      <c r="EKT151" s="342"/>
      <c r="EKU151" s="342"/>
      <c r="EKV151" s="342"/>
      <c r="EKW151" s="342"/>
      <c r="EKX151" s="342"/>
      <c r="EKY151" s="342"/>
      <c r="EKZ151" s="342"/>
      <c r="ELA151" s="342"/>
      <c r="ELB151" s="342"/>
      <c r="ELC151" s="342"/>
      <c r="ELD151" s="342"/>
      <c r="ELE151" s="342"/>
      <c r="ELF151" s="342"/>
      <c r="ELG151" s="342"/>
      <c r="ELH151" s="342"/>
      <c r="ELI151" s="342"/>
      <c r="ELJ151" s="342"/>
      <c r="ELK151" s="342"/>
      <c r="ELL151" s="342"/>
      <c r="ELM151" s="342"/>
      <c r="ELN151" s="342"/>
      <c r="ELO151" s="342"/>
      <c r="ELP151" s="342"/>
      <c r="ELQ151" s="342"/>
      <c r="ELR151" s="342"/>
      <c r="ELS151" s="342"/>
      <c r="ELT151" s="342"/>
      <c r="ELU151" s="342"/>
      <c r="ELV151" s="342"/>
      <c r="ELW151" s="342"/>
      <c r="ELX151" s="342"/>
      <c r="ELY151" s="342"/>
      <c r="ELZ151" s="342"/>
      <c r="EMA151" s="342"/>
      <c r="EMB151" s="342"/>
      <c r="EMC151" s="342"/>
      <c r="EMD151" s="342"/>
      <c r="EME151" s="342"/>
      <c r="EMF151" s="342"/>
      <c r="EMG151" s="342"/>
      <c r="EMH151" s="342"/>
      <c r="EMI151" s="342"/>
      <c r="EMJ151" s="342"/>
      <c r="EMK151" s="342"/>
      <c r="EML151" s="342"/>
      <c r="EMM151" s="342"/>
      <c r="EMN151" s="342"/>
      <c r="EMO151" s="342"/>
      <c r="EMP151" s="342"/>
      <c r="EMQ151" s="342"/>
      <c r="EMR151" s="342"/>
      <c r="EMS151" s="342"/>
      <c r="EMT151" s="342"/>
      <c r="EMU151" s="342"/>
      <c r="EMV151" s="342"/>
      <c r="EMW151" s="342"/>
      <c r="EMX151" s="342"/>
      <c r="EMY151" s="342"/>
      <c r="EMZ151" s="342"/>
      <c r="ENA151" s="342"/>
      <c r="ENB151" s="342"/>
      <c r="ENC151" s="342"/>
      <c r="END151" s="342"/>
      <c r="ENE151" s="342"/>
      <c r="ENF151" s="342"/>
      <c r="ENG151" s="342"/>
      <c r="ENH151" s="342"/>
      <c r="ENI151" s="342"/>
      <c r="ENJ151" s="342"/>
      <c r="ENK151" s="342"/>
      <c r="ENL151" s="342"/>
      <c r="ENM151" s="342"/>
      <c r="ENN151" s="342"/>
      <c r="ENO151" s="342"/>
      <c r="ENP151" s="342"/>
      <c r="ENQ151" s="342"/>
      <c r="ENR151" s="342"/>
      <c r="ENS151" s="342"/>
      <c r="ENT151" s="342"/>
      <c r="ENU151" s="342"/>
      <c r="ENV151" s="342"/>
      <c r="ENW151" s="342"/>
      <c r="ENX151" s="342"/>
      <c r="ENY151" s="342"/>
      <c r="ENZ151" s="342"/>
      <c r="EOA151" s="342"/>
      <c r="EOB151" s="342"/>
      <c r="EOC151" s="342"/>
      <c r="EOD151" s="342"/>
      <c r="EOE151" s="342"/>
      <c r="EOF151" s="342"/>
      <c r="EOG151" s="342"/>
      <c r="EOH151" s="342"/>
      <c r="EOI151" s="342"/>
      <c r="EOJ151" s="342"/>
      <c r="EOK151" s="342"/>
      <c r="EOL151" s="342"/>
      <c r="EOM151" s="342"/>
      <c r="EON151" s="342"/>
      <c r="EOO151" s="342"/>
      <c r="EOP151" s="342"/>
      <c r="EOQ151" s="342"/>
      <c r="EOR151" s="342"/>
      <c r="EOS151" s="342"/>
      <c r="EOT151" s="342"/>
      <c r="EOU151" s="342"/>
      <c r="EOV151" s="342"/>
      <c r="EOW151" s="342"/>
      <c r="EOX151" s="342"/>
      <c r="EOY151" s="342"/>
      <c r="EOZ151" s="342"/>
      <c r="EPA151" s="342"/>
      <c r="EPB151" s="342"/>
      <c r="EPC151" s="342"/>
      <c r="EPD151" s="342"/>
      <c r="EPE151" s="342"/>
      <c r="EPF151" s="342"/>
      <c r="EPG151" s="342"/>
      <c r="EPH151" s="342"/>
      <c r="EPI151" s="342"/>
      <c r="EPJ151" s="342"/>
      <c r="EPK151" s="342"/>
      <c r="EPL151" s="342"/>
      <c r="EPM151" s="342"/>
      <c r="EPN151" s="342"/>
      <c r="EPO151" s="342"/>
      <c r="EPP151" s="342"/>
      <c r="EPQ151" s="342"/>
      <c r="EPR151" s="342"/>
      <c r="EPS151" s="342"/>
      <c r="EPT151" s="342"/>
      <c r="EPU151" s="342"/>
      <c r="EPV151" s="342"/>
      <c r="EPW151" s="342"/>
      <c r="EPX151" s="342"/>
      <c r="EPY151" s="342"/>
      <c r="EPZ151" s="342"/>
      <c r="EQA151" s="342"/>
      <c r="EQB151" s="342"/>
      <c r="EQC151" s="342"/>
      <c r="EQD151" s="342"/>
      <c r="EQE151" s="342"/>
      <c r="EQF151" s="342"/>
      <c r="EQG151" s="342"/>
      <c r="EQH151" s="342"/>
      <c r="EQI151" s="342"/>
      <c r="EQJ151" s="342"/>
      <c r="EQK151" s="342"/>
      <c r="EQL151" s="342"/>
      <c r="EQM151" s="342"/>
      <c r="EQN151" s="342"/>
      <c r="EQO151" s="342"/>
      <c r="EQP151" s="342"/>
      <c r="EQQ151" s="342"/>
      <c r="EQR151" s="342"/>
      <c r="EQS151" s="342"/>
      <c r="EQT151" s="342"/>
      <c r="EQU151" s="342"/>
      <c r="EQV151" s="342"/>
      <c r="EQW151" s="342"/>
      <c r="EQX151" s="342"/>
      <c r="EQY151" s="342"/>
      <c r="EQZ151" s="342"/>
      <c r="ERA151" s="342"/>
      <c r="ERB151" s="342"/>
      <c r="ERC151" s="342"/>
      <c r="ERD151" s="342"/>
      <c r="ERE151" s="342"/>
      <c r="ERF151" s="342"/>
      <c r="ERG151" s="342"/>
      <c r="ERH151" s="342"/>
      <c r="ERI151" s="342"/>
      <c r="ERJ151" s="342"/>
      <c r="ERK151" s="342"/>
      <c r="ERL151" s="342"/>
      <c r="ERM151" s="342"/>
      <c r="ERN151" s="342"/>
      <c r="ERO151" s="342"/>
      <c r="ERP151" s="342"/>
      <c r="ERQ151" s="342"/>
      <c r="ERR151" s="342"/>
      <c r="ERS151" s="342"/>
      <c r="ERT151" s="342"/>
      <c r="ERU151" s="342"/>
      <c r="ERV151" s="342"/>
      <c r="ERW151" s="342"/>
      <c r="ERX151" s="342"/>
      <c r="ERY151" s="342"/>
      <c r="ERZ151" s="342"/>
      <c r="ESA151" s="342"/>
      <c r="ESB151" s="342"/>
      <c r="ESC151" s="342"/>
      <c r="ESD151" s="342"/>
      <c r="ESE151" s="342"/>
      <c r="ESF151" s="342"/>
      <c r="ESG151" s="342"/>
      <c r="ESH151" s="342"/>
      <c r="ESI151" s="342"/>
      <c r="ESJ151" s="342"/>
      <c r="ESK151" s="342"/>
      <c r="ESL151" s="342"/>
      <c r="ESM151" s="342"/>
      <c r="ESN151" s="342"/>
      <c r="ESO151" s="342"/>
      <c r="ESP151" s="342"/>
      <c r="ESQ151" s="342"/>
      <c r="ESR151" s="342"/>
      <c r="ESS151" s="342"/>
      <c r="EST151" s="342"/>
      <c r="ESU151" s="342"/>
      <c r="ESV151" s="342"/>
      <c r="ESW151" s="342"/>
      <c r="ESX151" s="342"/>
      <c r="ESY151" s="342"/>
      <c r="ESZ151" s="342"/>
      <c r="ETA151" s="342"/>
      <c r="ETB151" s="342"/>
      <c r="ETC151" s="342"/>
      <c r="ETD151" s="342"/>
      <c r="ETE151" s="342"/>
      <c r="ETF151" s="342"/>
      <c r="ETG151" s="342"/>
      <c r="ETH151" s="342"/>
      <c r="ETI151" s="342"/>
      <c r="ETJ151" s="342"/>
      <c r="ETK151" s="342"/>
      <c r="ETL151" s="342"/>
      <c r="ETM151" s="342"/>
      <c r="ETN151" s="342"/>
      <c r="ETO151" s="342"/>
      <c r="ETP151" s="342"/>
      <c r="ETQ151" s="342"/>
      <c r="ETR151" s="342"/>
      <c r="ETS151" s="342"/>
      <c r="ETT151" s="342"/>
      <c r="ETU151" s="342"/>
      <c r="ETV151" s="342"/>
      <c r="ETW151" s="342"/>
      <c r="ETX151" s="342"/>
      <c r="ETY151" s="342"/>
      <c r="ETZ151" s="342"/>
      <c r="EUA151" s="342"/>
      <c r="EUB151" s="342"/>
      <c r="EUC151" s="342"/>
      <c r="EUD151" s="342"/>
      <c r="EUE151" s="342"/>
      <c r="EUF151" s="342"/>
      <c r="EUG151" s="342"/>
      <c r="EUH151" s="342"/>
      <c r="EUI151" s="342"/>
      <c r="EUJ151" s="342"/>
      <c r="EUK151" s="342"/>
      <c r="EUL151" s="342"/>
      <c r="EUM151" s="342"/>
      <c r="EUN151" s="342"/>
      <c r="EUO151" s="342"/>
      <c r="EUP151" s="342"/>
      <c r="EUQ151" s="342"/>
      <c r="EUR151" s="342"/>
      <c r="EUS151" s="342"/>
      <c r="EUT151" s="342"/>
      <c r="EUU151" s="342"/>
      <c r="EUV151" s="342"/>
      <c r="EUW151" s="342"/>
      <c r="EUX151" s="342"/>
      <c r="EUY151" s="342"/>
      <c r="EUZ151" s="342"/>
      <c r="EVA151" s="342"/>
      <c r="EVB151" s="342"/>
      <c r="EVC151" s="342"/>
      <c r="EVD151" s="342"/>
      <c r="EVE151" s="342"/>
      <c r="EVF151" s="342"/>
      <c r="EVG151" s="342"/>
      <c r="EVH151" s="342"/>
      <c r="EVI151" s="342"/>
      <c r="EVJ151" s="342"/>
      <c r="EVK151" s="342"/>
      <c r="EVL151" s="342"/>
      <c r="EVM151" s="342"/>
      <c r="EVN151" s="342"/>
      <c r="EVO151" s="342"/>
      <c r="EVP151" s="342"/>
      <c r="EVQ151" s="342"/>
      <c r="EVR151" s="342"/>
      <c r="EVS151" s="342"/>
      <c r="EVT151" s="342"/>
      <c r="EVU151" s="342"/>
      <c r="EVV151" s="342"/>
      <c r="EVW151" s="342"/>
      <c r="EVX151" s="342"/>
      <c r="EVY151" s="342"/>
      <c r="EVZ151" s="342"/>
      <c r="EWA151" s="342"/>
      <c r="EWB151" s="342"/>
      <c r="EWC151" s="342"/>
      <c r="EWD151" s="342"/>
      <c r="EWE151" s="342"/>
      <c r="EWF151" s="342"/>
      <c r="EWG151" s="342"/>
      <c r="EWH151" s="342"/>
      <c r="EWI151" s="342"/>
      <c r="EWJ151" s="342"/>
      <c r="EWK151" s="342"/>
      <c r="EWL151" s="342"/>
      <c r="EWM151" s="342"/>
      <c r="EWN151" s="342"/>
      <c r="EWO151" s="342"/>
      <c r="EWP151" s="342"/>
      <c r="EWQ151" s="342"/>
      <c r="EWR151" s="342"/>
      <c r="EWS151" s="342"/>
      <c r="EWT151" s="342"/>
      <c r="EWU151" s="342"/>
      <c r="EWV151" s="342"/>
      <c r="EWW151" s="342"/>
      <c r="EWX151" s="342"/>
      <c r="EWY151" s="342"/>
      <c r="EWZ151" s="342"/>
      <c r="EXA151" s="342"/>
      <c r="EXB151" s="342"/>
      <c r="EXC151" s="342"/>
      <c r="EXD151" s="342"/>
      <c r="EXE151" s="342"/>
      <c r="EXF151" s="342"/>
      <c r="EXG151" s="342"/>
      <c r="EXH151" s="342"/>
      <c r="EXI151" s="342"/>
      <c r="EXJ151" s="342"/>
      <c r="EXK151" s="342"/>
      <c r="EXL151" s="342"/>
      <c r="EXM151" s="342"/>
      <c r="EXN151" s="342"/>
      <c r="EXO151" s="342"/>
      <c r="EXP151" s="342"/>
      <c r="EXQ151" s="342"/>
      <c r="EXR151" s="342"/>
      <c r="EXS151" s="342"/>
      <c r="EXT151" s="342"/>
      <c r="EXU151" s="342"/>
      <c r="EXV151" s="342"/>
      <c r="EXW151" s="342"/>
      <c r="EXX151" s="342"/>
      <c r="EXY151" s="342"/>
      <c r="EXZ151" s="342"/>
      <c r="EYA151" s="342"/>
      <c r="EYB151" s="342"/>
      <c r="EYC151" s="342"/>
      <c r="EYD151" s="342"/>
      <c r="EYE151" s="342"/>
      <c r="EYF151" s="342"/>
      <c r="EYG151" s="342"/>
      <c r="EYH151" s="342"/>
      <c r="EYI151" s="342"/>
      <c r="EYJ151" s="342"/>
      <c r="EYK151" s="342"/>
      <c r="EYL151" s="342"/>
      <c r="EYM151" s="342"/>
      <c r="EYN151" s="342"/>
      <c r="EYO151" s="342"/>
      <c r="EYP151" s="342"/>
      <c r="EYQ151" s="342"/>
      <c r="EYR151" s="342"/>
      <c r="EYS151" s="342"/>
      <c r="EYT151" s="342"/>
      <c r="EYU151" s="342"/>
      <c r="EYV151" s="342"/>
      <c r="EYW151" s="342"/>
      <c r="EYX151" s="342"/>
      <c r="EYY151" s="342"/>
      <c r="EYZ151" s="342"/>
      <c r="EZA151" s="342"/>
      <c r="EZB151" s="342"/>
      <c r="EZC151" s="342"/>
      <c r="EZD151" s="342"/>
      <c r="EZE151" s="342"/>
      <c r="EZF151" s="342"/>
      <c r="EZG151" s="342"/>
      <c r="EZH151" s="342"/>
      <c r="EZI151" s="342"/>
      <c r="EZJ151" s="342"/>
      <c r="EZK151" s="342"/>
      <c r="EZL151" s="342"/>
      <c r="EZM151" s="342"/>
      <c r="EZN151" s="342"/>
      <c r="EZO151" s="342"/>
      <c r="EZP151" s="342"/>
      <c r="EZQ151" s="342"/>
      <c r="EZR151" s="342"/>
      <c r="EZS151" s="342"/>
      <c r="EZT151" s="342"/>
      <c r="EZU151" s="342"/>
      <c r="EZV151" s="342"/>
      <c r="EZW151" s="342"/>
      <c r="EZX151" s="342"/>
      <c r="EZY151" s="342"/>
      <c r="EZZ151" s="342"/>
      <c r="FAA151" s="342"/>
      <c r="FAB151" s="342"/>
      <c r="FAC151" s="342"/>
      <c r="FAD151" s="342"/>
      <c r="FAE151" s="342"/>
      <c r="FAF151" s="342"/>
      <c r="FAG151" s="342"/>
      <c r="FAH151" s="342"/>
      <c r="FAI151" s="342"/>
      <c r="FAJ151" s="342"/>
      <c r="FAK151" s="342"/>
      <c r="FAL151" s="342"/>
      <c r="FAM151" s="342"/>
      <c r="FAN151" s="342"/>
      <c r="FAO151" s="342"/>
      <c r="FAP151" s="342"/>
      <c r="FAQ151" s="342"/>
      <c r="FAR151" s="342"/>
      <c r="FAS151" s="342"/>
      <c r="FAT151" s="342"/>
      <c r="FAU151" s="342"/>
      <c r="FAV151" s="342"/>
      <c r="FAW151" s="342"/>
      <c r="FAX151" s="342"/>
      <c r="FAY151" s="342"/>
      <c r="FAZ151" s="342"/>
      <c r="FBA151" s="342"/>
      <c r="FBB151" s="342"/>
      <c r="FBC151" s="342"/>
      <c r="FBD151" s="342"/>
      <c r="FBE151" s="342"/>
      <c r="FBF151" s="342"/>
      <c r="FBG151" s="342"/>
      <c r="FBH151" s="342"/>
      <c r="FBI151" s="342"/>
      <c r="FBJ151" s="342"/>
      <c r="FBK151" s="342"/>
      <c r="FBL151" s="342"/>
      <c r="FBM151" s="342"/>
      <c r="FBN151" s="342"/>
      <c r="FBO151" s="342"/>
      <c r="FBP151" s="342"/>
      <c r="FBQ151" s="342"/>
      <c r="FBR151" s="342"/>
      <c r="FBS151" s="342"/>
      <c r="FBT151" s="342"/>
      <c r="FBU151" s="342"/>
      <c r="FBV151" s="342"/>
      <c r="FBW151" s="342"/>
      <c r="FBX151" s="342"/>
      <c r="FBY151" s="342"/>
      <c r="FBZ151" s="342"/>
      <c r="FCA151" s="342"/>
      <c r="FCB151" s="342"/>
      <c r="FCC151" s="342"/>
      <c r="FCD151" s="342"/>
      <c r="FCE151" s="342"/>
      <c r="FCF151" s="342"/>
      <c r="FCG151" s="342"/>
      <c r="FCH151" s="342"/>
      <c r="FCI151" s="342"/>
      <c r="FCJ151" s="342"/>
      <c r="FCK151" s="342"/>
      <c r="FCL151" s="342"/>
      <c r="FCM151" s="342"/>
      <c r="FCN151" s="342"/>
      <c r="FCO151" s="342"/>
      <c r="FCP151" s="342"/>
      <c r="FCQ151" s="342"/>
      <c r="FCR151" s="342"/>
      <c r="FCS151" s="342"/>
      <c r="FCT151" s="342"/>
      <c r="FCU151" s="342"/>
      <c r="FCV151" s="342"/>
      <c r="FCW151" s="342"/>
      <c r="FCX151" s="342"/>
      <c r="FCY151" s="342"/>
      <c r="FCZ151" s="342"/>
      <c r="FDA151" s="342"/>
      <c r="FDB151" s="342"/>
      <c r="FDC151" s="342"/>
      <c r="FDD151" s="342"/>
      <c r="FDE151" s="342"/>
      <c r="FDF151" s="342"/>
      <c r="FDG151" s="342"/>
      <c r="FDH151" s="342"/>
      <c r="FDI151" s="342"/>
      <c r="FDJ151" s="342"/>
      <c r="FDK151" s="342"/>
      <c r="FDL151" s="342"/>
      <c r="FDM151" s="342"/>
      <c r="FDN151" s="342"/>
      <c r="FDO151" s="342"/>
      <c r="FDP151" s="342"/>
      <c r="FDQ151" s="342"/>
      <c r="FDR151" s="342"/>
      <c r="FDS151" s="342"/>
      <c r="FDT151" s="342"/>
      <c r="FDU151" s="342"/>
      <c r="FDV151" s="342"/>
      <c r="FDW151" s="342"/>
      <c r="FDX151" s="342"/>
      <c r="FDY151" s="342"/>
      <c r="FDZ151" s="342"/>
      <c r="FEA151" s="342"/>
      <c r="FEB151" s="342"/>
      <c r="FEC151" s="342"/>
      <c r="FED151" s="342"/>
      <c r="FEE151" s="342"/>
      <c r="FEF151" s="342"/>
      <c r="FEG151" s="342"/>
      <c r="FEH151" s="342"/>
      <c r="FEI151" s="342"/>
      <c r="FEJ151" s="342"/>
      <c r="FEK151" s="342"/>
      <c r="FEL151" s="342"/>
      <c r="FEM151" s="342"/>
      <c r="FEN151" s="342"/>
      <c r="FEO151" s="342"/>
      <c r="FEP151" s="342"/>
      <c r="FEQ151" s="342"/>
      <c r="FER151" s="342"/>
      <c r="FES151" s="342"/>
      <c r="FET151" s="342"/>
      <c r="FEU151" s="342"/>
      <c r="FEV151" s="342"/>
      <c r="FEW151" s="342"/>
      <c r="FEX151" s="342"/>
      <c r="FEY151" s="342"/>
      <c r="FEZ151" s="342"/>
      <c r="FFA151" s="342"/>
      <c r="FFB151" s="342"/>
      <c r="FFC151" s="342"/>
      <c r="FFD151" s="342"/>
      <c r="FFE151" s="342"/>
      <c r="FFF151" s="342"/>
      <c r="FFG151" s="342"/>
      <c r="FFH151" s="342"/>
      <c r="FFI151" s="342"/>
      <c r="FFJ151" s="342"/>
      <c r="FFK151" s="342"/>
      <c r="FFL151" s="342"/>
      <c r="FFM151" s="342"/>
      <c r="FFN151" s="342"/>
      <c r="FFO151" s="342"/>
      <c r="FFP151" s="342"/>
      <c r="FFQ151" s="342"/>
      <c r="FFR151" s="342"/>
      <c r="FFS151" s="342"/>
      <c r="FFT151" s="342"/>
      <c r="FFU151" s="342"/>
      <c r="FFV151" s="342"/>
      <c r="FFW151" s="342"/>
      <c r="FFX151" s="342"/>
      <c r="FFY151" s="342"/>
      <c r="FFZ151" s="342"/>
      <c r="FGA151" s="342"/>
      <c r="FGB151" s="342"/>
      <c r="FGC151" s="342"/>
      <c r="FGD151" s="342"/>
      <c r="FGE151" s="342"/>
      <c r="FGF151" s="342"/>
      <c r="FGG151" s="342"/>
      <c r="FGH151" s="342"/>
      <c r="FGI151" s="342"/>
      <c r="FGJ151" s="342"/>
      <c r="FGK151" s="342"/>
      <c r="FGL151" s="342"/>
      <c r="FGM151" s="342"/>
      <c r="FGN151" s="342"/>
      <c r="FGO151" s="342"/>
      <c r="FGP151" s="342"/>
      <c r="FGQ151" s="342"/>
      <c r="FGR151" s="342"/>
      <c r="FGS151" s="342"/>
      <c r="FGT151" s="342"/>
      <c r="FGU151" s="342"/>
      <c r="FGV151" s="342"/>
      <c r="FGW151" s="342"/>
      <c r="FGX151" s="342"/>
      <c r="FGY151" s="342"/>
      <c r="FGZ151" s="342"/>
      <c r="FHA151" s="342"/>
      <c r="FHB151" s="342"/>
      <c r="FHC151" s="342"/>
      <c r="FHD151" s="342"/>
      <c r="FHE151" s="342"/>
      <c r="FHF151" s="342"/>
      <c r="FHG151" s="342"/>
      <c r="FHH151" s="342"/>
      <c r="FHI151" s="342"/>
      <c r="FHJ151" s="342"/>
      <c r="FHK151" s="342"/>
      <c r="FHL151" s="342"/>
      <c r="FHM151" s="342"/>
      <c r="FHN151" s="342"/>
      <c r="FHO151" s="342"/>
      <c r="FHP151" s="342"/>
      <c r="FHQ151" s="342"/>
      <c r="FHR151" s="342"/>
      <c r="FHS151" s="342"/>
      <c r="FHT151" s="342"/>
      <c r="FHU151" s="342"/>
      <c r="FHV151" s="342"/>
      <c r="FHW151" s="342"/>
      <c r="FHX151" s="342"/>
      <c r="FHY151" s="342"/>
      <c r="FHZ151" s="342"/>
      <c r="FIA151" s="342"/>
      <c r="FIB151" s="342"/>
      <c r="FIC151" s="342"/>
      <c r="FID151" s="342"/>
      <c r="FIE151" s="342"/>
      <c r="FIF151" s="342"/>
      <c r="FIG151" s="342"/>
      <c r="FIH151" s="342"/>
      <c r="FII151" s="342"/>
      <c r="FIJ151" s="342"/>
      <c r="FIK151" s="342"/>
      <c r="FIL151" s="342"/>
      <c r="FIM151" s="342"/>
      <c r="FIN151" s="342"/>
      <c r="FIO151" s="342"/>
      <c r="FIP151" s="342"/>
      <c r="FIQ151" s="342"/>
      <c r="FIR151" s="342"/>
      <c r="FIS151" s="342"/>
      <c r="FIT151" s="342"/>
      <c r="FIU151" s="342"/>
      <c r="FIV151" s="342"/>
      <c r="FIW151" s="342"/>
      <c r="FIX151" s="342"/>
      <c r="FIY151" s="342"/>
      <c r="FIZ151" s="342"/>
      <c r="FJA151" s="342"/>
      <c r="FJB151" s="342"/>
      <c r="FJC151" s="342"/>
      <c r="FJD151" s="342"/>
      <c r="FJE151" s="342"/>
      <c r="FJF151" s="342"/>
      <c r="FJG151" s="342"/>
      <c r="FJH151" s="342"/>
      <c r="FJI151" s="342"/>
      <c r="FJJ151" s="342"/>
      <c r="FJK151" s="342"/>
      <c r="FJL151" s="342"/>
      <c r="FJM151" s="342"/>
      <c r="FJN151" s="342"/>
      <c r="FJO151" s="342"/>
      <c r="FJP151" s="342"/>
      <c r="FJQ151" s="342"/>
      <c r="FJR151" s="342"/>
      <c r="FJS151" s="342"/>
      <c r="FJT151" s="342"/>
      <c r="FJU151" s="342"/>
      <c r="FJV151" s="342"/>
      <c r="FJW151" s="342"/>
      <c r="FJX151" s="342"/>
      <c r="FJY151" s="342"/>
      <c r="FJZ151" s="342"/>
      <c r="FKA151" s="342"/>
      <c r="FKB151" s="342"/>
      <c r="FKC151" s="342"/>
      <c r="FKD151" s="342"/>
      <c r="FKE151" s="342"/>
      <c r="FKF151" s="342"/>
      <c r="FKG151" s="342"/>
      <c r="FKH151" s="342"/>
      <c r="FKI151" s="342"/>
      <c r="FKJ151" s="342"/>
      <c r="FKK151" s="342"/>
      <c r="FKL151" s="342"/>
      <c r="FKM151" s="342"/>
      <c r="FKN151" s="342"/>
      <c r="FKO151" s="342"/>
      <c r="FKP151" s="342"/>
      <c r="FKQ151" s="342"/>
      <c r="FKR151" s="342"/>
      <c r="FKS151" s="342"/>
      <c r="FKT151" s="342"/>
      <c r="FKU151" s="342"/>
      <c r="FKV151" s="342"/>
      <c r="FKW151" s="342"/>
      <c r="FKX151" s="342"/>
      <c r="FKY151" s="342"/>
      <c r="FKZ151" s="342"/>
      <c r="FLA151" s="342"/>
      <c r="FLB151" s="342"/>
      <c r="FLC151" s="342"/>
      <c r="FLD151" s="342"/>
      <c r="FLE151" s="342"/>
      <c r="FLF151" s="342"/>
      <c r="FLG151" s="342"/>
      <c r="FLH151" s="342"/>
      <c r="FLI151" s="342"/>
      <c r="FLJ151" s="342"/>
      <c r="FLK151" s="342"/>
      <c r="FLL151" s="342"/>
      <c r="FLM151" s="342"/>
      <c r="FLN151" s="342"/>
      <c r="FLO151" s="342"/>
      <c r="FLP151" s="342"/>
      <c r="FLQ151" s="342"/>
      <c r="FLR151" s="342"/>
      <c r="FLS151" s="342"/>
      <c r="FLT151" s="342"/>
      <c r="FLU151" s="342"/>
      <c r="FLV151" s="342"/>
      <c r="FLW151" s="342"/>
      <c r="FLX151" s="342"/>
      <c r="FLY151" s="342"/>
      <c r="FLZ151" s="342"/>
      <c r="FMA151" s="342"/>
      <c r="FMB151" s="342"/>
      <c r="FMC151" s="342"/>
      <c r="FMD151" s="342"/>
      <c r="FME151" s="342"/>
      <c r="FMF151" s="342"/>
      <c r="FMG151" s="342"/>
      <c r="FMH151" s="342"/>
      <c r="FMI151" s="342"/>
      <c r="FMJ151" s="342"/>
      <c r="FMK151" s="342"/>
      <c r="FML151" s="342"/>
      <c r="FMM151" s="342"/>
      <c r="FMN151" s="342"/>
      <c r="FMO151" s="342"/>
      <c r="FMP151" s="342"/>
      <c r="FMQ151" s="342"/>
      <c r="FMR151" s="342"/>
      <c r="FMS151" s="342"/>
      <c r="FMT151" s="342"/>
      <c r="FMU151" s="342"/>
      <c r="FMV151" s="342"/>
      <c r="FMW151" s="342"/>
      <c r="FMX151" s="342"/>
      <c r="FMY151" s="342"/>
      <c r="FMZ151" s="342"/>
      <c r="FNA151" s="342"/>
      <c r="FNB151" s="342"/>
      <c r="FNC151" s="342"/>
      <c r="FND151" s="342"/>
      <c r="FNE151" s="342"/>
      <c r="FNF151" s="342"/>
      <c r="FNG151" s="342"/>
      <c r="FNH151" s="342"/>
      <c r="FNI151" s="342"/>
      <c r="FNJ151" s="342"/>
      <c r="FNK151" s="342"/>
      <c r="FNL151" s="342"/>
      <c r="FNM151" s="342"/>
      <c r="FNN151" s="342"/>
      <c r="FNO151" s="342"/>
      <c r="FNP151" s="342"/>
      <c r="FNQ151" s="342"/>
      <c r="FNR151" s="342"/>
      <c r="FNS151" s="342"/>
      <c r="FNT151" s="342"/>
      <c r="FNU151" s="342"/>
      <c r="FNV151" s="342"/>
      <c r="FNW151" s="342"/>
      <c r="FNX151" s="342"/>
      <c r="FNY151" s="342"/>
      <c r="FNZ151" s="342"/>
      <c r="FOA151" s="342"/>
      <c r="FOB151" s="342"/>
      <c r="FOC151" s="342"/>
      <c r="FOD151" s="342"/>
      <c r="FOE151" s="342"/>
      <c r="FOF151" s="342"/>
      <c r="FOG151" s="342"/>
      <c r="FOH151" s="342"/>
      <c r="FOI151" s="342"/>
      <c r="FOJ151" s="342"/>
      <c r="FOK151" s="342"/>
      <c r="FOL151" s="342"/>
      <c r="FOM151" s="342"/>
      <c r="FON151" s="342"/>
      <c r="FOO151" s="342"/>
      <c r="FOP151" s="342"/>
      <c r="FOQ151" s="342"/>
      <c r="FOR151" s="342"/>
      <c r="FOS151" s="342"/>
      <c r="FOT151" s="342"/>
      <c r="FOU151" s="342"/>
      <c r="FOV151" s="342"/>
      <c r="FOW151" s="342"/>
      <c r="FOX151" s="342"/>
      <c r="FOY151" s="342"/>
      <c r="FOZ151" s="342"/>
      <c r="FPA151" s="342"/>
      <c r="FPB151" s="342"/>
      <c r="FPC151" s="342"/>
      <c r="FPD151" s="342"/>
      <c r="FPE151" s="342"/>
      <c r="FPF151" s="342"/>
      <c r="FPG151" s="342"/>
      <c r="FPH151" s="342"/>
      <c r="FPI151" s="342"/>
      <c r="FPJ151" s="342"/>
      <c r="FPK151" s="342"/>
      <c r="FPL151" s="342"/>
      <c r="FPM151" s="342"/>
      <c r="FPN151" s="342"/>
      <c r="FPO151" s="342"/>
      <c r="FPP151" s="342"/>
      <c r="FPQ151" s="342"/>
      <c r="FPR151" s="342"/>
      <c r="FPS151" s="342"/>
      <c r="FPT151" s="342"/>
      <c r="FPU151" s="342"/>
      <c r="FPV151" s="342"/>
      <c r="FPW151" s="342"/>
      <c r="FPX151" s="342"/>
      <c r="FPY151" s="342"/>
      <c r="FPZ151" s="342"/>
      <c r="FQA151" s="342"/>
      <c r="FQB151" s="342"/>
      <c r="FQC151" s="342"/>
      <c r="FQD151" s="342"/>
      <c r="FQE151" s="342"/>
      <c r="FQF151" s="342"/>
      <c r="FQG151" s="342"/>
      <c r="FQH151" s="342"/>
      <c r="FQI151" s="342"/>
      <c r="FQJ151" s="342"/>
      <c r="FQK151" s="342"/>
      <c r="FQL151" s="342"/>
      <c r="FQM151" s="342"/>
      <c r="FQN151" s="342"/>
      <c r="FQO151" s="342"/>
      <c r="FQP151" s="342"/>
      <c r="FQQ151" s="342"/>
      <c r="FQR151" s="342"/>
      <c r="FQS151" s="342"/>
      <c r="FQT151" s="342"/>
      <c r="FQU151" s="342"/>
      <c r="FQV151" s="342"/>
      <c r="FQW151" s="342"/>
      <c r="FQX151" s="342"/>
      <c r="FQY151" s="342"/>
      <c r="FQZ151" s="342"/>
      <c r="FRA151" s="342"/>
      <c r="FRB151" s="342"/>
      <c r="FRC151" s="342"/>
      <c r="FRD151" s="342"/>
      <c r="FRE151" s="342"/>
      <c r="FRF151" s="342"/>
      <c r="FRG151" s="342"/>
      <c r="FRH151" s="342"/>
      <c r="FRI151" s="342"/>
      <c r="FRJ151" s="342"/>
      <c r="FRK151" s="342"/>
      <c r="FRL151" s="342"/>
      <c r="FRM151" s="342"/>
      <c r="FRN151" s="342"/>
      <c r="FRO151" s="342"/>
      <c r="FRP151" s="342"/>
      <c r="FRQ151" s="342"/>
      <c r="FRR151" s="342"/>
      <c r="FRS151" s="342"/>
      <c r="FRT151" s="342"/>
      <c r="FRU151" s="342"/>
      <c r="FRV151" s="342"/>
      <c r="FRW151" s="342"/>
      <c r="FRX151" s="342"/>
      <c r="FRY151" s="342"/>
      <c r="FRZ151" s="342"/>
      <c r="FSA151" s="342"/>
      <c r="FSB151" s="342"/>
      <c r="FSC151" s="342"/>
      <c r="FSD151" s="342"/>
      <c r="FSE151" s="342"/>
      <c r="FSF151" s="342"/>
      <c r="FSG151" s="342"/>
      <c r="FSH151" s="342"/>
      <c r="FSI151" s="342"/>
      <c r="FSJ151" s="342"/>
      <c r="FSK151" s="342"/>
      <c r="FSL151" s="342"/>
      <c r="FSM151" s="342"/>
      <c r="FSN151" s="342"/>
      <c r="FSO151" s="342"/>
      <c r="FSP151" s="342"/>
      <c r="FSQ151" s="342"/>
      <c r="FSR151" s="342"/>
      <c r="FSS151" s="342"/>
      <c r="FST151" s="342"/>
      <c r="FSU151" s="342"/>
      <c r="FSV151" s="342"/>
      <c r="FSW151" s="342"/>
      <c r="FSX151" s="342"/>
      <c r="FSY151" s="342"/>
      <c r="FSZ151" s="342"/>
      <c r="FTA151" s="342"/>
      <c r="FTB151" s="342"/>
      <c r="FTC151" s="342"/>
      <c r="FTD151" s="342"/>
      <c r="FTE151" s="342"/>
      <c r="FTF151" s="342"/>
      <c r="FTG151" s="342"/>
      <c r="FTH151" s="342"/>
      <c r="FTI151" s="342"/>
      <c r="FTJ151" s="342"/>
      <c r="FTK151" s="342"/>
      <c r="FTL151" s="342"/>
      <c r="FTM151" s="342"/>
      <c r="FTN151" s="342"/>
      <c r="FTO151" s="342"/>
      <c r="FTP151" s="342"/>
      <c r="FTQ151" s="342"/>
      <c r="FTR151" s="342"/>
      <c r="FTS151" s="342"/>
      <c r="FTT151" s="342"/>
      <c r="FTU151" s="342"/>
      <c r="FTV151" s="342"/>
      <c r="FTW151" s="342"/>
      <c r="FTX151" s="342"/>
      <c r="FTY151" s="342"/>
      <c r="FTZ151" s="342"/>
      <c r="FUA151" s="342"/>
      <c r="FUB151" s="342"/>
      <c r="FUC151" s="342"/>
      <c r="FUD151" s="342"/>
      <c r="FUE151" s="342"/>
      <c r="FUF151" s="342"/>
      <c r="FUG151" s="342"/>
      <c r="FUH151" s="342"/>
      <c r="FUI151" s="342"/>
      <c r="FUJ151" s="342"/>
      <c r="FUK151" s="342"/>
      <c r="FUL151" s="342"/>
      <c r="FUM151" s="342"/>
      <c r="FUN151" s="342"/>
      <c r="FUO151" s="342"/>
      <c r="FUP151" s="342"/>
      <c r="FUQ151" s="342"/>
      <c r="FUR151" s="342"/>
      <c r="FUS151" s="342"/>
      <c r="FUT151" s="342"/>
      <c r="FUU151" s="342"/>
      <c r="FUV151" s="342"/>
      <c r="FUW151" s="342"/>
      <c r="FUX151" s="342"/>
      <c r="FUY151" s="342"/>
      <c r="FUZ151" s="342"/>
      <c r="FVA151" s="342"/>
      <c r="FVB151" s="342"/>
      <c r="FVC151" s="342"/>
      <c r="FVD151" s="342"/>
      <c r="FVE151" s="342"/>
      <c r="FVF151" s="342"/>
      <c r="FVG151" s="342"/>
      <c r="FVH151" s="342"/>
      <c r="FVI151" s="342"/>
      <c r="FVJ151" s="342"/>
      <c r="FVK151" s="342"/>
      <c r="FVL151" s="342"/>
      <c r="FVM151" s="342"/>
      <c r="FVN151" s="342"/>
      <c r="FVO151" s="342"/>
      <c r="FVP151" s="342"/>
      <c r="FVQ151" s="342"/>
      <c r="FVR151" s="342"/>
      <c r="FVS151" s="342"/>
      <c r="FVT151" s="342"/>
      <c r="FVU151" s="342"/>
      <c r="FVV151" s="342"/>
      <c r="FVW151" s="342"/>
      <c r="FVX151" s="342"/>
      <c r="FVY151" s="342"/>
      <c r="FVZ151" s="342"/>
      <c r="FWA151" s="342"/>
      <c r="FWB151" s="342"/>
      <c r="FWC151" s="342"/>
      <c r="FWD151" s="342"/>
      <c r="FWE151" s="342"/>
      <c r="FWF151" s="342"/>
      <c r="FWG151" s="342"/>
      <c r="FWH151" s="342"/>
      <c r="FWI151" s="342"/>
      <c r="FWJ151" s="342"/>
      <c r="FWK151" s="342"/>
      <c r="FWL151" s="342"/>
      <c r="FWM151" s="342"/>
      <c r="FWN151" s="342"/>
      <c r="FWO151" s="342"/>
      <c r="FWP151" s="342"/>
      <c r="FWQ151" s="342"/>
      <c r="FWR151" s="342"/>
      <c r="FWS151" s="342"/>
      <c r="FWT151" s="342"/>
      <c r="FWU151" s="342"/>
      <c r="FWV151" s="342"/>
      <c r="FWW151" s="342"/>
      <c r="FWX151" s="342"/>
      <c r="FWY151" s="342"/>
      <c r="FWZ151" s="342"/>
      <c r="FXA151" s="342"/>
      <c r="FXB151" s="342"/>
      <c r="FXC151" s="342"/>
      <c r="FXD151" s="342"/>
      <c r="FXE151" s="342"/>
      <c r="FXF151" s="342"/>
      <c r="FXG151" s="342"/>
      <c r="FXH151" s="342"/>
      <c r="FXI151" s="342"/>
      <c r="FXJ151" s="342"/>
      <c r="FXK151" s="342"/>
      <c r="FXL151" s="342"/>
      <c r="FXM151" s="342"/>
      <c r="FXN151" s="342"/>
      <c r="FXO151" s="342"/>
      <c r="FXP151" s="342"/>
      <c r="FXQ151" s="342"/>
      <c r="FXR151" s="342"/>
      <c r="FXS151" s="342"/>
      <c r="FXT151" s="342"/>
      <c r="FXU151" s="342"/>
      <c r="FXV151" s="342"/>
      <c r="FXW151" s="342"/>
      <c r="FXX151" s="342"/>
      <c r="FXY151" s="342"/>
      <c r="FXZ151" s="342"/>
      <c r="FYA151" s="342"/>
      <c r="FYB151" s="342"/>
      <c r="FYC151" s="342"/>
      <c r="FYD151" s="342"/>
      <c r="FYE151" s="342"/>
      <c r="FYF151" s="342"/>
      <c r="FYG151" s="342"/>
      <c r="FYH151" s="342"/>
      <c r="FYI151" s="342"/>
      <c r="FYJ151" s="342"/>
      <c r="FYK151" s="342"/>
      <c r="FYL151" s="342"/>
      <c r="FYM151" s="342"/>
      <c r="FYN151" s="342"/>
      <c r="FYO151" s="342"/>
      <c r="FYP151" s="342"/>
      <c r="FYQ151" s="342"/>
      <c r="FYR151" s="342"/>
      <c r="FYS151" s="342"/>
      <c r="FYT151" s="342"/>
      <c r="FYU151" s="342"/>
      <c r="FYV151" s="342"/>
      <c r="FYW151" s="342"/>
      <c r="FYX151" s="342"/>
      <c r="FYY151" s="342"/>
      <c r="FYZ151" s="342"/>
      <c r="FZA151" s="342"/>
      <c r="FZB151" s="342"/>
      <c r="FZC151" s="342"/>
      <c r="FZD151" s="342"/>
      <c r="FZE151" s="342"/>
      <c r="FZF151" s="342"/>
      <c r="FZG151" s="342"/>
      <c r="FZH151" s="342"/>
      <c r="FZI151" s="342"/>
      <c r="FZJ151" s="342"/>
      <c r="FZK151" s="342"/>
      <c r="FZL151" s="342"/>
      <c r="FZM151" s="342"/>
      <c r="FZN151" s="342"/>
      <c r="FZO151" s="342"/>
      <c r="FZP151" s="342"/>
      <c r="FZQ151" s="342"/>
      <c r="FZR151" s="342"/>
      <c r="FZS151" s="342"/>
      <c r="FZT151" s="342"/>
      <c r="FZU151" s="342"/>
      <c r="FZV151" s="342"/>
      <c r="FZW151" s="342"/>
      <c r="FZX151" s="342"/>
      <c r="FZY151" s="342"/>
      <c r="FZZ151" s="342"/>
      <c r="GAA151" s="342"/>
      <c r="GAB151" s="342"/>
      <c r="GAC151" s="342"/>
      <c r="GAD151" s="342"/>
      <c r="GAE151" s="342"/>
      <c r="GAF151" s="342"/>
      <c r="GAG151" s="342"/>
      <c r="GAH151" s="342"/>
      <c r="GAI151" s="342"/>
      <c r="GAJ151" s="342"/>
      <c r="GAK151" s="342"/>
      <c r="GAL151" s="342"/>
      <c r="GAM151" s="342"/>
      <c r="GAN151" s="342"/>
      <c r="GAO151" s="342"/>
      <c r="GAP151" s="342"/>
      <c r="GAQ151" s="342"/>
      <c r="GAR151" s="342"/>
      <c r="GAS151" s="342"/>
      <c r="GAT151" s="342"/>
      <c r="GAU151" s="342"/>
      <c r="GAV151" s="342"/>
      <c r="GAW151" s="342"/>
      <c r="GAX151" s="342"/>
      <c r="GAY151" s="342"/>
      <c r="GAZ151" s="342"/>
      <c r="GBA151" s="342"/>
      <c r="GBB151" s="342"/>
      <c r="GBC151" s="342"/>
      <c r="GBD151" s="342"/>
      <c r="GBE151" s="342"/>
      <c r="GBF151" s="342"/>
      <c r="GBG151" s="342"/>
      <c r="GBH151" s="342"/>
      <c r="GBI151" s="342"/>
      <c r="GBJ151" s="342"/>
      <c r="GBK151" s="342"/>
      <c r="GBL151" s="342"/>
      <c r="GBM151" s="342"/>
      <c r="GBN151" s="342"/>
      <c r="GBO151" s="342"/>
      <c r="GBP151" s="342"/>
      <c r="GBQ151" s="342"/>
      <c r="GBR151" s="342"/>
      <c r="GBS151" s="342"/>
      <c r="GBT151" s="342"/>
      <c r="GBU151" s="342"/>
      <c r="GBV151" s="342"/>
      <c r="GBW151" s="342"/>
      <c r="GBX151" s="342"/>
      <c r="GBY151" s="342"/>
      <c r="GBZ151" s="342"/>
      <c r="GCA151" s="342"/>
      <c r="GCB151" s="342"/>
      <c r="GCC151" s="342"/>
      <c r="GCD151" s="342"/>
      <c r="GCE151" s="342"/>
      <c r="GCF151" s="342"/>
      <c r="GCG151" s="342"/>
      <c r="GCH151" s="342"/>
      <c r="GCI151" s="342"/>
      <c r="GCJ151" s="342"/>
      <c r="GCK151" s="342"/>
      <c r="GCL151" s="342"/>
      <c r="GCM151" s="342"/>
      <c r="GCN151" s="342"/>
      <c r="GCO151" s="342"/>
      <c r="GCP151" s="342"/>
      <c r="GCQ151" s="342"/>
      <c r="GCR151" s="342"/>
      <c r="GCS151" s="342"/>
      <c r="GCT151" s="342"/>
      <c r="GCU151" s="342"/>
      <c r="GCV151" s="342"/>
      <c r="GCW151" s="342"/>
      <c r="GCX151" s="342"/>
      <c r="GCY151" s="342"/>
      <c r="GCZ151" s="342"/>
      <c r="GDA151" s="342"/>
      <c r="GDB151" s="342"/>
      <c r="GDC151" s="342"/>
      <c r="GDD151" s="342"/>
      <c r="GDE151" s="342"/>
      <c r="GDF151" s="342"/>
      <c r="GDG151" s="342"/>
      <c r="GDH151" s="342"/>
      <c r="GDI151" s="342"/>
      <c r="GDJ151" s="342"/>
      <c r="GDK151" s="342"/>
      <c r="GDL151" s="342"/>
      <c r="GDM151" s="342"/>
      <c r="GDN151" s="342"/>
      <c r="GDO151" s="342"/>
      <c r="GDP151" s="342"/>
      <c r="GDQ151" s="342"/>
      <c r="GDR151" s="342"/>
      <c r="GDS151" s="342"/>
      <c r="GDT151" s="342"/>
      <c r="GDU151" s="342"/>
      <c r="GDV151" s="342"/>
      <c r="GDW151" s="342"/>
      <c r="GDX151" s="342"/>
      <c r="GDY151" s="342"/>
      <c r="GDZ151" s="342"/>
      <c r="GEA151" s="342"/>
      <c r="GEB151" s="342"/>
      <c r="GEC151" s="342"/>
      <c r="GED151" s="342"/>
      <c r="GEE151" s="342"/>
      <c r="GEF151" s="342"/>
      <c r="GEG151" s="342"/>
      <c r="GEH151" s="342"/>
      <c r="GEI151" s="342"/>
      <c r="GEJ151" s="342"/>
      <c r="GEK151" s="342"/>
      <c r="GEL151" s="342"/>
      <c r="GEM151" s="342"/>
      <c r="GEN151" s="342"/>
      <c r="GEO151" s="342"/>
      <c r="GEP151" s="342"/>
      <c r="GEQ151" s="342"/>
      <c r="GER151" s="342"/>
      <c r="GES151" s="342"/>
      <c r="GET151" s="342"/>
      <c r="GEU151" s="342"/>
      <c r="GEV151" s="342"/>
      <c r="GEW151" s="342"/>
      <c r="GEX151" s="342"/>
      <c r="GEY151" s="342"/>
      <c r="GEZ151" s="342"/>
      <c r="GFA151" s="342"/>
      <c r="GFB151" s="342"/>
      <c r="GFC151" s="342"/>
      <c r="GFD151" s="342"/>
      <c r="GFE151" s="342"/>
      <c r="GFF151" s="342"/>
      <c r="GFG151" s="342"/>
      <c r="GFH151" s="342"/>
      <c r="GFI151" s="342"/>
      <c r="GFJ151" s="342"/>
      <c r="GFK151" s="342"/>
      <c r="GFL151" s="342"/>
      <c r="GFM151" s="342"/>
      <c r="GFN151" s="342"/>
      <c r="GFO151" s="342"/>
      <c r="GFP151" s="342"/>
      <c r="GFQ151" s="342"/>
      <c r="GFR151" s="342"/>
      <c r="GFS151" s="342"/>
      <c r="GFT151" s="342"/>
      <c r="GFU151" s="342"/>
      <c r="GFV151" s="342"/>
      <c r="GFW151" s="342"/>
      <c r="GFX151" s="342"/>
      <c r="GFY151" s="342"/>
      <c r="GFZ151" s="342"/>
      <c r="GGA151" s="342"/>
      <c r="GGB151" s="342"/>
      <c r="GGC151" s="342"/>
      <c r="GGD151" s="342"/>
      <c r="GGE151" s="342"/>
      <c r="GGF151" s="342"/>
      <c r="GGG151" s="342"/>
      <c r="GGH151" s="342"/>
      <c r="GGI151" s="342"/>
      <c r="GGJ151" s="342"/>
      <c r="GGK151" s="342"/>
      <c r="GGL151" s="342"/>
      <c r="GGM151" s="342"/>
      <c r="GGN151" s="342"/>
      <c r="GGO151" s="342"/>
      <c r="GGP151" s="342"/>
      <c r="GGQ151" s="342"/>
      <c r="GGR151" s="342"/>
      <c r="GGS151" s="342"/>
      <c r="GGT151" s="342"/>
      <c r="GGU151" s="342"/>
      <c r="GGV151" s="342"/>
      <c r="GGW151" s="342"/>
      <c r="GGX151" s="342"/>
      <c r="GGY151" s="342"/>
      <c r="GGZ151" s="342"/>
      <c r="GHA151" s="342"/>
      <c r="GHB151" s="342"/>
      <c r="GHC151" s="342"/>
      <c r="GHD151" s="342"/>
      <c r="GHE151" s="342"/>
      <c r="GHF151" s="342"/>
      <c r="GHG151" s="342"/>
      <c r="GHH151" s="342"/>
      <c r="GHI151" s="342"/>
      <c r="GHJ151" s="342"/>
      <c r="GHK151" s="342"/>
      <c r="GHL151" s="342"/>
      <c r="GHM151" s="342"/>
      <c r="GHN151" s="342"/>
      <c r="GHO151" s="342"/>
      <c r="GHP151" s="342"/>
      <c r="GHQ151" s="342"/>
      <c r="GHR151" s="342"/>
      <c r="GHS151" s="342"/>
      <c r="GHT151" s="342"/>
      <c r="GHU151" s="342"/>
      <c r="GHV151" s="342"/>
      <c r="GHW151" s="342"/>
      <c r="GHX151" s="342"/>
      <c r="GHY151" s="342"/>
      <c r="GHZ151" s="342"/>
      <c r="GIA151" s="342"/>
      <c r="GIB151" s="342"/>
      <c r="GIC151" s="342"/>
      <c r="GID151" s="342"/>
      <c r="GIE151" s="342"/>
      <c r="GIF151" s="342"/>
      <c r="GIG151" s="342"/>
      <c r="GIH151" s="342"/>
      <c r="GII151" s="342"/>
      <c r="GIJ151" s="342"/>
      <c r="GIK151" s="342"/>
      <c r="GIL151" s="342"/>
      <c r="GIM151" s="342"/>
      <c r="GIN151" s="342"/>
      <c r="GIO151" s="342"/>
      <c r="GIP151" s="342"/>
      <c r="GIQ151" s="342"/>
      <c r="GIR151" s="342"/>
      <c r="GIS151" s="342"/>
      <c r="GIT151" s="342"/>
      <c r="GIU151" s="342"/>
      <c r="GIV151" s="342"/>
      <c r="GIW151" s="342"/>
      <c r="GIX151" s="342"/>
      <c r="GIY151" s="342"/>
      <c r="GIZ151" s="342"/>
      <c r="GJA151" s="342"/>
      <c r="GJB151" s="342"/>
      <c r="GJC151" s="342"/>
      <c r="GJD151" s="342"/>
      <c r="GJE151" s="342"/>
      <c r="GJF151" s="342"/>
      <c r="GJG151" s="342"/>
      <c r="GJH151" s="342"/>
      <c r="GJI151" s="342"/>
      <c r="GJJ151" s="342"/>
      <c r="GJK151" s="342"/>
      <c r="GJL151" s="342"/>
      <c r="GJM151" s="342"/>
      <c r="GJN151" s="342"/>
      <c r="GJO151" s="342"/>
      <c r="GJP151" s="342"/>
      <c r="GJQ151" s="342"/>
      <c r="GJR151" s="342"/>
      <c r="GJS151" s="342"/>
      <c r="GJT151" s="342"/>
      <c r="GJU151" s="342"/>
      <c r="GJV151" s="342"/>
      <c r="GJW151" s="342"/>
      <c r="GJX151" s="342"/>
      <c r="GJY151" s="342"/>
      <c r="GJZ151" s="342"/>
      <c r="GKA151" s="342"/>
      <c r="GKB151" s="342"/>
      <c r="GKC151" s="342"/>
      <c r="GKD151" s="342"/>
      <c r="GKE151" s="342"/>
      <c r="GKF151" s="342"/>
      <c r="GKG151" s="342"/>
      <c r="GKH151" s="342"/>
      <c r="GKI151" s="342"/>
      <c r="GKJ151" s="342"/>
      <c r="GKK151" s="342"/>
      <c r="GKL151" s="342"/>
      <c r="GKM151" s="342"/>
      <c r="GKN151" s="342"/>
      <c r="GKO151" s="342"/>
      <c r="GKP151" s="342"/>
      <c r="GKQ151" s="342"/>
      <c r="GKR151" s="342"/>
      <c r="GKS151" s="342"/>
      <c r="GKT151" s="342"/>
      <c r="GKU151" s="342"/>
      <c r="GKV151" s="342"/>
      <c r="GKW151" s="342"/>
      <c r="GKX151" s="342"/>
      <c r="GKY151" s="342"/>
      <c r="GKZ151" s="342"/>
      <c r="GLA151" s="342"/>
      <c r="GLB151" s="342"/>
      <c r="GLC151" s="342"/>
      <c r="GLD151" s="342"/>
      <c r="GLE151" s="342"/>
      <c r="GLF151" s="342"/>
      <c r="GLG151" s="342"/>
      <c r="GLH151" s="342"/>
      <c r="GLI151" s="342"/>
      <c r="GLJ151" s="342"/>
      <c r="GLK151" s="342"/>
      <c r="GLL151" s="342"/>
      <c r="GLM151" s="342"/>
      <c r="GLN151" s="342"/>
      <c r="GLO151" s="342"/>
      <c r="GLP151" s="342"/>
      <c r="GLQ151" s="342"/>
      <c r="GLR151" s="342"/>
      <c r="GLS151" s="342"/>
      <c r="GLT151" s="342"/>
      <c r="GLU151" s="342"/>
      <c r="GLV151" s="342"/>
      <c r="GLW151" s="342"/>
      <c r="GLX151" s="342"/>
      <c r="GLY151" s="342"/>
      <c r="GLZ151" s="342"/>
      <c r="GMA151" s="342"/>
      <c r="GMB151" s="342"/>
      <c r="GMC151" s="342"/>
      <c r="GMD151" s="342"/>
      <c r="GME151" s="342"/>
      <c r="GMF151" s="342"/>
      <c r="GMG151" s="342"/>
      <c r="GMH151" s="342"/>
      <c r="GMI151" s="342"/>
      <c r="GMJ151" s="342"/>
      <c r="GMK151" s="342"/>
      <c r="GML151" s="342"/>
      <c r="GMM151" s="342"/>
      <c r="GMN151" s="342"/>
      <c r="GMO151" s="342"/>
      <c r="GMP151" s="342"/>
      <c r="GMQ151" s="342"/>
      <c r="GMR151" s="342"/>
      <c r="GMS151" s="342"/>
      <c r="GMT151" s="342"/>
      <c r="GMU151" s="342"/>
      <c r="GMV151" s="342"/>
      <c r="GMW151" s="342"/>
      <c r="GMX151" s="342"/>
      <c r="GMY151" s="342"/>
      <c r="GMZ151" s="342"/>
      <c r="GNA151" s="342"/>
      <c r="GNB151" s="342"/>
      <c r="GNC151" s="342"/>
      <c r="GND151" s="342"/>
      <c r="GNE151" s="342"/>
      <c r="GNF151" s="342"/>
      <c r="GNG151" s="342"/>
      <c r="GNH151" s="342"/>
      <c r="GNI151" s="342"/>
      <c r="GNJ151" s="342"/>
      <c r="GNK151" s="342"/>
      <c r="GNL151" s="342"/>
      <c r="GNM151" s="342"/>
      <c r="GNN151" s="342"/>
      <c r="GNO151" s="342"/>
      <c r="GNP151" s="342"/>
      <c r="GNQ151" s="342"/>
      <c r="GNR151" s="342"/>
      <c r="GNS151" s="342"/>
      <c r="GNT151" s="342"/>
      <c r="GNU151" s="342"/>
      <c r="GNV151" s="342"/>
      <c r="GNW151" s="342"/>
      <c r="GNX151" s="342"/>
      <c r="GNY151" s="342"/>
      <c r="GNZ151" s="342"/>
      <c r="GOA151" s="342"/>
      <c r="GOB151" s="342"/>
      <c r="GOC151" s="342"/>
      <c r="GOD151" s="342"/>
      <c r="GOE151" s="342"/>
      <c r="GOF151" s="342"/>
      <c r="GOG151" s="342"/>
      <c r="GOH151" s="342"/>
      <c r="GOI151" s="342"/>
      <c r="GOJ151" s="342"/>
      <c r="GOK151" s="342"/>
      <c r="GOL151" s="342"/>
      <c r="GOM151" s="342"/>
      <c r="GON151" s="342"/>
      <c r="GOO151" s="342"/>
      <c r="GOP151" s="342"/>
      <c r="GOQ151" s="342"/>
      <c r="GOR151" s="342"/>
      <c r="GOS151" s="342"/>
      <c r="GOT151" s="342"/>
      <c r="GOU151" s="342"/>
      <c r="GOV151" s="342"/>
      <c r="GOW151" s="342"/>
      <c r="GOX151" s="342"/>
      <c r="GOY151" s="342"/>
      <c r="GOZ151" s="342"/>
      <c r="GPA151" s="342"/>
      <c r="GPB151" s="342"/>
      <c r="GPC151" s="342"/>
      <c r="GPD151" s="342"/>
      <c r="GPE151" s="342"/>
      <c r="GPF151" s="342"/>
      <c r="GPG151" s="342"/>
      <c r="GPH151" s="342"/>
      <c r="GPI151" s="342"/>
      <c r="GPJ151" s="342"/>
      <c r="GPK151" s="342"/>
      <c r="GPL151" s="342"/>
      <c r="GPM151" s="342"/>
      <c r="GPN151" s="342"/>
      <c r="GPO151" s="342"/>
      <c r="GPP151" s="342"/>
      <c r="GPQ151" s="342"/>
      <c r="GPR151" s="342"/>
      <c r="GPS151" s="342"/>
      <c r="GPT151" s="342"/>
      <c r="GPU151" s="342"/>
      <c r="GPV151" s="342"/>
      <c r="GPW151" s="342"/>
      <c r="GPX151" s="342"/>
      <c r="GPY151" s="342"/>
      <c r="GPZ151" s="342"/>
      <c r="GQA151" s="342"/>
      <c r="GQB151" s="342"/>
      <c r="GQC151" s="342"/>
      <c r="GQD151" s="342"/>
      <c r="GQE151" s="342"/>
      <c r="GQF151" s="342"/>
      <c r="GQG151" s="342"/>
      <c r="GQH151" s="342"/>
      <c r="GQI151" s="342"/>
      <c r="GQJ151" s="342"/>
      <c r="GQK151" s="342"/>
      <c r="GQL151" s="342"/>
      <c r="GQM151" s="342"/>
      <c r="GQN151" s="342"/>
      <c r="GQO151" s="342"/>
      <c r="GQP151" s="342"/>
      <c r="GQQ151" s="342"/>
      <c r="GQR151" s="342"/>
      <c r="GQS151" s="342"/>
      <c r="GQT151" s="342"/>
      <c r="GQU151" s="342"/>
      <c r="GQV151" s="342"/>
      <c r="GQW151" s="342"/>
      <c r="GQX151" s="342"/>
      <c r="GQY151" s="342"/>
      <c r="GQZ151" s="342"/>
      <c r="GRA151" s="342"/>
      <c r="GRB151" s="342"/>
      <c r="GRC151" s="342"/>
      <c r="GRD151" s="342"/>
      <c r="GRE151" s="342"/>
      <c r="GRF151" s="342"/>
      <c r="GRG151" s="342"/>
      <c r="GRH151" s="342"/>
      <c r="GRI151" s="342"/>
      <c r="GRJ151" s="342"/>
      <c r="GRK151" s="342"/>
      <c r="GRL151" s="342"/>
      <c r="GRM151" s="342"/>
      <c r="GRN151" s="342"/>
      <c r="GRO151" s="342"/>
      <c r="GRP151" s="342"/>
      <c r="GRQ151" s="342"/>
      <c r="GRR151" s="342"/>
      <c r="GRS151" s="342"/>
      <c r="GRT151" s="342"/>
      <c r="GRU151" s="342"/>
      <c r="GRV151" s="342"/>
      <c r="GRW151" s="342"/>
      <c r="GRX151" s="342"/>
      <c r="GRY151" s="342"/>
      <c r="GRZ151" s="342"/>
      <c r="GSA151" s="342"/>
      <c r="GSB151" s="342"/>
      <c r="GSC151" s="342"/>
      <c r="GSD151" s="342"/>
      <c r="GSE151" s="342"/>
      <c r="GSF151" s="342"/>
      <c r="GSG151" s="342"/>
      <c r="GSH151" s="342"/>
      <c r="GSI151" s="342"/>
      <c r="GSJ151" s="342"/>
      <c r="GSK151" s="342"/>
      <c r="GSL151" s="342"/>
      <c r="GSM151" s="342"/>
      <c r="GSN151" s="342"/>
      <c r="GSO151" s="342"/>
      <c r="GSP151" s="342"/>
      <c r="GSQ151" s="342"/>
      <c r="GSR151" s="342"/>
      <c r="GSS151" s="342"/>
      <c r="GST151" s="342"/>
      <c r="GSU151" s="342"/>
      <c r="GSV151" s="342"/>
      <c r="GSW151" s="342"/>
      <c r="GSX151" s="342"/>
      <c r="GSY151" s="342"/>
      <c r="GSZ151" s="342"/>
      <c r="GTA151" s="342"/>
      <c r="GTB151" s="342"/>
      <c r="GTC151" s="342"/>
      <c r="GTD151" s="342"/>
      <c r="GTE151" s="342"/>
      <c r="GTF151" s="342"/>
      <c r="GTG151" s="342"/>
      <c r="GTH151" s="342"/>
      <c r="GTI151" s="342"/>
      <c r="GTJ151" s="342"/>
      <c r="GTK151" s="342"/>
      <c r="GTL151" s="342"/>
      <c r="GTM151" s="342"/>
      <c r="GTN151" s="342"/>
      <c r="GTO151" s="342"/>
      <c r="GTP151" s="342"/>
      <c r="GTQ151" s="342"/>
      <c r="GTR151" s="342"/>
      <c r="GTS151" s="342"/>
      <c r="GTT151" s="342"/>
      <c r="GTU151" s="342"/>
      <c r="GTV151" s="342"/>
      <c r="GTW151" s="342"/>
      <c r="GTX151" s="342"/>
      <c r="GTY151" s="342"/>
      <c r="GTZ151" s="342"/>
      <c r="GUA151" s="342"/>
      <c r="GUB151" s="342"/>
      <c r="GUC151" s="342"/>
      <c r="GUD151" s="342"/>
      <c r="GUE151" s="342"/>
      <c r="GUF151" s="342"/>
      <c r="GUG151" s="342"/>
      <c r="GUH151" s="342"/>
      <c r="GUI151" s="342"/>
      <c r="GUJ151" s="342"/>
      <c r="GUK151" s="342"/>
      <c r="GUL151" s="342"/>
      <c r="GUM151" s="342"/>
      <c r="GUN151" s="342"/>
      <c r="GUO151" s="342"/>
      <c r="GUP151" s="342"/>
      <c r="GUQ151" s="342"/>
      <c r="GUR151" s="342"/>
      <c r="GUS151" s="342"/>
      <c r="GUT151" s="342"/>
      <c r="GUU151" s="342"/>
      <c r="GUV151" s="342"/>
      <c r="GUW151" s="342"/>
      <c r="GUX151" s="342"/>
      <c r="GUY151" s="342"/>
      <c r="GUZ151" s="342"/>
      <c r="GVA151" s="342"/>
      <c r="GVB151" s="342"/>
      <c r="GVC151" s="342"/>
      <c r="GVD151" s="342"/>
      <c r="GVE151" s="342"/>
      <c r="GVF151" s="342"/>
      <c r="GVG151" s="342"/>
      <c r="GVH151" s="342"/>
      <c r="GVI151" s="342"/>
      <c r="GVJ151" s="342"/>
      <c r="GVK151" s="342"/>
      <c r="GVL151" s="342"/>
      <c r="GVM151" s="342"/>
      <c r="GVN151" s="342"/>
      <c r="GVO151" s="342"/>
      <c r="GVP151" s="342"/>
      <c r="GVQ151" s="342"/>
      <c r="GVR151" s="342"/>
      <c r="GVS151" s="342"/>
      <c r="GVT151" s="342"/>
      <c r="GVU151" s="342"/>
      <c r="GVV151" s="342"/>
      <c r="GVW151" s="342"/>
      <c r="GVX151" s="342"/>
      <c r="GVY151" s="342"/>
      <c r="GVZ151" s="342"/>
      <c r="GWA151" s="342"/>
      <c r="GWB151" s="342"/>
      <c r="GWC151" s="342"/>
      <c r="GWD151" s="342"/>
      <c r="GWE151" s="342"/>
      <c r="GWF151" s="342"/>
      <c r="GWG151" s="342"/>
      <c r="GWH151" s="342"/>
      <c r="GWI151" s="342"/>
      <c r="GWJ151" s="342"/>
      <c r="GWK151" s="342"/>
      <c r="GWL151" s="342"/>
      <c r="GWM151" s="342"/>
      <c r="GWN151" s="342"/>
      <c r="GWO151" s="342"/>
      <c r="GWP151" s="342"/>
      <c r="GWQ151" s="342"/>
      <c r="GWR151" s="342"/>
      <c r="GWS151" s="342"/>
      <c r="GWT151" s="342"/>
      <c r="GWU151" s="342"/>
      <c r="GWV151" s="342"/>
      <c r="GWW151" s="342"/>
      <c r="GWX151" s="342"/>
      <c r="GWY151" s="342"/>
      <c r="GWZ151" s="342"/>
      <c r="GXA151" s="342"/>
      <c r="GXB151" s="342"/>
      <c r="GXC151" s="342"/>
      <c r="GXD151" s="342"/>
      <c r="GXE151" s="342"/>
      <c r="GXF151" s="342"/>
      <c r="GXG151" s="342"/>
      <c r="GXH151" s="342"/>
      <c r="GXI151" s="342"/>
      <c r="GXJ151" s="342"/>
      <c r="GXK151" s="342"/>
      <c r="GXL151" s="342"/>
      <c r="GXM151" s="342"/>
      <c r="GXN151" s="342"/>
      <c r="GXO151" s="342"/>
      <c r="GXP151" s="342"/>
      <c r="GXQ151" s="342"/>
      <c r="GXR151" s="342"/>
      <c r="GXS151" s="342"/>
      <c r="GXT151" s="342"/>
      <c r="GXU151" s="342"/>
      <c r="GXV151" s="342"/>
      <c r="GXW151" s="342"/>
      <c r="GXX151" s="342"/>
      <c r="GXY151" s="342"/>
      <c r="GXZ151" s="342"/>
      <c r="GYA151" s="342"/>
      <c r="GYB151" s="342"/>
      <c r="GYC151" s="342"/>
      <c r="GYD151" s="342"/>
      <c r="GYE151" s="342"/>
      <c r="GYF151" s="342"/>
      <c r="GYG151" s="342"/>
      <c r="GYH151" s="342"/>
      <c r="GYI151" s="342"/>
      <c r="GYJ151" s="342"/>
      <c r="GYK151" s="342"/>
      <c r="GYL151" s="342"/>
      <c r="GYM151" s="342"/>
      <c r="GYN151" s="342"/>
      <c r="GYO151" s="342"/>
      <c r="GYP151" s="342"/>
      <c r="GYQ151" s="342"/>
      <c r="GYR151" s="342"/>
      <c r="GYS151" s="342"/>
      <c r="GYT151" s="342"/>
      <c r="GYU151" s="342"/>
      <c r="GYV151" s="342"/>
      <c r="GYW151" s="342"/>
      <c r="GYX151" s="342"/>
      <c r="GYY151" s="342"/>
      <c r="GYZ151" s="342"/>
      <c r="GZA151" s="342"/>
      <c r="GZB151" s="342"/>
      <c r="GZC151" s="342"/>
      <c r="GZD151" s="342"/>
      <c r="GZE151" s="342"/>
      <c r="GZF151" s="342"/>
      <c r="GZG151" s="342"/>
      <c r="GZH151" s="342"/>
      <c r="GZI151" s="342"/>
      <c r="GZJ151" s="342"/>
      <c r="GZK151" s="342"/>
      <c r="GZL151" s="342"/>
      <c r="GZM151" s="342"/>
      <c r="GZN151" s="342"/>
      <c r="GZO151" s="342"/>
      <c r="GZP151" s="342"/>
      <c r="GZQ151" s="342"/>
      <c r="GZR151" s="342"/>
      <c r="GZS151" s="342"/>
      <c r="GZT151" s="342"/>
      <c r="GZU151" s="342"/>
      <c r="GZV151" s="342"/>
      <c r="GZW151" s="342"/>
      <c r="GZX151" s="342"/>
      <c r="GZY151" s="342"/>
      <c r="GZZ151" s="342"/>
      <c r="HAA151" s="342"/>
      <c r="HAB151" s="342"/>
      <c r="HAC151" s="342"/>
      <c r="HAD151" s="342"/>
      <c r="HAE151" s="342"/>
      <c r="HAF151" s="342"/>
      <c r="HAG151" s="342"/>
      <c r="HAH151" s="342"/>
      <c r="HAI151" s="342"/>
      <c r="HAJ151" s="342"/>
      <c r="HAK151" s="342"/>
      <c r="HAL151" s="342"/>
      <c r="HAM151" s="342"/>
      <c r="HAN151" s="342"/>
      <c r="HAO151" s="342"/>
      <c r="HAP151" s="342"/>
      <c r="HAQ151" s="342"/>
      <c r="HAR151" s="342"/>
      <c r="HAS151" s="342"/>
      <c r="HAT151" s="342"/>
      <c r="HAU151" s="342"/>
      <c r="HAV151" s="342"/>
      <c r="HAW151" s="342"/>
      <c r="HAX151" s="342"/>
      <c r="HAY151" s="342"/>
      <c r="HAZ151" s="342"/>
      <c r="HBA151" s="342"/>
      <c r="HBB151" s="342"/>
      <c r="HBC151" s="342"/>
      <c r="HBD151" s="342"/>
      <c r="HBE151" s="342"/>
      <c r="HBF151" s="342"/>
      <c r="HBG151" s="342"/>
      <c r="HBH151" s="342"/>
      <c r="HBI151" s="342"/>
      <c r="HBJ151" s="342"/>
      <c r="HBK151" s="342"/>
      <c r="HBL151" s="342"/>
      <c r="HBM151" s="342"/>
      <c r="HBN151" s="342"/>
      <c r="HBO151" s="342"/>
      <c r="HBP151" s="342"/>
      <c r="HBQ151" s="342"/>
      <c r="HBR151" s="342"/>
      <c r="HBS151" s="342"/>
      <c r="HBT151" s="342"/>
      <c r="HBU151" s="342"/>
      <c r="HBV151" s="342"/>
      <c r="HBW151" s="342"/>
      <c r="HBX151" s="342"/>
      <c r="HBY151" s="342"/>
      <c r="HBZ151" s="342"/>
      <c r="HCA151" s="342"/>
      <c r="HCB151" s="342"/>
      <c r="HCC151" s="342"/>
      <c r="HCD151" s="342"/>
      <c r="HCE151" s="342"/>
      <c r="HCF151" s="342"/>
      <c r="HCG151" s="342"/>
      <c r="HCH151" s="342"/>
      <c r="HCI151" s="342"/>
      <c r="HCJ151" s="342"/>
      <c r="HCK151" s="342"/>
      <c r="HCL151" s="342"/>
      <c r="HCM151" s="342"/>
      <c r="HCN151" s="342"/>
      <c r="HCO151" s="342"/>
      <c r="HCP151" s="342"/>
      <c r="HCQ151" s="342"/>
      <c r="HCR151" s="342"/>
      <c r="HCS151" s="342"/>
      <c r="HCT151" s="342"/>
      <c r="HCU151" s="342"/>
      <c r="HCV151" s="342"/>
      <c r="HCW151" s="342"/>
      <c r="HCX151" s="342"/>
      <c r="HCY151" s="342"/>
      <c r="HCZ151" s="342"/>
      <c r="HDA151" s="342"/>
      <c r="HDB151" s="342"/>
      <c r="HDC151" s="342"/>
      <c r="HDD151" s="342"/>
      <c r="HDE151" s="342"/>
      <c r="HDF151" s="342"/>
      <c r="HDG151" s="342"/>
      <c r="HDH151" s="342"/>
      <c r="HDI151" s="342"/>
      <c r="HDJ151" s="342"/>
      <c r="HDK151" s="342"/>
      <c r="HDL151" s="342"/>
      <c r="HDM151" s="342"/>
      <c r="HDN151" s="342"/>
      <c r="HDO151" s="342"/>
      <c r="HDP151" s="342"/>
      <c r="HDQ151" s="342"/>
      <c r="HDR151" s="342"/>
      <c r="HDS151" s="342"/>
      <c r="HDT151" s="342"/>
      <c r="HDU151" s="342"/>
      <c r="HDV151" s="342"/>
      <c r="HDW151" s="342"/>
      <c r="HDX151" s="342"/>
      <c r="HDY151" s="342"/>
      <c r="HDZ151" s="342"/>
      <c r="HEA151" s="342"/>
      <c r="HEB151" s="342"/>
      <c r="HEC151" s="342"/>
      <c r="HED151" s="342"/>
      <c r="HEE151" s="342"/>
      <c r="HEF151" s="342"/>
      <c r="HEG151" s="342"/>
      <c r="HEH151" s="342"/>
      <c r="HEI151" s="342"/>
      <c r="HEJ151" s="342"/>
      <c r="HEK151" s="342"/>
      <c r="HEL151" s="342"/>
      <c r="HEM151" s="342"/>
      <c r="HEN151" s="342"/>
      <c r="HEO151" s="342"/>
      <c r="HEP151" s="342"/>
      <c r="HEQ151" s="342"/>
      <c r="HER151" s="342"/>
      <c r="HES151" s="342"/>
      <c r="HET151" s="342"/>
      <c r="HEU151" s="342"/>
      <c r="HEV151" s="342"/>
      <c r="HEW151" s="342"/>
      <c r="HEX151" s="342"/>
      <c r="HEY151" s="342"/>
      <c r="HEZ151" s="342"/>
      <c r="HFA151" s="342"/>
      <c r="HFB151" s="342"/>
      <c r="HFC151" s="342"/>
      <c r="HFD151" s="342"/>
      <c r="HFE151" s="342"/>
      <c r="HFF151" s="342"/>
      <c r="HFG151" s="342"/>
      <c r="HFH151" s="342"/>
      <c r="HFI151" s="342"/>
      <c r="HFJ151" s="342"/>
      <c r="HFK151" s="342"/>
      <c r="HFL151" s="342"/>
      <c r="HFM151" s="342"/>
      <c r="HFN151" s="342"/>
      <c r="HFO151" s="342"/>
      <c r="HFP151" s="342"/>
      <c r="HFQ151" s="342"/>
      <c r="HFR151" s="342"/>
      <c r="HFS151" s="342"/>
      <c r="HFT151" s="342"/>
      <c r="HFU151" s="342"/>
      <c r="HFV151" s="342"/>
      <c r="HFW151" s="342"/>
      <c r="HFX151" s="342"/>
      <c r="HFY151" s="342"/>
      <c r="HFZ151" s="342"/>
      <c r="HGA151" s="342"/>
      <c r="HGB151" s="342"/>
      <c r="HGC151" s="342"/>
      <c r="HGD151" s="342"/>
      <c r="HGE151" s="342"/>
      <c r="HGF151" s="342"/>
      <c r="HGG151" s="342"/>
      <c r="HGH151" s="342"/>
      <c r="HGI151" s="342"/>
      <c r="HGJ151" s="342"/>
      <c r="HGK151" s="342"/>
      <c r="HGL151" s="342"/>
      <c r="HGM151" s="342"/>
      <c r="HGN151" s="342"/>
      <c r="HGO151" s="342"/>
      <c r="HGP151" s="342"/>
      <c r="HGQ151" s="342"/>
      <c r="HGR151" s="342"/>
      <c r="HGS151" s="342"/>
      <c r="HGT151" s="342"/>
      <c r="HGU151" s="342"/>
      <c r="HGV151" s="342"/>
      <c r="HGW151" s="342"/>
      <c r="HGX151" s="342"/>
      <c r="HGY151" s="342"/>
      <c r="HGZ151" s="342"/>
      <c r="HHA151" s="342"/>
      <c r="HHB151" s="342"/>
      <c r="HHC151" s="342"/>
      <c r="HHD151" s="342"/>
      <c r="HHE151" s="342"/>
      <c r="HHF151" s="342"/>
      <c r="HHG151" s="342"/>
      <c r="HHH151" s="342"/>
      <c r="HHI151" s="342"/>
      <c r="HHJ151" s="342"/>
      <c r="HHK151" s="342"/>
      <c r="HHL151" s="342"/>
      <c r="HHM151" s="342"/>
      <c r="HHN151" s="342"/>
      <c r="HHO151" s="342"/>
      <c r="HHP151" s="342"/>
      <c r="HHQ151" s="342"/>
      <c r="HHR151" s="342"/>
      <c r="HHS151" s="342"/>
      <c r="HHT151" s="342"/>
      <c r="HHU151" s="342"/>
      <c r="HHV151" s="342"/>
      <c r="HHW151" s="342"/>
      <c r="HHX151" s="342"/>
      <c r="HHY151" s="342"/>
      <c r="HHZ151" s="342"/>
      <c r="HIA151" s="342"/>
      <c r="HIB151" s="342"/>
      <c r="HIC151" s="342"/>
      <c r="HID151" s="342"/>
      <c r="HIE151" s="342"/>
      <c r="HIF151" s="342"/>
      <c r="HIG151" s="342"/>
      <c r="HIH151" s="342"/>
      <c r="HII151" s="342"/>
      <c r="HIJ151" s="342"/>
      <c r="HIK151" s="342"/>
      <c r="HIL151" s="342"/>
      <c r="HIM151" s="342"/>
      <c r="HIN151" s="342"/>
      <c r="HIO151" s="342"/>
      <c r="HIP151" s="342"/>
      <c r="HIQ151" s="342"/>
      <c r="HIR151" s="342"/>
      <c r="HIS151" s="342"/>
      <c r="HIT151" s="342"/>
      <c r="HIU151" s="342"/>
      <c r="HIV151" s="342"/>
      <c r="HIW151" s="342"/>
      <c r="HIX151" s="342"/>
      <c r="HIY151" s="342"/>
      <c r="HIZ151" s="342"/>
      <c r="HJA151" s="342"/>
      <c r="HJB151" s="342"/>
      <c r="HJC151" s="342"/>
      <c r="HJD151" s="342"/>
      <c r="HJE151" s="342"/>
      <c r="HJF151" s="342"/>
      <c r="HJG151" s="342"/>
      <c r="HJH151" s="342"/>
      <c r="HJI151" s="342"/>
      <c r="HJJ151" s="342"/>
      <c r="HJK151" s="342"/>
      <c r="HJL151" s="342"/>
      <c r="HJM151" s="342"/>
      <c r="HJN151" s="342"/>
      <c r="HJO151" s="342"/>
      <c r="HJP151" s="342"/>
      <c r="HJQ151" s="342"/>
      <c r="HJR151" s="342"/>
      <c r="HJS151" s="342"/>
      <c r="HJT151" s="342"/>
      <c r="HJU151" s="342"/>
      <c r="HJV151" s="342"/>
      <c r="HJW151" s="342"/>
      <c r="HJX151" s="342"/>
      <c r="HJY151" s="342"/>
      <c r="HJZ151" s="342"/>
      <c r="HKA151" s="342"/>
      <c r="HKB151" s="342"/>
      <c r="HKC151" s="342"/>
      <c r="HKD151" s="342"/>
      <c r="HKE151" s="342"/>
      <c r="HKF151" s="342"/>
      <c r="HKG151" s="342"/>
      <c r="HKH151" s="342"/>
      <c r="HKI151" s="342"/>
      <c r="HKJ151" s="342"/>
      <c r="HKK151" s="342"/>
      <c r="HKL151" s="342"/>
      <c r="HKM151" s="342"/>
      <c r="HKN151" s="342"/>
      <c r="HKO151" s="342"/>
      <c r="HKP151" s="342"/>
      <c r="HKQ151" s="342"/>
      <c r="HKR151" s="342"/>
      <c r="HKS151" s="342"/>
      <c r="HKT151" s="342"/>
      <c r="HKU151" s="342"/>
      <c r="HKV151" s="342"/>
      <c r="HKW151" s="342"/>
      <c r="HKX151" s="342"/>
      <c r="HKY151" s="342"/>
      <c r="HKZ151" s="342"/>
      <c r="HLA151" s="342"/>
      <c r="HLB151" s="342"/>
      <c r="HLC151" s="342"/>
      <c r="HLD151" s="342"/>
      <c r="HLE151" s="342"/>
      <c r="HLF151" s="342"/>
      <c r="HLG151" s="342"/>
      <c r="HLH151" s="342"/>
      <c r="HLI151" s="342"/>
      <c r="HLJ151" s="342"/>
      <c r="HLK151" s="342"/>
      <c r="HLL151" s="342"/>
      <c r="HLM151" s="342"/>
      <c r="HLN151" s="342"/>
      <c r="HLO151" s="342"/>
      <c r="HLP151" s="342"/>
      <c r="HLQ151" s="342"/>
      <c r="HLR151" s="342"/>
      <c r="HLS151" s="342"/>
      <c r="HLT151" s="342"/>
      <c r="HLU151" s="342"/>
      <c r="HLV151" s="342"/>
      <c r="HLW151" s="342"/>
      <c r="HLX151" s="342"/>
      <c r="HLY151" s="342"/>
      <c r="HLZ151" s="342"/>
      <c r="HMA151" s="342"/>
      <c r="HMB151" s="342"/>
      <c r="HMC151" s="342"/>
      <c r="HMD151" s="342"/>
      <c r="HME151" s="342"/>
      <c r="HMF151" s="342"/>
      <c r="HMG151" s="342"/>
      <c r="HMH151" s="342"/>
      <c r="HMI151" s="342"/>
      <c r="HMJ151" s="342"/>
      <c r="HMK151" s="342"/>
      <c r="HML151" s="342"/>
      <c r="HMM151" s="342"/>
      <c r="HMN151" s="342"/>
      <c r="HMO151" s="342"/>
      <c r="HMP151" s="342"/>
      <c r="HMQ151" s="342"/>
      <c r="HMR151" s="342"/>
      <c r="HMS151" s="342"/>
      <c r="HMT151" s="342"/>
      <c r="HMU151" s="342"/>
      <c r="HMV151" s="342"/>
      <c r="HMW151" s="342"/>
      <c r="HMX151" s="342"/>
      <c r="HMY151" s="342"/>
      <c r="HMZ151" s="342"/>
      <c r="HNA151" s="342"/>
      <c r="HNB151" s="342"/>
      <c r="HNC151" s="342"/>
      <c r="HND151" s="342"/>
      <c r="HNE151" s="342"/>
      <c r="HNF151" s="342"/>
      <c r="HNG151" s="342"/>
      <c r="HNH151" s="342"/>
      <c r="HNI151" s="342"/>
      <c r="HNJ151" s="342"/>
      <c r="HNK151" s="342"/>
      <c r="HNL151" s="342"/>
      <c r="HNM151" s="342"/>
      <c r="HNN151" s="342"/>
      <c r="HNO151" s="342"/>
      <c r="HNP151" s="342"/>
      <c r="HNQ151" s="342"/>
      <c r="HNR151" s="342"/>
      <c r="HNS151" s="342"/>
      <c r="HNT151" s="342"/>
      <c r="HNU151" s="342"/>
      <c r="HNV151" s="342"/>
      <c r="HNW151" s="342"/>
      <c r="HNX151" s="342"/>
      <c r="HNY151" s="342"/>
      <c r="HNZ151" s="342"/>
      <c r="HOA151" s="342"/>
      <c r="HOB151" s="342"/>
      <c r="HOC151" s="342"/>
      <c r="HOD151" s="342"/>
      <c r="HOE151" s="342"/>
      <c r="HOF151" s="342"/>
      <c r="HOG151" s="342"/>
      <c r="HOH151" s="342"/>
      <c r="HOI151" s="342"/>
      <c r="HOJ151" s="342"/>
      <c r="HOK151" s="342"/>
      <c r="HOL151" s="342"/>
      <c r="HOM151" s="342"/>
      <c r="HON151" s="342"/>
      <c r="HOO151" s="342"/>
      <c r="HOP151" s="342"/>
      <c r="HOQ151" s="342"/>
      <c r="HOR151" s="342"/>
      <c r="HOS151" s="342"/>
      <c r="HOT151" s="342"/>
      <c r="HOU151" s="342"/>
      <c r="HOV151" s="342"/>
      <c r="HOW151" s="342"/>
      <c r="HOX151" s="342"/>
      <c r="HOY151" s="342"/>
      <c r="HOZ151" s="342"/>
      <c r="HPA151" s="342"/>
      <c r="HPB151" s="342"/>
      <c r="HPC151" s="342"/>
      <c r="HPD151" s="342"/>
      <c r="HPE151" s="342"/>
      <c r="HPF151" s="342"/>
      <c r="HPG151" s="342"/>
      <c r="HPH151" s="342"/>
      <c r="HPI151" s="342"/>
      <c r="HPJ151" s="342"/>
      <c r="HPK151" s="342"/>
      <c r="HPL151" s="342"/>
      <c r="HPM151" s="342"/>
      <c r="HPN151" s="342"/>
      <c r="HPO151" s="342"/>
      <c r="HPP151" s="342"/>
      <c r="HPQ151" s="342"/>
      <c r="HPR151" s="342"/>
      <c r="HPS151" s="342"/>
      <c r="HPT151" s="342"/>
      <c r="HPU151" s="342"/>
      <c r="HPV151" s="342"/>
      <c r="HPW151" s="342"/>
      <c r="HPX151" s="342"/>
      <c r="HPY151" s="342"/>
      <c r="HPZ151" s="342"/>
      <c r="HQA151" s="342"/>
      <c r="HQB151" s="342"/>
      <c r="HQC151" s="342"/>
      <c r="HQD151" s="342"/>
      <c r="HQE151" s="342"/>
      <c r="HQF151" s="342"/>
      <c r="HQG151" s="342"/>
      <c r="HQH151" s="342"/>
      <c r="HQI151" s="342"/>
      <c r="HQJ151" s="342"/>
      <c r="HQK151" s="342"/>
      <c r="HQL151" s="342"/>
      <c r="HQM151" s="342"/>
      <c r="HQN151" s="342"/>
      <c r="HQO151" s="342"/>
      <c r="HQP151" s="342"/>
      <c r="HQQ151" s="342"/>
      <c r="HQR151" s="342"/>
      <c r="HQS151" s="342"/>
      <c r="HQT151" s="342"/>
      <c r="HQU151" s="342"/>
      <c r="HQV151" s="342"/>
      <c r="HQW151" s="342"/>
      <c r="HQX151" s="342"/>
      <c r="HQY151" s="342"/>
      <c r="HQZ151" s="342"/>
      <c r="HRA151" s="342"/>
      <c r="HRB151" s="342"/>
      <c r="HRC151" s="342"/>
      <c r="HRD151" s="342"/>
      <c r="HRE151" s="342"/>
      <c r="HRF151" s="342"/>
      <c r="HRG151" s="342"/>
      <c r="HRH151" s="342"/>
      <c r="HRI151" s="342"/>
      <c r="HRJ151" s="342"/>
      <c r="HRK151" s="342"/>
      <c r="HRL151" s="342"/>
      <c r="HRM151" s="342"/>
      <c r="HRN151" s="342"/>
      <c r="HRO151" s="342"/>
      <c r="HRP151" s="342"/>
      <c r="HRQ151" s="342"/>
      <c r="HRR151" s="342"/>
      <c r="HRS151" s="342"/>
      <c r="HRT151" s="342"/>
      <c r="HRU151" s="342"/>
      <c r="HRV151" s="342"/>
      <c r="HRW151" s="342"/>
      <c r="HRX151" s="342"/>
      <c r="HRY151" s="342"/>
      <c r="HRZ151" s="342"/>
      <c r="HSA151" s="342"/>
      <c r="HSB151" s="342"/>
      <c r="HSC151" s="342"/>
      <c r="HSD151" s="342"/>
      <c r="HSE151" s="342"/>
      <c r="HSF151" s="342"/>
      <c r="HSG151" s="342"/>
      <c r="HSH151" s="342"/>
      <c r="HSI151" s="342"/>
      <c r="HSJ151" s="342"/>
      <c r="HSK151" s="342"/>
      <c r="HSL151" s="342"/>
      <c r="HSM151" s="342"/>
      <c r="HSN151" s="342"/>
      <c r="HSO151" s="342"/>
      <c r="HSP151" s="342"/>
      <c r="HSQ151" s="342"/>
      <c r="HSR151" s="342"/>
      <c r="HSS151" s="342"/>
      <c r="HST151" s="342"/>
      <c r="HSU151" s="342"/>
      <c r="HSV151" s="342"/>
      <c r="HSW151" s="342"/>
      <c r="HSX151" s="342"/>
      <c r="HSY151" s="342"/>
      <c r="HSZ151" s="342"/>
      <c r="HTA151" s="342"/>
      <c r="HTB151" s="342"/>
      <c r="HTC151" s="342"/>
      <c r="HTD151" s="342"/>
      <c r="HTE151" s="342"/>
      <c r="HTF151" s="342"/>
      <c r="HTG151" s="342"/>
      <c r="HTH151" s="342"/>
      <c r="HTI151" s="342"/>
      <c r="HTJ151" s="342"/>
      <c r="HTK151" s="342"/>
      <c r="HTL151" s="342"/>
      <c r="HTM151" s="342"/>
      <c r="HTN151" s="342"/>
      <c r="HTO151" s="342"/>
      <c r="HTP151" s="342"/>
      <c r="HTQ151" s="342"/>
      <c r="HTR151" s="342"/>
      <c r="HTS151" s="342"/>
      <c r="HTT151" s="342"/>
      <c r="HTU151" s="342"/>
      <c r="HTV151" s="342"/>
      <c r="HTW151" s="342"/>
      <c r="HTX151" s="342"/>
      <c r="HTY151" s="342"/>
      <c r="HTZ151" s="342"/>
      <c r="HUA151" s="342"/>
      <c r="HUB151" s="342"/>
      <c r="HUC151" s="342"/>
      <c r="HUD151" s="342"/>
      <c r="HUE151" s="342"/>
      <c r="HUF151" s="342"/>
      <c r="HUG151" s="342"/>
      <c r="HUH151" s="342"/>
      <c r="HUI151" s="342"/>
      <c r="HUJ151" s="342"/>
      <c r="HUK151" s="342"/>
      <c r="HUL151" s="342"/>
      <c r="HUM151" s="342"/>
      <c r="HUN151" s="342"/>
      <c r="HUO151" s="342"/>
      <c r="HUP151" s="342"/>
      <c r="HUQ151" s="342"/>
      <c r="HUR151" s="342"/>
      <c r="HUS151" s="342"/>
      <c r="HUT151" s="342"/>
      <c r="HUU151" s="342"/>
      <c r="HUV151" s="342"/>
      <c r="HUW151" s="342"/>
      <c r="HUX151" s="342"/>
      <c r="HUY151" s="342"/>
      <c r="HUZ151" s="342"/>
      <c r="HVA151" s="342"/>
      <c r="HVB151" s="342"/>
      <c r="HVC151" s="342"/>
      <c r="HVD151" s="342"/>
      <c r="HVE151" s="342"/>
      <c r="HVF151" s="342"/>
      <c r="HVG151" s="342"/>
      <c r="HVH151" s="342"/>
      <c r="HVI151" s="342"/>
      <c r="HVJ151" s="342"/>
      <c r="HVK151" s="342"/>
      <c r="HVL151" s="342"/>
      <c r="HVM151" s="342"/>
      <c r="HVN151" s="342"/>
      <c r="HVO151" s="342"/>
      <c r="HVP151" s="342"/>
      <c r="HVQ151" s="342"/>
      <c r="HVR151" s="342"/>
      <c r="HVS151" s="342"/>
      <c r="HVT151" s="342"/>
      <c r="HVU151" s="342"/>
      <c r="HVV151" s="342"/>
      <c r="HVW151" s="342"/>
      <c r="HVX151" s="342"/>
      <c r="HVY151" s="342"/>
      <c r="HVZ151" s="342"/>
      <c r="HWA151" s="342"/>
      <c r="HWB151" s="342"/>
      <c r="HWC151" s="342"/>
      <c r="HWD151" s="342"/>
      <c r="HWE151" s="342"/>
      <c r="HWF151" s="342"/>
      <c r="HWG151" s="342"/>
      <c r="HWH151" s="342"/>
      <c r="HWI151" s="342"/>
      <c r="HWJ151" s="342"/>
      <c r="HWK151" s="342"/>
      <c r="HWL151" s="342"/>
      <c r="HWM151" s="342"/>
      <c r="HWN151" s="342"/>
      <c r="HWO151" s="342"/>
      <c r="HWP151" s="342"/>
      <c r="HWQ151" s="342"/>
      <c r="HWR151" s="342"/>
      <c r="HWS151" s="342"/>
      <c r="HWT151" s="342"/>
      <c r="HWU151" s="342"/>
      <c r="HWV151" s="342"/>
      <c r="HWW151" s="342"/>
      <c r="HWX151" s="342"/>
      <c r="HWY151" s="342"/>
      <c r="HWZ151" s="342"/>
      <c r="HXA151" s="342"/>
      <c r="HXB151" s="342"/>
      <c r="HXC151" s="342"/>
      <c r="HXD151" s="342"/>
      <c r="HXE151" s="342"/>
      <c r="HXF151" s="342"/>
      <c r="HXG151" s="342"/>
      <c r="HXH151" s="342"/>
      <c r="HXI151" s="342"/>
      <c r="HXJ151" s="342"/>
      <c r="HXK151" s="342"/>
      <c r="HXL151" s="342"/>
      <c r="HXM151" s="342"/>
      <c r="HXN151" s="342"/>
      <c r="HXO151" s="342"/>
      <c r="HXP151" s="342"/>
      <c r="HXQ151" s="342"/>
      <c r="HXR151" s="342"/>
      <c r="HXS151" s="342"/>
      <c r="HXT151" s="342"/>
      <c r="HXU151" s="342"/>
      <c r="HXV151" s="342"/>
      <c r="HXW151" s="342"/>
      <c r="HXX151" s="342"/>
      <c r="HXY151" s="342"/>
      <c r="HXZ151" s="342"/>
      <c r="HYA151" s="342"/>
      <c r="HYB151" s="342"/>
      <c r="HYC151" s="342"/>
      <c r="HYD151" s="342"/>
      <c r="HYE151" s="342"/>
      <c r="HYF151" s="342"/>
      <c r="HYG151" s="342"/>
      <c r="HYH151" s="342"/>
      <c r="HYI151" s="342"/>
      <c r="HYJ151" s="342"/>
      <c r="HYK151" s="342"/>
      <c r="HYL151" s="342"/>
      <c r="HYM151" s="342"/>
      <c r="HYN151" s="342"/>
      <c r="HYO151" s="342"/>
      <c r="HYP151" s="342"/>
      <c r="HYQ151" s="342"/>
      <c r="HYR151" s="342"/>
      <c r="HYS151" s="342"/>
      <c r="HYT151" s="342"/>
      <c r="HYU151" s="342"/>
      <c r="HYV151" s="342"/>
      <c r="HYW151" s="342"/>
      <c r="HYX151" s="342"/>
      <c r="HYY151" s="342"/>
      <c r="HYZ151" s="342"/>
      <c r="HZA151" s="342"/>
      <c r="HZB151" s="342"/>
      <c r="HZC151" s="342"/>
      <c r="HZD151" s="342"/>
      <c r="HZE151" s="342"/>
      <c r="HZF151" s="342"/>
      <c r="HZG151" s="342"/>
      <c r="HZH151" s="342"/>
      <c r="HZI151" s="342"/>
      <c r="HZJ151" s="342"/>
      <c r="HZK151" s="342"/>
      <c r="HZL151" s="342"/>
      <c r="HZM151" s="342"/>
      <c r="HZN151" s="342"/>
      <c r="HZO151" s="342"/>
      <c r="HZP151" s="342"/>
      <c r="HZQ151" s="342"/>
      <c r="HZR151" s="342"/>
      <c r="HZS151" s="342"/>
      <c r="HZT151" s="342"/>
      <c r="HZU151" s="342"/>
      <c r="HZV151" s="342"/>
      <c r="HZW151" s="342"/>
      <c r="HZX151" s="342"/>
      <c r="HZY151" s="342"/>
      <c r="HZZ151" s="342"/>
      <c r="IAA151" s="342"/>
      <c r="IAB151" s="342"/>
      <c r="IAC151" s="342"/>
      <c r="IAD151" s="342"/>
      <c r="IAE151" s="342"/>
      <c r="IAF151" s="342"/>
      <c r="IAG151" s="342"/>
      <c r="IAH151" s="342"/>
      <c r="IAI151" s="342"/>
      <c r="IAJ151" s="342"/>
      <c r="IAK151" s="342"/>
      <c r="IAL151" s="342"/>
      <c r="IAM151" s="342"/>
      <c r="IAN151" s="342"/>
      <c r="IAO151" s="342"/>
      <c r="IAP151" s="342"/>
      <c r="IAQ151" s="342"/>
      <c r="IAR151" s="342"/>
      <c r="IAS151" s="342"/>
      <c r="IAT151" s="342"/>
      <c r="IAU151" s="342"/>
      <c r="IAV151" s="342"/>
      <c r="IAW151" s="342"/>
      <c r="IAX151" s="342"/>
      <c r="IAY151" s="342"/>
      <c r="IAZ151" s="342"/>
      <c r="IBA151" s="342"/>
      <c r="IBB151" s="342"/>
      <c r="IBC151" s="342"/>
      <c r="IBD151" s="342"/>
      <c r="IBE151" s="342"/>
      <c r="IBF151" s="342"/>
      <c r="IBG151" s="342"/>
      <c r="IBH151" s="342"/>
      <c r="IBI151" s="342"/>
      <c r="IBJ151" s="342"/>
      <c r="IBK151" s="342"/>
      <c r="IBL151" s="342"/>
      <c r="IBM151" s="342"/>
      <c r="IBN151" s="342"/>
      <c r="IBO151" s="342"/>
      <c r="IBP151" s="342"/>
      <c r="IBQ151" s="342"/>
      <c r="IBR151" s="342"/>
      <c r="IBS151" s="342"/>
      <c r="IBT151" s="342"/>
      <c r="IBU151" s="342"/>
      <c r="IBV151" s="342"/>
      <c r="IBW151" s="342"/>
      <c r="IBX151" s="342"/>
      <c r="IBY151" s="342"/>
      <c r="IBZ151" s="342"/>
      <c r="ICA151" s="342"/>
      <c r="ICB151" s="342"/>
      <c r="ICC151" s="342"/>
      <c r="ICD151" s="342"/>
      <c r="ICE151" s="342"/>
      <c r="ICF151" s="342"/>
      <c r="ICG151" s="342"/>
      <c r="ICH151" s="342"/>
      <c r="ICI151" s="342"/>
      <c r="ICJ151" s="342"/>
      <c r="ICK151" s="342"/>
      <c r="ICL151" s="342"/>
      <c r="ICM151" s="342"/>
      <c r="ICN151" s="342"/>
      <c r="ICO151" s="342"/>
      <c r="ICP151" s="342"/>
      <c r="ICQ151" s="342"/>
      <c r="ICR151" s="342"/>
      <c r="ICS151" s="342"/>
      <c r="ICT151" s="342"/>
      <c r="ICU151" s="342"/>
      <c r="ICV151" s="342"/>
      <c r="ICW151" s="342"/>
      <c r="ICX151" s="342"/>
      <c r="ICY151" s="342"/>
      <c r="ICZ151" s="342"/>
      <c r="IDA151" s="342"/>
      <c r="IDB151" s="342"/>
      <c r="IDC151" s="342"/>
      <c r="IDD151" s="342"/>
      <c r="IDE151" s="342"/>
      <c r="IDF151" s="342"/>
      <c r="IDG151" s="342"/>
      <c r="IDH151" s="342"/>
      <c r="IDI151" s="342"/>
      <c r="IDJ151" s="342"/>
      <c r="IDK151" s="342"/>
      <c r="IDL151" s="342"/>
      <c r="IDM151" s="342"/>
      <c r="IDN151" s="342"/>
      <c r="IDO151" s="342"/>
      <c r="IDP151" s="342"/>
      <c r="IDQ151" s="342"/>
      <c r="IDR151" s="342"/>
      <c r="IDS151" s="342"/>
      <c r="IDT151" s="342"/>
      <c r="IDU151" s="342"/>
      <c r="IDV151" s="342"/>
      <c r="IDW151" s="342"/>
      <c r="IDX151" s="342"/>
      <c r="IDY151" s="342"/>
      <c r="IDZ151" s="342"/>
      <c r="IEA151" s="342"/>
      <c r="IEB151" s="342"/>
      <c r="IEC151" s="342"/>
      <c r="IED151" s="342"/>
      <c r="IEE151" s="342"/>
      <c r="IEF151" s="342"/>
      <c r="IEG151" s="342"/>
      <c r="IEH151" s="342"/>
      <c r="IEI151" s="342"/>
      <c r="IEJ151" s="342"/>
      <c r="IEK151" s="342"/>
      <c r="IEL151" s="342"/>
      <c r="IEM151" s="342"/>
      <c r="IEN151" s="342"/>
      <c r="IEO151" s="342"/>
      <c r="IEP151" s="342"/>
      <c r="IEQ151" s="342"/>
      <c r="IER151" s="342"/>
      <c r="IES151" s="342"/>
      <c r="IET151" s="342"/>
      <c r="IEU151" s="342"/>
      <c r="IEV151" s="342"/>
      <c r="IEW151" s="342"/>
      <c r="IEX151" s="342"/>
      <c r="IEY151" s="342"/>
      <c r="IEZ151" s="342"/>
      <c r="IFA151" s="342"/>
      <c r="IFB151" s="342"/>
      <c r="IFC151" s="342"/>
      <c r="IFD151" s="342"/>
      <c r="IFE151" s="342"/>
      <c r="IFF151" s="342"/>
      <c r="IFG151" s="342"/>
      <c r="IFH151" s="342"/>
      <c r="IFI151" s="342"/>
      <c r="IFJ151" s="342"/>
      <c r="IFK151" s="342"/>
      <c r="IFL151" s="342"/>
      <c r="IFM151" s="342"/>
      <c r="IFN151" s="342"/>
      <c r="IFO151" s="342"/>
      <c r="IFP151" s="342"/>
      <c r="IFQ151" s="342"/>
      <c r="IFR151" s="342"/>
      <c r="IFS151" s="342"/>
      <c r="IFT151" s="342"/>
      <c r="IFU151" s="342"/>
      <c r="IFV151" s="342"/>
      <c r="IFW151" s="342"/>
      <c r="IFX151" s="342"/>
      <c r="IFY151" s="342"/>
      <c r="IFZ151" s="342"/>
      <c r="IGA151" s="342"/>
      <c r="IGB151" s="342"/>
      <c r="IGC151" s="342"/>
      <c r="IGD151" s="342"/>
      <c r="IGE151" s="342"/>
      <c r="IGF151" s="342"/>
      <c r="IGG151" s="342"/>
      <c r="IGH151" s="342"/>
      <c r="IGI151" s="342"/>
      <c r="IGJ151" s="342"/>
      <c r="IGK151" s="342"/>
      <c r="IGL151" s="342"/>
      <c r="IGM151" s="342"/>
      <c r="IGN151" s="342"/>
      <c r="IGO151" s="342"/>
      <c r="IGP151" s="342"/>
      <c r="IGQ151" s="342"/>
      <c r="IGR151" s="342"/>
      <c r="IGS151" s="342"/>
      <c r="IGT151" s="342"/>
      <c r="IGU151" s="342"/>
      <c r="IGV151" s="342"/>
      <c r="IGW151" s="342"/>
      <c r="IGX151" s="342"/>
      <c r="IGY151" s="342"/>
      <c r="IGZ151" s="342"/>
      <c r="IHA151" s="342"/>
      <c r="IHB151" s="342"/>
      <c r="IHC151" s="342"/>
      <c r="IHD151" s="342"/>
      <c r="IHE151" s="342"/>
      <c r="IHF151" s="342"/>
      <c r="IHG151" s="342"/>
      <c r="IHH151" s="342"/>
      <c r="IHI151" s="342"/>
      <c r="IHJ151" s="342"/>
      <c r="IHK151" s="342"/>
      <c r="IHL151" s="342"/>
      <c r="IHM151" s="342"/>
      <c r="IHN151" s="342"/>
      <c r="IHO151" s="342"/>
      <c r="IHP151" s="342"/>
      <c r="IHQ151" s="342"/>
      <c r="IHR151" s="342"/>
      <c r="IHS151" s="342"/>
      <c r="IHT151" s="342"/>
      <c r="IHU151" s="342"/>
      <c r="IHV151" s="342"/>
      <c r="IHW151" s="342"/>
      <c r="IHX151" s="342"/>
      <c r="IHY151" s="342"/>
      <c r="IHZ151" s="342"/>
      <c r="IIA151" s="342"/>
      <c r="IIB151" s="342"/>
      <c r="IIC151" s="342"/>
      <c r="IID151" s="342"/>
      <c r="IIE151" s="342"/>
      <c r="IIF151" s="342"/>
      <c r="IIG151" s="342"/>
      <c r="IIH151" s="342"/>
      <c r="III151" s="342"/>
      <c r="IIJ151" s="342"/>
      <c r="IIK151" s="342"/>
      <c r="IIL151" s="342"/>
      <c r="IIM151" s="342"/>
      <c r="IIN151" s="342"/>
      <c r="IIO151" s="342"/>
      <c r="IIP151" s="342"/>
      <c r="IIQ151" s="342"/>
      <c r="IIR151" s="342"/>
      <c r="IIS151" s="342"/>
      <c r="IIT151" s="342"/>
      <c r="IIU151" s="342"/>
      <c r="IIV151" s="342"/>
      <c r="IIW151" s="342"/>
      <c r="IIX151" s="342"/>
      <c r="IIY151" s="342"/>
      <c r="IIZ151" s="342"/>
      <c r="IJA151" s="342"/>
      <c r="IJB151" s="342"/>
      <c r="IJC151" s="342"/>
      <c r="IJD151" s="342"/>
      <c r="IJE151" s="342"/>
      <c r="IJF151" s="342"/>
      <c r="IJG151" s="342"/>
      <c r="IJH151" s="342"/>
      <c r="IJI151" s="342"/>
      <c r="IJJ151" s="342"/>
      <c r="IJK151" s="342"/>
      <c r="IJL151" s="342"/>
      <c r="IJM151" s="342"/>
      <c r="IJN151" s="342"/>
      <c r="IJO151" s="342"/>
      <c r="IJP151" s="342"/>
      <c r="IJQ151" s="342"/>
      <c r="IJR151" s="342"/>
      <c r="IJS151" s="342"/>
      <c r="IJT151" s="342"/>
      <c r="IJU151" s="342"/>
      <c r="IJV151" s="342"/>
      <c r="IJW151" s="342"/>
      <c r="IJX151" s="342"/>
      <c r="IJY151" s="342"/>
      <c r="IJZ151" s="342"/>
      <c r="IKA151" s="342"/>
      <c r="IKB151" s="342"/>
      <c r="IKC151" s="342"/>
      <c r="IKD151" s="342"/>
      <c r="IKE151" s="342"/>
      <c r="IKF151" s="342"/>
      <c r="IKG151" s="342"/>
      <c r="IKH151" s="342"/>
      <c r="IKI151" s="342"/>
      <c r="IKJ151" s="342"/>
      <c r="IKK151" s="342"/>
      <c r="IKL151" s="342"/>
      <c r="IKM151" s="342"/>
      <c r="IKN151" s="342"/>
      <c r="IKO151" s="342"/>
      <c r="IKP151" s="342"/>
      <c r="IKQ151" s="342"/>
      <c r="IKR151" s="342"/>
      <c r="IKS151" s="342"/>
      <c r="IKT151" s="342"/>
      <c r="IKU151" s="342"/>
      <c r="IKV151" s="342"/>
      <c r="IKW151" s="342"/>
      <c r="IKX151" s="342"/>
      <c r="IKY151" s="342"/>
      <c r="IKZ151" s="342"/>
      <c r="ILA151" s="342"/>
      <c r="ILB151" s="342"/>
      <c r="ILC151" s="342"/>
      <c r="ILD151" s="342"/>
      <c r="ILE151" s="342"/>
      <c r="ILF151" s="342"/>
      <c r="ILG151" s="342"/>
      <c r="ILH151" s="342"/>
      <c r="ILI151" s="342"/>
      <c r="ILJ151" s="342"/>
      <c r="ILK151" s="342"/>
      <c r="ILL151" s="342"/>
      <c r="ILM151" s="342"/>
      <c r="ILN151" s="342"/>
      <c r="ILO151" s="342"/>
      <c r="ILP151" s="342"/>
      <c r="ILQ151" s="342"/>
      <c r="ILR151" s="342"/>
      <c r="ILS151" s="342"/>
      <c r="ILT151" s="342"/>
      <c r="ILU151" s="342"/>
      <c r="ILV151" s="342"/>
      <c r="ILW151" s="342"/>
      <c r="ILX151" s="342"/>
      <c r="ILY151" s="342"/>
      <c r="ILZ151" s="342"/>
      <c r="IMA151" s="342"/>
      <c r="IMB151" s="342"/>
      <c r="IMC151" s="342"/>
      <c r="IMD151" s="342"/>
      <c r="IME151" s="342"/>
      <c r="IMF151" s="342"/>
      <c r="IMG151" s="342"/>
      <c r="IMH151" s="342"/>
      <c r="IMI151" s="342"/>
      <c r="IMJ151" s="342"/>
      <c r="IMK151" s="342"/>
      <c r="IML151" s="342"/>
      <c r="IMM151" s="342"/>
      <c r="IMN151" s="342"/>
      <c r="IMO151" s="342"/>
      <c r="IMP151" s="342"/>
      <c r="IMQ151" s="342"/>
      <c r="IMR151" s="342"/>
      <c r="IMS151" s="342"/>
      <c r="IMT151" s="342"/>
      <c r="IMU151" s="342"/>
      <c r="IMV151" s="342"/>
      <c r="IMW151" s="342"/>
      <c r="IMX151" s="342"/>
      <c r="IMY151" s="342"/>
      <c r="IMZ151" s="342"/>
      <c r="INA151" s="342"/>
      <c r="INB151" s="342"/>
      <c r="INC151" s="342"/>
      <c r="IND151" s="342"/>
      <c r="INE151" s="342"/>
      <c r="INF151" s="342"/>
      <c r="ING151" s="342"/>
      <c r="INH151" s="342"/>
      <c r="INI151" s="342"/>
      <c r="INJ151" s="342"/>
      <c r="INK151" s="342"/>
      <c r="INL151" s="342"/>
      <c r="INM151" s="342"/>
      <c r="INN151" s="342"/>
      <c r="INO151" s="342"/>
      <c r="INP151" s="342"/>
      <c r="INQ151" s="342"/>
      <c r="INR151" s="342"/>
      <c r="INS151" s="342"/>
      <c r="INT151" s="342"/>
      <c r="INU151" s="342"/>
      <c r="INV151" s="342"/>
      <c r="INW151" s="342"/>
      <c r="INX151" s="342"/>
      <c r="INY151" s="342"/>
      <c r="INZ151" s="342"/>
      <c r="IOA151" s="342"/>
      <c r="IOB151" s="342"/>
      <c r="IOC151" s="342"/>
      <c r="IOD151" s="342"/>
      <c r="IOE151" s="342"/>
      <c r="IOF151" s="342"/>
      <c r="IOG151" s="342"/>
      <c r="IOH151" s="342"/>
      <c r="IOI151" s="342"/>
      <c r="IOJ151" s="342"/>
      <c r="IOK151" s="342"/>
      <c r="IOL151" s="342"/>
      <c r="IOM151" s="342"/>
      <c r="ION151" s="342"/>
      <c r="IOO151" s="342"/>
      <c r="IOP151" s="342"/>
      <c r="IOQ151" s="342"/>
      <c r="IOR151" s="342"/>
      <c r="IOS151" s="342"/>
      <c r="IOT151" s="342"/>
      <c r="IOU151" s="342"/>
      <c r="IOV151" s="342"/>
      <c r="IOW151" s="342"/>
      <c r="IOX151" s="342"/>
      <c r="IOY151" s="342"/>
      <c r="IOZ151" s="342"/>
      <c r="IPA151" s="342"/>
      <c r="IPB151" s="342"/>
      <c r="IPC151" s="342"/>
      <c r="IPD151" s="342"/>
      <c r="IPE151" s="342"/>
      <c r="IPF151" s="342"/>
      <c r="IPG151" s="342"/>
      <c r="IPH151" s="342"/>
      <c r="IPI151" s="342"/>
      <c r="IPJ151" s="342"/>
      <c r="IPK151" s="342"/>
      <c r="IPL151" s="342"/>
      <c r="IPM151" s="342"/>
      <c r="IPN151" s="342"/>
      <c r="IPO151" s="342"/>
      <c r="IPP151" s="342"/>
      <c r="IPQ151" s="342"/>
      <c r="IPR151" s="342"/>
      <c r="IPS151" s="342"/>
      <c r="IPT151" s="342"/>
      <c r="IPU151" s="342"/>
      <c r="IPV151" s="342"/>
      <c r="IPW151" s="342"/>
      <c r="IPX151" s="342"/>
      <c r="IPY151" s="342"/>
      <c r="IPZ151" s="342"/>
      <c r="IQA151" s="342"/>
      <c r="IQB151" s="342"/>
      <c r="IQC151" s="342"/>
      <c r="IQD151" s="342"/>
      <c r="IQE151" s="342"/>
      <c r="IQF151" s="342"/>
      <c r="IQG151" s="342"/>
      <c r="IQH151" s="342"/>
      <c r="IQI151" s="342"/>
      <c r="IQJ151" s="342"/>
      <c r="IQK151" s="342"/>
      <c r="IQL151" s="342"/>
      <c r="IQM151" s="342"/>
      <c r="IQN151" s="342"/>
      <c r="IQO151" s="342"/>
      <c r="IQP151" s="342"/>
      <c r="IQQ151" s="342"/>
      <c r="IQR151" s="342"/>
      <c r="IQS151" s="342"/>
      <c r="IQT151" s="342"/>
      <c r="IQU151" s="342"/>
      <c r="IQV151" s="342"/>
      <c r="IQW151" s="342"/>
      <c r="IQX151" s="342"/>
      <c r="IQY151" s="342"/>
      <c r="IQZ151" s="342"/>
      <c r="IRA151" s="342"/>
      <c r="IRB151" s="342"/>
      <c r="IRC151" s="342"/>
      <c r="IRD151" s="342"/>
      <c r="IRE151" s="342"/>
      <c r="IRF151" s="342"/>
      <c r="IRG151" s="342"/>
      <c r="IRH151" s="342"/>
      <c r="IRI151" s="342"/>
      <c r="IRJ151" s="342"/>
      <c r="IRK151" s="342"/>
      <c r="IRL151" s="342"/>
      <c r="IRM151" s="342"/>
      <c r="IRN151" s="342"/>
      <c r="IRO151" s="342"/>
      <c r="IRP151" s="342"/>
      <c r="IRQ151" s="342"/>
      <c r="IRR151" s="342"/>
      <c r="IRS151" s="342"/>
      <c r="IRT151" s="342"/>
      <c r="IRU151" s="342"/>
      <c r="IRV151" s="342"/>
      <c r="IRW151" s="342"/>
      <c r="IRX151" s="342"/>
      <c r="IRY151" s="342"/>
      <c r="IRZ151" s="342"/>
      <c r="ISA151" s="342"/>
      <c r="ISB151" s="342"/>
      <c r="ISC151" s="342"/>
      <c r="ISD151" s="342"/>
      <c r="ISE151" s="342"/>
      <c r="ISF151" s="342"/>
      <c r="ISG151" s="342"/>
      <c r="ISH151" s="342"/>
      <c r="ISI151" s="342"/>
      <c r="ISJ151" s="342"/>
      <c r="ISK151" s="342"/>
      <c r="ISL151" s="342"/>
      <c r="ISM151" s="342"/>
      <c r="ISN151" s="342"/>
      <c r="ISO151" s="342"/>
      <c r="ISP151" s="342"/>
      <c r="ISQ151" s="342"/>
      <c r="ISR151" s="342"/>
      <c r="ISS151" s="342"/>
      <c r="IST151" s="342"/>
      <c r="ISU151" s="342"/>
      <c r="ISV151" s="342"/>
      <c r="ISW151" s="342"/>
      <c r="ISX151" s="342"/>
      <c r="ISY151" s="342"/>
      <c r="ISZ151" s="342"/>
      <c r="ITA151" s="342"/>
      <c r="ITB151" s="342"/>
      <c r="ITC151" s="342"/>
      <c r="ITD151" s="342"/>
      <c r="ITE151" s="342"/>
      <c r="ITF151" s="342"/>
      <c r="ITG151" s="342"/>
      <c r="ITH151" s="342"/>
      <c r="ITI151" s="342"/>
      <c r="ITJ151" s="342"/>
      <c r="ITK151" s="342"/>
      <c r="ITL151" s="342"/>
      <c r="ITM151" s="342"/>
      <c r="ITN151" s="342"/>
      <c r="ITO151" s="342"/>
      <c r="ITP151" s="342"/>
      <c r="ITQ151" s="342"/>
      <c r="ITR151" s="342"/>
      <c r="ITS151" s="342"/>
      <c r="ITT151" s="342"/>
      <c r="ITU151" s="342"/>
      <c r="ITV151" s="342"/>
      <c r="ITW151" s="342"/>
      <c r="ITX151" s="342"/>
      <c r="ITY151" s="342"/>
      <c r="ITZ151" s="342"/>
      <c r="IUA151" s="342"/>
      <c r="IUB151" s="342"/>
      <c r="IUC151" s="342"/>
      <c r="IUD151" s="342"/>
      <c r="IUE151" s="342"/>
      <c r="IUF151" s="342"/>
      <c r="IUG151" s="342"/>
      <c r="IUH151" s="342"/>
      <c r="IUI151" s="342"/>
      <c r="IUJ151" s="342"/>
      <c r="IUK151" s="342"/>
      <c r="IUL151" s="342"/>
      <c r="IUM151" s="342"/>
      <c r="IUN151" s="342"/>
      <c r="IUO151" s="342"/>
      <c r="IUP151" s="342"/>
      <c r="IUQ151" s="342"/>
      <c r="IUR151" s="342"/>
      <c r="IUS151" s="342"/>
      <c r="IUT151" s="342"/>
      <c r="IUU151" s="342"/>
      <c r="IUV151" s="342"/>
      <c r="IUW151" s="342"/>
      <c r="IUX151" s="342"/>
      <c r="IUY151" s="342"/>
      <c r="IUZ151" s="342"/>
      <c r="IVA151" s="342"/>
      <c r="IVB151" s="342"/>
      <c r="IVC151" s="342"/>
      <c r="IVD151" s="342"/>
      <c r="IVE151" s="342"/>
      <c r="IVF151" s="342"/>
      <c r="IVG151" s="342"/>
      <c r="IVH151" s="342"/>
      <c r="IVI151" s="342"/>
      <c r="IVJ151" s="342"/>
      <c r="IVK151" s="342"/>
      <c r="IVL151" s="342"/>
      <c r="IVM151" s="342"/>
      <c r="IVN151" s="342"/>
      <c r="IVO151" s="342"/>
      <c r="IVP151" s="342"/>
      <c r="IVQ151" s="342"/>
      <c r="IVR151" s="342"/>
      <c r="IVS151" s="342"/>
      <c r="IVT151" s="342"/>
      <c r="IVU151" s="342"/>
      <c r="IVV151" s="342"/>
      <c r="IVW151" s="342"/>
      <c r="IVX151" s="342"/>
      <c r="IVY151" s="342"/>
      <c r="IVZ151" s="342"/>
      <c r="IWA151" s="342"/>
      <c r="IWB151" s="342"/>
      <c r="IWC151" s="342"/>
      <c r="IWD151" s="342"/>
      <c r="IWE151" s="342"/>
      <c r="IWF151" s="342"/>
      <c r="IWG151" s="342"/>
      <c r="IWH151" s="342"/>
      <c r="IWI151" s="342"/>
      <c r="IWJ151" s="342"/>
      <c r="IWK151" s="342"/>
      <c r="IWL151" s="342"/>
      <c r="IWM151" s="342"/>
      <c r="IWN151" s="342"/>
      <c r="IWO151" s="342"/>
      <c r="IWP151" s="342"/>
      <c r="IWQ151" s="342"/>
      <c r="IWR151" s="342"/>
      <c r="IWS151" s="342"/>
      <c r="IWT151" s="342"/>
      <c r="IWU151" s="342"/>
      <c r="IWV151" s="342"/>
      <c r="IWW151" s="342"/>
      <c r="IWX151" s="342"/>
      <c r="IWY151" s="342"/>
      <c r="IWZ151" s="342"/>
      <c r="IXA151" s="342"/>
      <c r="IXB151" s="342"/>
      <c r="IXC151" s="342"/>
      <c r="IXD151" s="342"/>
      <c r="IXE151" s="342"/>
      <c r="IXF151" s="342"/>
      <c r="IXG151" s="342"/>
      <c r="IXH151" s="342"/>
      <c r="IXI151" s="342"/>
      <c r="IXJ151" s="342"/>
      <c r="IXK151" s="342"/>
      <c r="IXL151" s="342"/>
      <c r="IXM151" s="342"/>
      <c r="IXN151" s="342"/>
      <c r="IXO151" s="342"/>
      <c r="IXP151" s="342"/>
      <c r="IXQ151" s="342"/>
      <c r="IXR151" s="342"/>
      <c r="IXS151" s="342"/>
      <c r="IXT151" s="342"/>
      <c r="IXU151" s="342"/>
      <c r="IXV151" s="342"/>
      <c r="IXW151" s="342"/>
      <c r="IXX151" s="342"/>
      <c r="IXY151" s="342"/>
      <c r="IXZ151" s="342"/>
      <c r="IYA151" s="342"/>
      <c r="IYB151" s="342"/>
      <c r="IYC151" s="342"/>
      <c r="IYD151" s="342"/>
      <c r="IYE151" s="342"/>
      <c r="IYF151" s="342"/>
      <c r="IYG151" s="342"/>
      <c r="IYH151" s="342"/>
      <c r="IYI151" s="342"/>
      <c r="IYJ151" s="342"/>
      <c r="IYK151" s="342"/>
      <c r="IYL151" s="342"/>
      <c r="IYM151" s="342"/>
      <c r="IYN151" s="342"/>
      <c r="IYO151" s="342"/>
      <c r="IYP151" s="342"/>
      <c r="IYQ151" s="342"/>
      <c r="IYR151" s="342"/>
      <c r="IYS151" s="342"/>
      <c r="IYT151" s="342"/>
      <c r="IYU151" s="342"/>
      <c r="IYV151" s="342"/>
      <c r="IYW151" s="342"/>
      <c r="IYX151" s="342"/>
      <c r="IYY151" s="342"/>
      <c r="IYZ151" s="342"/>
      <c r="IZA151" s="342"/>
      <c r="IZB151" s="342"/>
      <c r="IZC151" s="342"/>
      <c r="IZD151" s="342"/>
      <c r="IZE151" s="342"/>
      <c r="IZF151" s="342"/>
      <c r="IZG151" s="342"/>
      <c r="IZH151" s="342"/>
      <c r="IZI151" s="342"/>
      <c r="IZJ151" s="342"/>
      <c r="IZK151" s="342"/>
      <c r="IZL151" s="342"/>
      <c r="IZM151" s="342"/>
      <c r="IZN151" s="342"/>
      <c r="IZO151" s="342"/>
      <c r="IZP151" s="342"/>
      <c r="IZQ151" s="342"/>
      <c r="IZR151" s="342"/>
      <c r="IZS151" s="342"/>
      <c r="IZT151" s="342"/>
      <c r="IZU151" s="342"/>
      <c r="IZV151" s="342"/>
      <c r="IZW151" s="342"/>
      <c r="IZX151" s="342"/>
      <c r="IZY151" s="342"/>
      <c r="IZZ151" s="342"/>
      <c r="JAA151" s="342"/>
      <c r="JAB151" s="342"/>
      <c r="JAC151" s="342"/>
      <c r="JAD151" s="342"/>
      <c r="JAE151" s="342"/>
      <c r="JAF151" s="342"/>
      <c r="JAG151" s="342"/>
      <c r="JAH151" s="342"/>
      <c r="JAI151" s="342"/>
      <c r="JAJ151" s="342"/>
      <c r="JAK151" s="342"/>
      <c r="JAL151" s="342"/>
      <c r="JAM151" s="342"/>
      <c r="JAN151" s="342"/>
      <c r="JAO151" s="342"/>
      <c r="JAP151" s="342"/>
      <c r="JAQ151" s="342"/>
      <c r="JAR151" s="342"/>
      <c r="JAS151" s="342"/>
      <c r="JAT151" s="342"/>
      <c r="JAU151" s="342"/>
      <c r="JAV151" s="342"/>
      <c r="JAW151" s="342"/>
      <c r="JAX151" s="342"/>
      <c r="JAY151" s="342"/>
      <c r="JAZ151" s="342"/>
      <c r="JBA151" s="342"/>
      <c r="JBB151" s="342"/>
      <c r="JBC151" s="342"/>
      <c r="JBD151" s="342"/>
      <c r="JBE151" s="342"/>
      <c r="JBF151" s="342"/>
      <c r="JBG151" s="342"/>
      <c r="JBH151" s="342"/>
      <c r="JBI151" s="342"/>
      <c r="JBJ151" s="342"/>
      <c r="JBK151" s="342"/>
      <c r="JBL151" s="342"/>
      <c r="JBM151" s="342"/>
      <c r="JBN151" s="342"/>
      <c r="JBO151" s="342"/>
      <c r="JBP151" s="342"/>
      <c r="JBQ151" s="342"/>
      <c r="JBR151" s="342"/>
      <c r="JBS151" s="342"/>
      <c r="JBT151" s="342"/>
      <c r="JBU151" s="342"/>
      <c r="JBV151" s="342"/>
      <c r="JBW151" s="342"/>
      <c r="JBX151" s="342"/>
      <c r="JBY151" s="342"/>
      <c r="JBZ151" s="342"/>
      <c r="JCA151" s="342"/>
      <c r="JCB151" s="342"/>
      <c r="JCC151" s="342"/>
      <c r="JCD151" s="342"/>
      <c r="JCE151" s="342"/>
      <c r="JCF151" s="342"/>
      <c r="JCG151" s="342"/>
      <c r="JCH151" s="342"/>
      <c r="JCI151" s="342"/>
      <c r="JCJ151" s="342"/>
      <c r="JCK151" s="342"/>
      <c r="JCL151" s="342"/>
      <c r="JCM151" s="342"/>
      <c r="JCN151" s="342"/>
      <c r="JCO151" s="342"/>
      <c r="JCP151" s="342"/>
      <c r="JCQ151" s="342"/>
      <c r="JCR151" s="342"/>
      <c r="JCS151" s="342"/>
      <c r="JCT151" s="342"/>
      <c r="JCU151" s="342"/>
      <c r="JCV151" s="342"/>
      <c r="JCW151" s="342"/>
      <c r="JCX151" s="342"/>
      <c r="JCY151" s="342"/>
      <c r="JCZ151" s="342"/>
      <c r="JDA151" s="342"/>
      <c r="JDB151" s="342"/>
      <c r="JDC151" s="342"/>
      <c r="JDD151" s="342"/>
      <c r="JDE151" s="342"/>
      <c r="JDF151" s="342"/>
      <c r="JDG151" s="342"/>
      <c r="JDH151" s="342"/>
      <c r="JDI151" s="342"/>
      <c r="JDJ151" s="342"/>
      <c r="JDK151" s="342"/>
      <c r="JDL151" s="342"/>
      <c r="JDM151" s="342"/>
      <c r="JDN151" s="342"/>
      <c r="JDO151" s="342"/>
      <c r="JDP151" s="342"/>
      <c r="JDQ151" s="342"/>
      <c r="JDR151" s="342"/>
      <c r="JDS151" s="342"/>
      <c r="JDT151" s="342"/>
      <c r="JDU151" s="342"/>
      <c r="JDV151" s="342"/>
      <c r="JDW151" s="342"/>
      <c r="JDX151" s="342"/>
      <c r="JDY151" s="342"/>
      <c r="JDZ151" s="342"/>
      <c r="JEA151" s="342"/>
      <c r="JEB151" s="342"/>
      <c r="JEC151" s="342"/>
      <c r="JED151" s="342"/>
      <c r="JEE151" s="342"/>
      <c r="JEF151" s="342"/>
      <c r="JEG151" s="342"/>
      <c r="JEH151" s="342"/>
      <c r="JEI151" s="342"/>
      <c r="JEJ151" s="342"/>
      <c r="JEK151" s="342"/>
      <c r="JEL151" s="342"/>
      <c r="JEM151" s="342"/>
      <c r="JEN151" s="342"/>
      <c r="JEO151" s="342"/>
      <c r="JEP151" s="342"/>
      <c r="JEQ151" s="342"/>
      <c r="JER151" s="342"/>
      <c r="JES151" s="342"/>
      <c r="JET151" s="342"/>
      <c r="JEU151" s="342"/>
      <c r="JEV151" s="342"/>
      <c r="JEW151" s="342"/>
      <c r="JEX151" s="342"/>
      <c r="JEY151" s="342"/>
      <c r="JEZ151" s="342"/>
      <c r="JFA151" s="342"/>
      <c r="JFB151" s="342"/>
      <c r="JFC151" s="342"/>
      <c r="JFD151" s="342"/>
      <c r="JFE151" s="342"/>
      <c r="JFF151" s="342"/>
      <c r="JFG151" s="342"/>
      <c r="JFH151" s="342"/>
      <c r="JFI151" s="342"/>
      <c r="JFJ151" s="342"/>
      <c r="JFK151" s="342"/>
      <c r="JFL151" s="342"/>
      <c r="JFM151" s="342"/>
      <c r="JFN151" s="342"/>
      <c r="JFO151" s="342"/>
      <c r="JFP151" s="342"/>
      <c r="JFQ151" s="342"/>
      <c r="JFR151" s="342"/>
      <c r="JFS151" s="342"/>
      <c r="JFT151" s="342"/>
      <c r="JFU151" s="342"/>
      <c r="JFV151" s="342"/>
      <c r="JFW151" s="342"/>
      <c r="JFX151" s="342"/>
      <c r="JFY151" s="342"/>
      <c r="JFZ151" s="342"/>
      <c r="JGA151" s="342"/>
      <c r="JGB151" s="342"/>
      <c r="JGC151" s="342"/>
      <c r="JGD151" s="342"/>
      <c r="JGE151" s="342"/>
      <c r="JGF151" s="342"/>
      <c r="JGG151" s="342"/>
      <c r="JGH151" s="342"/>
      <c r="JGI151" s="342"/>
      <c r="JGJ151" s="342"/>
      <c r="JGK151" s="342"/>
      <c r="JGL151" s="342"/>
      <c r="JGM151" s="342"/>
      <c r="JGN151" s="342"/>
      <c r="JGO151" s="342"/>
      <c r="JGP151" s="342"/>
      <c r="JGQ151" s="342"/>
      <c r="JGR151" s="342"/>
      <c r="JGS151" s="342"/>
      <c r="JGT151" s="342"/>
      <c r="JGU151" s="342"/>
      <c r="JGV151" s="342"/>
      <c r="JGW151" s="342"/>
      <c r="JGX151" s="342"/>
      <c r="JGY151" s="342"/>
      <c r="JGZ151" s="342"/>
      <c r="JHA151" s="342"/>
      <c r="JHB151" s="342"/>
      <c r="JHC151" s="342"/>
      <c r="JHD151" s="342"/>
      <c r="JHE151" s="342"/>
      <c r="JHF151" s="342"/>
      <c r="JHG151" s="342"/>
      <c r="JHH151" s="342"/>
      <c r="JHI151" s="342"/>
      <c r="JHJ151" s="342"/>
      <c r="JHK151" s="342"/>
      <c r="JHL151" s="342"/>
      <c r="JHM151" s="342"/>
      <c r="JHN151" s="342"/>
      <c r="JHO151" s="342"/>
      <c r="JHP151" s="342"/>
      <c r="JHQ151" s="342"/>
      <c r="JHR151" s="342"/>
      <c r="JHS151" s="342"/>
      <c r="JHT151" s="342"/>
      <c r="JHU151" s="342"/>
      <c r="JHV151" s="342"/>
      <c r="JHW151" s="342"/>
      <c r="JHX151" s="342"/>
      <c r="JHY151" s="342"/>
      <c r="JHZ151" s="342"/>
      <c r="JIA151" s="342"/>
      <c r="JIB151" s="342"/>
      <c r="JIC151" s="342"/>
      <c r="JID151" s="342"/>
      <c r="JIE151" s="342"/>
      <c r="JIF151" s="342"/>
      <c r="JIG151" s="342"/>
      <c r="JIH151" s="342"/>
      <c r="JII151" s="342"/>
      <c r="JIJ151" s="342"/>
      <c r="JIK151" s="342"/>
      <c r="JIL151" s="342"/>
      <c r="JIM151" s="342"/>
      <c r="JIN151" s="342"/>
      <c r="JIO151" s="342"/>
      <c r="JIP151" s="342"/>
      <c r="JIQ151" s="342"/>
      <c r="JIR151" s="342"/>
      <c r="JIS151" s="342"/>
      <c r="JIT151" s="342"/>
      <c r="JIU151" s="342"/>
      <c r="JIV151" s="342"/>
      <c r="JIW151" s="342"/>
      <c r="JIX151" s="342"/>
      <c r="JIY151" s="342"/>
      <c r="JIZ151" s="342"/>
      <c r="JJA151" s="342"/>
      <c r="JJB151" s="342"/>
      <c r="JJC151" s="342"/>
      <c r="JJD151" s="342"/>
      <c r="JJE151" s="342"/>
      <c r="JJF151" s="342"/>
      <c r="JJG151" s="342"/>
      <c r="JJH151" s="342"/>
      <c r="JJI151" s="342"/>
      <c r="JJJ151" s="342"/>
      <c r="JJK151" s="342"/>
      <c r="JJL151" s="342"/>
      <c r="JJM151" s="342"/>
      <c r="JJN151" s="342"/>
      <c r="JJO151" s="342"/>
      <c r="JJP151" s="342"/>
      <c r="JJQ151" s="342"/>
      <c r="JJR151" s="342"/>
      <c r="JJS151" s="342"/>
      <c r="JJT151" s="342"/>
      <c r="JJU151" s="342"/>
      <c r="JJV151" s="342"/>
      <c r="JJW151" s="342"/>
      <c r="JJX151" s="342"/>
      <c r="JJY151" s="342"/>
      <c r="JJZ151" s="342"/>
      <c r="JKA151" s="342"/>
      <c r="JKB151" s="342"/>
      <c r="JKC151" s="342"/>
      <c r="JKD151" s="342"/>
      <c r="JKE151" s="342"/>
      <c r="JKF151" s="342"/>
      <c r="JKG151" s="342"/>
      <c r="JKH151" s="342"/>
      <c r="JKI151" s="342"/>
      <c r="JKJ151" s="342"/>
      <c r="JKK151" s="342"/>
      <c r="JKL151" s="342"/>
      <c r="JKM151" s="342"/>
      <c r="JKN151" s="342"/>
      <c r="JKO151" s="342"/>
      <c r="JKP151" s="342"/>
      <c r="JKQ151" s="342"/>
      <c r="JKR151" s="342"/>
      <c r="JKS151" s="342"/>
      <c r="JKT151" s="342"/>
      <c r="JKU151" s="342"/>
      <c r="JKV151" s="342"/>
      <c r="JKW151" s="342"/>
      <c r="JKX151" s="342"/>
      <c r="JKY151" s="342"/>
      <c r="JKZ151" s="342"/>
      <c r="JLA151" s="342"/>
      <c r="JLB151" s="342"/>
      <c r="JLC151" s="342"/>
      <c r="JLD151" s="342"/>
      <c r="JLE151" s="342"/>
      <c r="JLF151" s="342"/>
      <c r="JLG151" s="342"/>
      <c r="JLH151" s="342"/>
      <c r="JLI151" s="342"/>
      <c r="JLJ151" s="342"/>
      <c r="JLK151" s="342"/>
      <c r="JLL151" s="342"/>
      <c r="JLM151" s="342"/>
      <c r="JLN151" s="342"/>
      <c r="JLO151" s="342"/>
      <c r="JLP151" s="342"/>
      <c r="JLQ151" s="342"/>
      <c r="JLR151" s="342"/>
      <c r="JLS151" s="342"/>
      <c r="JLT151" s="342"/>
      <c r="JLU151" s="342"/>
      <c r="JLV151" s="342"/>
      <c r="JLW151" s="342"/>
      <c r="JLX151" s="342"/>
      <c r="JLY151" s="342"/>
      <c r="JLZ151" s="342"/>
      <c r="JMA151" s="342"/>
      <c r="JMB151" s="342"/>
      <c r="JMC151" s="342"/>
      <c r="JMD151" s="342"/>
      <c r="JME151" s="342"/>
      <c r="JMF151" s="342"/>
      <c r="JMG151" s="342"/>
      <c r="JMH151" s="342"/>
      <c r="JMI151" s="342"/>
      <c r="JMJ151" s="342"/>
      <c r="JMK151" s="342"/>
      <c r="JML151" s="342"/>
      <c r="JMM151" s="342"/>
      <c r="JMN151" s="342"/>
      <c r="JMO151" s="342"/>
      <c r="JMP151" s="342"/>
      <c r="JMQ151" s="342"/>
      <c r="JMR151" s="342"/>
      <c r="JMS151" s="342"/>
      <c r="JMT151" s="342"/>
      <c r="JMU151" s="342"/>
      <c r="JMV151" s="342"/>
      <c r="JMW151" s="342"/>
      <c r="JMX151" s="342"/>
      <c r="JMY151" s="342"/>
      <c r="JMZ151" s="342"/>
      <c r="JNA151" s="342"/>
      <c r="JNB151" s="342"/>
      <c r="JNC151" s="342"/>
      <c r="JND151" s="342"/>
      <c r="JNE151" s="342"/>
      <c r="JNF151" s="342"/>
      <c r="JNG151" s="342"/>
      <c r="JNH151" s="342"/>
      <c r="JNI151" s="342"/>
      <c r="JNJ151" s="342"/>
      <c r="JNK151" s="342"/>
      <c r="JNL151" s="342"/>
      <c r="JNM151" s="342"/>
      <c r="JNN151" s="342"/>
      <c r="JNO151" s="342"/>
      <c r="JNP151" s="342"/>
      <c r="JNQ151" s="342"/>
      <c r="JNR151" s="342"/>
      <c r="JNS151" s="342"/>
      <c r="JNT151" s="342"/>
      <c r="JNU151" s="342"/>
      <c r="JNV151" s="342"/>
      <c r="JNW151" s="342"/>
      <c r="JNX151" s="342"/>
      <c r="JNY151" s="342"/>
      <c r="JNZ151" s="342"/>
      <c r="JOA151" s="342"/>
      <c r="JOB151" s="342"/>
      <c r="JOC151" s="342"/>
      <c r="JOD151" s="342"/>
      <c r="JOE151" s="342"/>
      <c r="JOF151" s="342"/>
      <c r="JOG151" s="342"/>
      <c r="JOH151" s="342"/>
      <c r="JOI151" s="342"/>
      <c r="JOJ151" s="342"/>
      <c r="JOK151" s="342"/>
      <c r="JOL151" s="342"/>
      <c r="JOM151" s="342"/>
      <c r="JON151" s="342"/>
      <c r="JOO151" s="342"/>
      <c r="JOP151" s="342"/>
      <c r="JOQ151" s="342"/>
      <c r="JOR151" s="342"/>
      <c r="JOS151" s="342"/>
      <c r="JOT151" s="342"/>
      <c r="JOU151" s="342"/>
      <c r="JOV151" s="342"/>
      <c r="JOW151" s="342"/>
      <c r="JOX151" s="342"/>
      <c r="JOY151" s="342"/>
      <c r="JOZ151" s="342"/>
      <c r="JPA151" s="342"/>
      <c r="JPB151" s="342"/>
      <c r="JPC151" s="342"/>
      <c r="JPD151" s="342"/>
      <c r="JPE151" s="342"/>
      <c r="JPF151" s="342"/>
      <c r="JPG151" s="342"/>
      <c r="JPH151" s="342"/>
      <c r="JPI151" s="342"/>
      <c r="JPJ151" s="342"/>
      <c r="JPK151" s="342"/>
      <c r="JPL151" s="342"/>
      <c r="JPM151" s="342"/>
      <c r="JPN151" s="342"/>
      <c r="JPO151" s="342"/>
      <c r="JPP151" s="342"/>
      <c r="JPQ151" s="342"/>
      <c r="JPR151" s="342"/>
      <c r="JPS151" s="342"/>
      <c r="JPT151" s="342"/>
      <c r="JPU151" s="342"/>
      <c r="JPV151" s="342"/>
      <c r="JPW151" s="342"/>
      <c r="JPX151" s="342"/>
      <c r="JPY151" s="342"/>
      <c r="JPZ151" s="342"/>
      <c r="JQA151" s="342"/>
      <c r="JQB151" s="342"/>
      <c r="JQC151" s="342"/>
      <c r="JQD151" s="342"/>
      <c r="JQE151" s="342"/>
      <c r="JQF151" s="342"/>
      <c r="JQG151" s="342"/>
      <c r="JQH151" s="342"/>
      <c r="JQI151" s="342"/>
      <c r="JQJ151" s="342"/>
      <c r="JQK151" s="342"/>
      <c r="JQL151" s="342"/>
      <c r="JQM151" s="342"/>
      <c r="JQN151" s="342"/>
      <c r="JQO151" s="342"/>
      <c r="JQP151" s="342"/>
      <c r="JQQ151" s="342"/>
      <c r="JQR151" s="342"/>
      <c r="JQS151" s="342"/>
      <c r="JQT151" s="342"/>
      <c r="JQU151" s="342"/>
      <c r="JQV151" s="342"/>
      <c r="JQW151" s="342"/>
      <c r="JQX151" s="342"/>
      <c r="JQY151" s="342"/>
      <c r="JQZ151" s="342"/>
      <c r="JRA151" s="342"/>
      <c r="JRB151" s="342"/>
      <c r="JRC151" s="342"/>
      <c r="JRD151" s="342"/>
      <c r="JRE151" s="342"/>
      <c r="JRF151" s="342"/>
      <c r="JRG151" s="342"/>
      <c r="JRH151" s="342"/>
      <c r="JRI151" s="342"/>
      <c r="JRJ151" s="342"/>
      <c r="JRK151" s="342"/>
      <c r="JRL151" s="342"/>
      <c r="JRM151" s="342"/>
      <c r="JRN151" s="342"/>
      <c r="JRO151" s="342"/>
      <c r="JRP151" s="342"/>
      <c r="JRQ151" s="342"/>
      <c r="JRR151" s="342"/>
      <c r="JRS151" s="342"/>
      <c r="JRT151" s="342"/>
      <c r="JRU151" s="342"/>
      <c r="JRV151" s="342"/>
      <c r="JRW151" s="342"/>
      <c r="JRX151" s="342"/>
      <c r="JRY151" s="342"/>
      <c r="JRZ151" s="342"/>
      <c r="JSA151" s="342"/>
      <c r="JSB151" s="342"/>
      <c r="JSC151" s="342"/>
      <c r="JSD151" s="342"/>
      <c r="JSE151" s="342"/>
      <c r="JSF151" s="342"/>
      <c r="JSG151" s="342"/>
      <c r="JSH151" s="342"/>
      <c r="JSI151" s="342"/>
      <c r="JSJ151" s="342"/>
      <c r="JSK151" s="342"/>
      <c r="JSL151" s="342"/>
      <c r="JSM151" s="342"/>
      <c r="JSN151" s="342"/>
      <c r="JSO151" s="342"/>
      <c r="JSP151" s="342"/>
      <c r="JSQ151" s="342"/>
      <c r="JSR151" s="342"/>
      <c r="JSS151" s="342"/>
      <c r="JST151" s="342"/>
      <c r="JSU151" s="342"/>
      <c r="JSV151" s="342"/>
      <c r="JSW151" s="342"/>
      <c r="JSX151" s="342"/>
      <c r="JSY151" s="342"/>
      <c r="JSZ151" s="342"/>
      <c r="JTA151" s="342"/>
      <c r="JTB151" s="342"/>
      <c r="JTC151" s="342"/>
      <c r="JTD151" s="342"/>
      <c r="JTE151" s="342"/>
      <c r="JTF151" s="342"/>
      <c r="JTG151" s="342"/>
      <c r="JTH151" s="342"/>
      <c r="JTI151" s="342"/>
      <c r="JTJ151" s="342"/>
      <c r="JTK151" s="342"/>
      <c r="JTL151" s="342"/>
      <c r="JTM151" s="342"/>
      <c r="JTN151" s="342"/>
      <c r="JTO151" s="342"/>
      <c r="JTP151" s="342"/>
      <c r="JTQ151" s="342"/>
      <c r="JTR151" s="342"/>
      <c r="JTS151" s="342"/>
      <c r="JTT151" s="342"/>
      <c r="JTU151" s="342"/>
      <c r="JTV151" s="342"/>
      <c r="JTW151" s="342"/>
      <c r="JTX151" s="342"/>
      <c r="JTY151" s="342"/>
      <c r="JTZ151" s="342"/>
      <c r="JUA151" s="342"/>
      <c r="JUB151" s="342"/>
      <c r="JUC151" s="342"/>
      <c r="JUD151" s="342"/>
      <c r="JUE151" s="342"/>
      <c r="JUF151" s="342"/>
      <c r="JUG151" s="342"/>
      <c r="JUH151" s="342"/>
      <c r="JUI151" s="342"/>
      <c r="JUJ151" s="342"/>
      <c r="JUK151" s="342"/>
      <c r="JUL151" s="342"/>
      <c r="JUM151" s="342"/>
      <c r="JUN151" s="342"/>
      <c r="JUO151" s="342"/>
      <c r="JUP151" s="342"/>
      <c r="JUQ151" s="342"/>
      <c r="JUR151" s="342"/>
      <c r="JUS151" s="342"/>
      <c r="JUT151" s="342"/>
      <c r="JUU151" s="342"/>
      <c r="JUV151" s="342"/>
      <c r="JUW151" s="342"/>
      <c r="JUX151" s="342"/>
      <c r="JUY151" s="342"/>
      <c r="JUZ151" s="342"/>
      <c r="JVA151" s="342"/>
      <c r="JVB151" s="342"/>
      <c r="JVC151" s="342"/>
      <c r="JVD151" s="342"/>
      <c r="JVE151" s="342"/>
      <c r="JVF151" s="342"/>
      <c r="JVG151" s="342"/>
      <c r="JVH151" s="342"/>
      <c r="JVI151" s="342"/>
      <c r="JVJ151" s="342"/>
      <c r="JVK151" s="342"/>
      <c r="JVL151" s="342"/>
      <c r="JVM151" s="342"/>
      <c r="JVN151" s="342"/>
      <c r="JVO151" s="342"/>
      <c r="JVP151" s="342"/>
      <c r="JVQ151" s="342"/>
      <c r="JVR151" s="342"/>
      <c r="JVS151" s="342"/>
      <c r="JVT151" s="342"/>
      <c r="JVU151" s="342"/>
      <c r="JVV151" s="342"/>
      <c r="JVW151" s="342"/>
      <c r="JVX151" s="342"/>
      <c r="JVY151" s="342"/>
      <c r="JVZ151" s="342"/>
      <c r="JWA151" s="342"/>
      <c r="JWB151" s="342"/>
      <c r="JWC151" s="342"/>
      <c r="JWD151" s="342"/>
      <c r="JWE151" s="342"/>
      <c r="JWF151" s="342"/>
      <c r="JWG151" s="342"/>
      <c r="JWH151" s="342"/>
      <c r="JWI151" s="342"/>
      <c r="JWJ151" s="342"/>
      <c r="JWK151" s="342"/>
      <c r="JWL151" s="342"/>
      <c r="JWM151" s="342"/>
      <c r="JWN151" s="342"/>
      <c r="JWO151" s="342"/>
      <c r="JWP151" s="342"/>
      <c r="JWQ151" s="342"/>
      <c r="JWR151" s="342"/>
      <c r="JWS151" s="342"/>
      <c r="JWT151" s="342"/>
      <c r="JWU151" s="342"/>
      <c r="JWV151" s="342"/>
      <c r="JWW151" s="342"/>
      <c r="JWX151" s="342"/>
      <c r="JWY151" s="342"/>
      <c r="JWZ151" s="342"/>
      <c r="JXA151" s="342"/>
      <c r="JXB151" s="342"/>
      <c r="JXC151" s="342"/>
      <c r="JXD151" s="342"/>
      <c r="JXE151" s="342"/>
      <c r="JXF151" s="342"/>
      <c r="JXG151" s="342"/>
      <c r="JXH151" s="342"/>
      <c r="JXI151" s="342"/>
      <c r="JXJ151" s="342"/>
      <c r="JXK151" s="342"/>
      <c r="JXL151" s="342"/>
      <c r="JXM151" s="342"/>
      <c r="JXN151" s="342"/>
      <c r="JXO151" s="342"/>
      <c r="JXP151" s="342"/>
      <c r="JXQ151" s="342"/>
      <c r="JXR151" s="342"/>
      <c r="JXS151" s="342"/>
      <c r="JXT151" s="342"/>
      <c r="JXU151" s="342"/>
      <c r="JXV151" s="342"/>
      <c r="JXW151" s="342"/>
      <c r="JXX151" s="342"/>
      <c r="JXY151" s="342"/>
      <c r="JXZ151" s="342"/>
      <c r="JYA151" s="342"/>
      <c r="JYB151" s="342"/>
      <c r="JYC151" s="342"/>
      <c r="JYD151" s="342"/>
      <c r="JYE151" s="342"/>
      <c r="JYF151" s="342"/>
      <c r="JYG151" s="342"/>
      <c r="JYH151" s="342"/>
      <c r="JYI151" s="342"/>
      <c r="JYJ151" s="342"/>
      <c r="JYK151" s="342"/>
      <c r="JYL151" s="342"/>
      <c r="JYM151" s="342"/>
      <c r="JYN151" s="342"/>
      <c r="JYO151" s="342"/>
      <c r="JYP151" s="342"/>
      <c r="JYQ151" s="342"/>
      <c r="JYR151" s="342"/>
      <c r="JYS151" s="342"/>
      <c r="JYT151" s="342"/>
      <c r="JYU151" s="342"/>
      <c r="JYV151" s="342"/>
      <c r="JYW151" s="342"/>
      <c r="JYX151" s="342"/>
      <c r="JYY151" s="342"/>
      <c r="JYZ151" s="342"/>
      <c r="JZA151" s="342"/>
      <c r="JZB151" s="342"/>
      <c r="JZC151" s="342"/>
      <c r="JZD151" s="342"/>
      <c r="JZE151" s="342"/>
      <c r="JZF151" s="342"/>
      <c r="JZG151" s="342"/>
      <c r="JZH151" s="342"/>
      <c r="JZI151" s="342"/>
      <c r="JZJ151" s="342"/>
      <c r="JZK151" s="342"/>
      <c r="JZL151" s="342"/>
      <c r="JZM151" s="342"/>
      <c r="JZN151" s="342"/>
      <c r="JZO151" s="342"/>
      <c r="JZP151" s="342"/>
      <c r="JZQ151" s="342"/>
      <c r="JZR151" s="342"/>
      <c r="JZS151" s="342"/>
      <c r="JZT151" s="342"/>
      <c r="JZU151" s="342"/>
      <c r="JZV151" s="342"/>
      <c r="JZW151" s="342"/>
      <c r="JZX151" s="342"/>
      <c r="JZY151" s="342"/>
      <c r="JZZ151" s="342"/>
      <c r="KAA151" s="342"/>
      <c r="KAB151" s="342"/>
      <c r="KAC151" s="342"/>
      <c r="KAD151" s="342"/>
      <c r="KAE151" s="342"/>
      <c r="KAF151" s="342"/>
      <c r="KAG151" s="342"/>
      <c r="KAH151" s="342"/>
      <c r="KAI151" s="342"/>
      <c r="KAJ151" s="342"/>
      <c r="KAK151" s="342"/>
      <c r="KAL151" s="342"/>
      <c r="KAM151" s="342"/>
      <c r="KAN151" s="342"/>
      <c r="KAO151" s="342"/>
      <c r="KAP151" s="342"/>
      <c r="KAQ151" s="342"/>
      <c r="KAR151" s="342"/>
      <c r="KAS151" s="342"/>
      <c r="KAT151" s="342"/>
      <c r="KAU151" s="342"/>
      <c r="KAV151" s="342"/>
      <c r="KAW151" s="342"/>
      <c r="KAX151" s="342"/>
      <c r="KAY151" s="342"/>
      <c r="KAZ151" s="342"/>
      <c r="KBA151" s="342"/>
      <c r="KBB151" s="342"/>
      <c r="KBC151" s="342"/>
      <c r="KBD151" s="342"/>
      <c r="KBE151" s="342"/>
      <c r="KBF151" s="342"/>
      <c r="KBG151" s="342"/>
      <c r="KBH151" s="342"/>
      <c r="KBI151" s="342"/>
      <c r="KBJ151" s="342"/>
      <c r="KBK151" s="342"/>
      <c r="KBL151" s="342"/>
      <c r="KBM151" s="342"/>
      <c r="KBN151" s="342"/>
      <c r="KBO151" s="342"/>
      <c r="KBP151" s="342"/>
      <c r="KBQ151" s="342"/>
      <c r="KBR151" s="342"/>
      <c r="KBS151" s="342"/>
      <c r="KBT151" s="342"/>
      <c r="KBU151" s="342"/>
      <c r="KBV151" s="342"/>
      <c r="KBW151" s="342"/>
      <c r="KBX151" s="342"/>
      <c r="KBY151" s="342"/>
      <c r="KBZ151" s="342"/>
      <c r="KCA151" s="342"/>
      <c r="KCB151" s="342"/>
      <c r="KCC151" s="342"/>
      <c r="KCD151" s="342"/>
      <c r="KCE151" s="342"/>
      <c r="KCF151" s="342"/>
      <c r="KCG151" s="342"/>
      <c r="KCH151" s="342"/>
      <c r="KCI151" s="342"/>
      <c r="KCJ151" s="342"/>
      <c r="KCK151" s="342"/>
      <c r="KCL151" s="342"/>
      <c r="KCM151" s="342"/>
      <c r="KCN151" s="342"/>
      <c r="KCO151" s="342"/>
      <c r="KCP151" s="342"/>
      <c r="KCQ151" s="342"/>
      <c r="KCR151" s="342"/>
      <c r="KCS151" s="342"/>
      <c r="KCT151" s="342"/>
      <c r="KCU151" s="342"/>
      <c r="KCV151" s="342"/>
      <c r="KCW151" s="342"/>
      <c r="KCX151" s="342"/>
      <c r="KCY151" s="342"/>
      <c r="KCZ151" s="342"/>
      <c r="KDA151" s="342"/>
      <c r="KDB151" s="342"/>
      <c r="KDC151" s="342"/>
      <c r="KDD151" s="342"/>
      <c r="KDE151" s="342"/>
      <c r="KDF151" s="342"/>
      <c r="KDG151" s="342"/>
      <c r="KDH151" s="342"/>
      <c r="KDI151" s="342"/>
      <c r="KDJ151" s="342"/>
      <c r="KDK151" s="342"/>
      <c r="KDL151" s="342"/>
      <c r="KDM151" s="342"/>
      <c r="KDN151" s="342"/>
      <c r="KDO151" s="342"/>
      <c r="KDP151" s="342"/>
      <c r="KDQ151" s="342"/>
      <c r="KDR151" s="342"/>
      <c r="KDS151" s="342"/>
      <c r="KDT151" s="342"/>
      <c r="KDU151" s="342"/>
      <c r="KDV151" s="342"/>
      <c r="KDW151" s="342"/>
      <c r="KDX151" s="342"/>
      <c r="KDY151" s="342"/>
      <c r="KDZ151" s="342"/>
      <c r="KEA151" s="342"/>
      <c r="KEB151" s="342"/>
      <c r="KEC151" s="342"/>
      <c r="KED151" s="342"/>
      <c r="KEE151" s="342"/>
      <c r="KEF151" s="342"/>
      <c r="KEG151" s="342"/>
      <c r="KEH151" s="342"/>
      <c r="KEI151" s="342"/>
      <c r="KEJ151" s="342"/>
      <c r="KEK151" s="342"/>
      <c r="KEL151" s="342"/>
      <c r="KEM151" s="342"/>
      <c r="KEN151" s="342"/>
      <c r="KEO151" s="342"/>
      <c r="KEP151" s="342"/>
      <c r="KEQ151" s="342"/>
      <c r="KER151" s="342"/>
      <c r="KES151" s="342"/>
      <c r="KET151" s="342"/>
      <c r="KEU151" s="342"/>
      <c r="KEV151" s="342"/>
      <c r="KEW151" s="342"/>
      <c r="KEX151" s="342"/>
      <c r="KEY151" s="342"/>
      <c r="KEZ151" s="342"/>
      <c r="KFA151" s="342"/>
      <c r="KFB151" s="342"/>
      <c r="KFC151" s="342"/>
      <c r="KFD151" s="342"/>
      <c r="KFE151" s="342"/>
      <c r="KFF151" s="342"/>
      <c r="KFG151" s="342"/>
      <c r="KFH151" s="342"/>
      <c r="KFI151" s="342"/>
      <c r="KFJ151" s="342"/>
      <c r="KFK151" s="342"/>
      <c r="KFL151" s="342"/>
      <c r="KFM151" s="342"/>
      <c r="KFN151" s="342"/>
      <c r="KFO151" s="342"/>
      <c r="KFP151" s="342"/>
      <c r="KFQ151" s="342"/>
      <c r="KFR151" s="342"/>
      <c r="KFS151" s="342"/>
      <c r="KFT151" s="342"/>
      <c r="KFU151" s="342"/>
      <c r="KFV151" s="342"/>
      <c r="KFW151" s="342"/>
      <c r="KFX151" s="342"/>
      <c r="KFY151" s="342"/>
      <c r="KFZ151" s="342"/>
      <c r="KGA151" s="342"/>
      <c r="KGB151" s="342"/>
      <c r="KGC151" s="342"/>
      <c r="KGD151" s="342"/>
      <c r="KGE151" s="342"/>
      <c r="KGF151" s="342"/>
      <c r="KGG151" s="342"/>
      <c r="KGH151" s="342"/>
      <c r="KGI151" s="342"/>
      <c r="KGJ151" s="342"/>
      <c r="KGK151" s="342"/>
      <c r="KGL151" s="342"/>
      <c r="KGM151" s="342"/>
      <c r="KGN151" s="342"/>
      <c r="KGO151" s="342"/>
      <c r="KGP151" s="342"/>
      <c r="KGQ151" s="342"/>
      <c r="KGR151" s="342"/>
      <c r="KGS151" s="342"/>
      <c r="KGT151" s="342"/>
      <c r="KGU151" s="342"/>
      <c r="KGV151" s="342"/>
      <c r="KGW151" s="342"/>
      <c r="KGX151" s="342"/>
      <c r="KGY151" s="342"/>
      <c r="KGZ151" s="342"/>
      <c r="KHA151" s="342"/>
      <c r="KHB151" s="342"/>
      <c r="KHC151" s="342"/>
      <c r="KHD151" s="342"/>
      <c r="KHE151" s="342"/>
      <c r="KHF151" s="342"/>
      <c r="KHG151" s="342"/>
      <c r="KHH151" s="342"/>
      <c r="KHI151" s="342"/>
      <c r="KHJ151" s="342"/>
      <c r="KHK151" s="342"/>
      <c r="KHL151" s="342"/>
      <c r="KHM151" s="342"/>
      <c r="KHN151" s="342"/>
      <c r="KHO151" s="342"/>
      <c r="KHP151" s="342"/>
      <c r="KHQ151" s="342"/>
      <c r="KHR151" s="342"/>
      <c r="KHS151" s="342"/>
      <c r="KHT151" s="342"/>
      <c r="KHU151" s="342"/>
      <c r="KHV151" s="342"/>
      <c r="KHW151" s="342"/>
      <c r="KHX151" s="342"/>
      <c r="KHY151" s="342"/>
      <c r="KHZ151" s="342"/>
      <c r="KIA151" s="342"/>
      <c r="KIB151" s="342"/>
      <c r="KIC151" s="342"/>
      <c r="KID151" s="342"/>
      <c r="KIE151" s="342"/>
      <c r="KIF151" s="342"/>
      <c r="KIG151" s="342"/>
      <c r="KIH151" s="342"/>
      <c r="KII151" s="342"/>
      <c r="KIJ151" s="342"/>
      <c r="KIK151" s="342"/>
      <c r="KIL151" s="342"/>
      <c r="KIM151" s="342"/>
      <c r="KIN151" s="342"/>
      <c r="KIO151" s="342"/>
      <c r="KIP151" s="342"/>
      <c r="KIQ151" s="342"/>
      <c r="KIR151" s="342"/>
      <c r="KIS151" s="342"/>
      <c r="KIT151" s="342"/>
      <c r="KIU151" s="342"/>
      <c r="KIV151" s="342"/>
      <c r="KIW151" s="342"/>
      <c r="KIX151" s="342"/>
      <c r="KIY151" s="342"/>
      <c r="KIZ151" s="342"/>
      <c r="KJA151" s="342"/>
      <c r="KJB151" s="342"/>
      <c r="KJC151" s="342"/>
      <c r="KJD151" s="342"/>
      <c r="KJE151" s="342"/>
      <c r="KJF151" s="342"/>
      <c r="KJG151" s="342"/>
      <c r="KJH151" s="342"/>
      <c r="KJI151" s="342"/>
      <c r="KJJ151" s="342"/>
      <c r="KJK151" s="342"/>
      <c r="KJL151" s="342"/>
      <c r="KJM151" s="342"/>
      <c r="KJN151" s="342"/>
      <c r="KJO151" s="342"/>
      <c r="KJP151" s="342"/>
      <c r="KJQ151" s="342"/>
      <c r="KJR151" s="342"/>
      <c r="KJS151" s="342"/>
      <c r="KJT151" s="342"/>
      <c r="KJU151" s="342"/>
      <c r="KJV151" s="342"/>
      <c r="KJW151" s="342"/>
      <c r="KJX151" s="342"/>
      <c r="KJY151" s="342"/>
      <c r="KJZ151" s="342"/>
      <c r="KKA151" s="342"/>
      <c r="KKB151" s="342"/>
      <c r="KKC151" s="342"/>
      <c r="KKD151" s="342"/>
      <c r="KKE151" s="342"/>
      <c r="KKF151" s="342"/>
      <c r="KKG151" s="342"/>
      <c r="KKH151" s="342"/>
      <c r="KKI151" s="342"/>
      <c r="KKJ151" s="342"/>
      <c r="KKK151" s="342"/>
      <c r="KKL151" s="342"/>
      <c r="KKM151" s="342"/>
      <c r="KKN151" s="342"/>
      <c r="KKO151" s="342"/>
      <c r="KKP151" s="342"/>
      <c r="KKQ151" s="342"/>
      <c r="KKR151" s="342"/>
      <c r="KKS151" s="342"/>
      <c r="KKT151" s="342"/>
      <c r="KKU151" s="342"/>
      <c r="KKV151" s="342"/>
      <c r="KKW151" s="342"/>
      <c r="KKX151" s="342"/>
      <c r="KKY151" s="342"/>
      <c r="KKZ151" s="342"/>
      <c r="KLA151" s="342"/>
      <c r="KLB151" s="342"/>
      <c r="KLC151" s="342"/>
      <c r="KLD151" s="342"/>
      <c r="KLE151" s="342"/>
      <c r="KLF151" s="342"/>
      <c r="KLG151" s="342"/>
      <c r="KLH151" s="342"/>
      <c r="KLI151" s="342"/>
      <c r="KLJ151" s="342"/>
      <c r="KLK151" s="342"/>
      <c r="KLL151" s="342"/>
      <c r="KLM151" s="342"/>
      <c r="KLN151" s="342"/>
      <c r="KLO151" s="342"/>
      <c r="KLP151" s="342"/>
      <c r="KLQ151" s="342"/>
      <c r="KLR151" s="342"/>
      <c r="KLS151" s="342"/>
      <c r="KLT151" s="342"/>
      <c r="KLU151" s="342"/>
      <c r="KLV151" s="342"/>
      <c r="KLW151" s="342"/>
      <c r="KLX151" s="342"/>
      <c r="KLY151" s="342"/>
      <c r="KLZ151" s="342"/>
      <c r="KMA151" s="342"/>
      <c r="KMB151" s="342"/>
      <c r="KMC151" s="342"/>
      <c r="KMD151" s="342"/>
      <c r="KME151" s="342"/>
      <c r="KMF151" s="342"/>
      <c r="KMG151" s="342"/>
      <c r="KMH151" s="342"/>
      <c r="KMI151" s="342"/>
      <c r="KMJ151" s="342"/>
      <c r="KMK151" s="342"/>
      <c r="KML151" s="342"/>
      <c r="KMM151" s="342"/>
      <c r="KMN151" s="342"/>
      <c r="KMO151" s="342"/>
      <c r="KMP151" s="342"/>
      <c r="KMQ151" s="342"/>
      <c r="KMR151" s="342"/>
      <c r="KMS151" s="342"/>
      <c r="KMT151" s="342"/>
      <c r="KMU151" s="342"/>
      <c r="KMV151" s="342"/>
      <c r="KMW151" s="342"/>
      <c r="KMX151" s="342"/>
      <c r="KMY151" s="342"/>
      <c r="KMZ151" s="342"/>
      <c r="KNA151" s="342"/>
      <c r="KNB151" s="342"/>
      <c r="KNC151" s="342"/>
      <c r="KND151" s="342"/>
      <c r="KNE151" s="342"/>
      <c r="KNF151" s="342"/>
      <c r="KNG151" s="342"/>
      <c r="KNH151" s="342"/>
      <c r="KNI151" s="342"/>
      <c r="KNJ151" s="342"/>
      <c r="KNK151" s="342"/>
      <c r="KNL151" s="342"/>
      <c r="KNM151" s="342"/>
      <c r="KNN151" s="342"/>
      <c r="KNO151" s="342"/>
      <c r="KNP151" s="342"/>
      <c r="KNQ151" s="342"/>
      <c r="KNR151" s="342"/>
      <c r="KNS151" s="342"/>
      <c r="KNT151" s="342"/>
      <c r="KNU151" s="342"/>
      <c r="KNV151" s="342"/>
      <c r="KNW151" s="342"/>
      <c r="KNX151" s="342"/>
      <c r="KNY151" s="342"/>
      <c r="KNZ151" s="342"/>
      <c r="KOA151" s="342"/>
      <c r="KOB151" s="342"/>
      <c r="KOC151" s="342"/>
      <c r="KOD151" s="342"/>
      <c r="KOE151" s="342"/>
      <c r="KOF151" s="342"/>
      <c r="KOG151" s="342"/>
      <c r="KOH151" s="342"/>
      <c r="KOI151" s="342"/>
      <c r="KOJ151" s="342"/>
      <c r="KOK151" s="342"/>
      <c r="KOL151" s="342"/>
      <c r="KOM151" s="342"/>
      <c r="KON151" s="342"/>
      <c r="KOO151" s="342"/>
      <c r="KOP151" s="342"/>
      <c r="KOQ151" s="342"/>
      <c r="KOR151" s="342"/>
      <c r="KOS151" s="342"/>
      <c r="KOT151" s="342"/>
      <c r="KOU151" s="342"/>
      <c r="KOV151" s="342"/>
      <c r="KOW151" s="342"/>
      <c r="KOX151" s="342"/>
      <c r="KOY151" s="342"/>
      <c r="KOZ151" s="342"/>
      <c r="KPA151" s="342"/>
      <c r="KPB151" s="342"/>
      <c r="KPC151" s="342"/>
      <c r="KPD151" s="342"/>
      <c r="KPE151" s="342"/>
      <c r="KPF151" s="342"/>
      <c r="KPG151" s="342"/>
      <c r="KPH151" s="342"/>
      <c r="KPI151" s="342"/>
      <c r="KPJ151" s="342"/>
      <c r="KPK151" s="342"/>
      <c r="KPL151" s="342"/>
      <c r="KPM151" s="342"/>
      <c r="KPN151" s="342"/>
      <c r="KPO151" s="342"/>
      <c r="KPP151" s="342"/>
      <c r="KPQ151" s="342"/>
      <c r="KPR151" s="342"/>
      <c r="KPS151" s="342"/>
      <c r="KPT151" s="342"/>
      <c r="KPU151" s="342"/>
      <c r="KPV151" s="342"/>
      <c r="KPW151" s="342"/>
      <c r="KPX151" s="342"/>
      <c r="KPY151" s="342"/>
      <c r="KPZ151" s="342"/>
      <c r="KQA151" s="342"/>
      <c r="KQB151" s="342"/>
      <c r="KQC151" s="342"/>
      <c r="KQD151" s="342"/>
      <c r="KQE151" s="342"/>
      <c r="KQF151" s="342"/>
      <c r="KQG151" s="342"/>
      <c r="KQH151" s="342"/>
      <c r="KQI151" s="342"/>
      <c r="KQJ151" s="342"/>
      <c r="KQK151" s="342"/>
      <c r="KQL151" s="342"/>
      <c r="KQM151" s="342"/>
      <c r="KQN151" s="342"/>
      <c r="KQO151" s="342"/>
      <c r="KQP151" s="342"/>
      <c r="KQQ151" s="342"/>
      <c r="KQR151" s="342"/>
      <c r="KQS151" s="342"/>
      <c r="KQT151" s="342"/>
      <c r="KQU151" s="342"/>
      <c r="KQV151" s="342"/>
      <c r="KQW151" s="342"/>
      <c r="KQX151" s="342"/>
      <c r="KQY151" s="342"/>
      <c r="KQZ151" s="342"/>
      <c r="KRA151" s="342"/>
      <c r="KRB151" s="342"/>
      <c r="KRC151" s="342"/>
      <c r="KRD151" s="342"/>
      <c r="KRE151" s="342"/>
      <c r="KRF151" s="342"/>
      <c r="KRG151" s="342"/>
      <c r="KRH151" s="342"/>
      <c r="KRI151" s="342"/>
      <c r="KRJ151" s="342"/>
      <c r="KRK151" s="342"/>
      <c r="KRL151" s="342"/>
      <c r="KRM151" s="342"/>
      <c r="KRN151" s="342"/>
      <c r="KRO151" s="342"/>
      <c r="KRP151" s="342"/>
      <c r="KRQ151" s="342"/>
      <c r="KRR151" s="342"/>
      <c r="KRS151" s="342"/>
      <c r="KRT151" s="342"/>
      <c r="KRU151" s="342"/>
      <c r="KRV151" s="342"/>
      <c r="KRW151" s="342"/>
      <c r="KRX151" s="342"/>
      <c r="KRY151" s="342"/>
      <c r="KRZ151" s="342"/>
      <c r="KSA151" s="342"/>
      <c r="KSB151" s="342"/>
      <c r="KSC151" s="342"/>
      <c r="KSD151" s="342"/>
      <c r="KSE151" s="342"/>
      <c r="KSF151" s="342"/>
      <c r="KSG151" s="342"/>
      <c r="KSH151" s="342"/>
      <c r="KSI151" s="342"/>
      <c r="KSJ151" s="342"/>
      <c r="KSK151" s="342"/>
      <c r="KSL151" s="342"/>
      <c r="KSM151" s="342"/>
      <c r="KSN151" s="342"/>
      <c r="KSO151" s="342"/>
      <c r="KSP151" s="342"/>
      <c r="KSQ151" s="342"/>
      <c r="KSR151" s="342"/>
      <c r="KSS151" s="342"/>
      <c r="KST151" s="342"/>
      <c r="KSU151" s="342"/>
      <c r="KSV151" s="342"/>
      <c r="KSW151" s="342"/>
      <c r="KSX151" s="342"/>
      <c r="KSY151" s="342"/>
      <c r="KSZ151" s="342"/>
      <c r="KTA151" s="342"/>
      <c r="KTB151" s="342"/>
      <c r="KTC151" s="342"/>
      <c r="KTD151" s="342"/>
      <c r="KTE151" s="342"/>
      <c r="KTF151" s="342"/>
      <c r="KTG151" s="342"/>
      <c r="KTH151" s="342"/>
      <c r="KTI151" s="342"/>
      <c r="KTJ151" s="342"/>
      <c r="KTK151" s="342"/>
      <c r="KTL151" s="342"/>
      <c r="KTM151" s="342"/>
      <c r="KTN151" s="342"/>
      <c r="KTO151" s="342"/>
      <c r="KTP151" s="342"/>
      <c r="KTQ151" s="342"/>
      <c r="KTR151" s="342"/>
      <c r="KTS151" s="342"/>
      <c r="KTT151" s="342"/>
      <c r="KTU151" s="342"/>
      <c r="KTV151" s="342"/>
      <c r="KTW151" s="342"/>
      <c r="KTX151" s="342"/>
      <c r="KTY151" s="342"/>
      <c r="KTZ151" s="342"/>
      <c r="KUA151" s="342"/>
      <c r="KUB151" s="342"/>
      <c r="KUC151" s="342"/>
      <c r="KUD151" s="342"/>
      <c r="KUE151" s="342"/>
      <c r="KUF151" s="342"/>
      <c r="KUG151" s="342"/>
      <c r="KUH151" s="342"/>
      <c r="KUI151" s="342"/>
      <c r="KUJ151" s="342"/>
      <c r="KUK151" s="342"/>
      <c r="KUL151" s="342"/>
      <c r="KUM151" s="342"/>
      <c r="KUN151" s="342"/>
      <c r="KUO151" s="342"/>
      <c r="KUP151" s="342"/>
      <c r="KUQ151" s="342"/>
      <c r="KUR151" s="342"/>
      <c r="KUS151" s="342"/>
      <c r="KUT151" s="342"/>
      <c r="KUU151" s="342"/>
      <c r="KUV151" s="342"/>
      <c r="KUW151" s="342"/>
      <c r="KUX151" s="342"/>
      <c r="KUY151" s="342"/>
      <c r="KUZ151" s="342"/>
      <c r="KVA151" s="342"/>
      <c r="KVB151" s="342"/>
      <c r="KVC151" s="342"/>
      <c r="KVD151" s="342"/>
      <c r="KVE151" s="342"/>
      <c r="KVF151" s="342"/>
      <c r="KVG151" s="342"/>
      <c r="KVH151" s="342"/>
      <c r="KVI151" s="342"/>
      <c r="KVJ151" s="342"/>
      <c r="KVK151" s="342"/>
      <c r="KVL151" s="342"/>
      <c r="KVM151" s="342"/>
      <c r="KVN151" s="342"/>
      <c r="KVO151" s="342"/>
      <c r="KVP151" s="342"/>
      <c r="KVQ151" s="342"/>
      <c r="KVR151" s="342"/>
      <c r="KVS151" s="342"/>
      <c r="KVT151" s="342"/>
      <c r="KVU151" s="342"/>
      <c r="KVV151" s="342"/>
      <c r="KVW151" s="342"/>
      <c r="KVX151" s="342"/>
      <c r="KVY151" s="342"/>
      <c r="KVZ151" s="342"/>
      <c r="KWA151" s="342"/>
      <c r="KWB151" s="342"/>
      <c r="KWC151" s="342"/>
      <c r="KWD151" s="342"/>
      <c r="KWE151" s="342"/>
      <c r="KWF151" s="342"/>
      <c r="KWG151" s="342"/>
      <c r="KWH151" s="342"/>
      <c r="KWI151" s="342"/>
      <c r="KWJ151" s="342"/>
      <c r="KWK151" s="342"/>
      <c r="KWL151" s="342"/>
      <c r="KWM151" s="342"/>
      <c r="KWN151" s="342"/>
      <c r="KWO151" s="342"/>
      <c r="KWP151" s="342"/>
      <c r="KWQ151" s="342"/>
      <c r="KWR151" s="342"/>
      <c r="KWS151" s="342"/>
      <c r="KWT151" s="342"/>
      <c r="KWU151" s="342"/>
      <c r="KWV151" s="342"/>
      <c r="KWW151" s="342"/>
      <c r="KWX151" s="342"/>
      <c r="KWY151" s="342"/>
      <c r="KWZ151" s="342"/>
      <c r="KXA151" s="342"/>
      <c r="KXB151" s="342"/>
      <c r="KXC151" s="342"/>
      <c r="KXD151" s="342"/>
      <c r="KXE151" s="342"/>
      <c r="KXF151" s="342"/>
      <c r="KXG151" s="342"/>
      <c r="KXH151" s="342"/>
      <c r="KXI151" s="342"/>
      <c r="KXJ151" s="342"/>
      <c r="KXK151" s="342"/>
      <c r="KXL151" s="342"/>
      <c r="KXM151" s="342"/>
      <c r="KXN151" s="342"/>
      <c r="KXO151" s="342"/>
      <c r="KXP151" s="342"/>
      <c r="KXQ151" s="342"/>
      <c r="KXR151" s="342"/>
      <c r="KXS151" s="342"/>
      <c r="KXT151" s="342"/>
      <c r="KXU151" s="342"/>
      <c r="KXV151" s="342"/>
      <c r="KXW151" s="342"/>
      <c r="KXX151" s="342"/>
      <c r="KXY151" s="342"/>
      <c r="KXZ151" s="342"/>
      <c r="KYA151" s="342"/>
      <c r="KYB151" s="342"/>
      <c r="KYC151" s="342"/>
      <c r="KYD151" s="342"/>
      <c r="KYE151" s="342"/>
      <c r="KYF151" s="342"/>
      <c r="KYG151" s="342"/>
      <c r="KYH151" s="342"/>
      <c r="KYI151" s="342"/>
      <c r="KYJ151" s="342"/>
      <c r="KYK151" s="342"/>
      <c r="KYL151" s="342"/>
      <c r="KYM151" s="342"/>
      <c r="KYN151" s="342"/>
      <c r="KYO151" s="342"/>
      <c r="KYP151" s="342"/>
      <c r="KYQ151" s="342"/>
      <c r="KYR151" s="342"/>
      <c r="KYS151" s="342"/>
      <c r="KYT151" s="342"/>
      <c r="KYU151" s="342"/>
      <c r="KYV151" s="342"/>
      <c r="KYW151" s="342"/>
      <c r="KYX151" s="342"/>
      <c r="KYY151" s="342"/>
      <c r="KYZ151" s="342"/>
      <c r="KZA151" s="342"/>
      <c r="KZB151" s="342"/>
      <c r="KZC151" s="342"/>
      <c r="KZD151" s="342"/>
      <c r="KZE151" s="342"/>
      <c r="KZF151" s="342"/>
      <c r="KZG151" s="342"/>
      <c r="KZH151" s="342"/>
      <c r="KZI151" s="342"/>
      <c r="KZJ151" s="342"/>
      <c r="KZK151" s="342"/>
      <c r="KZL151" s="342"/>
      <c r="KZM151" s="342"/>
      <c r="KZN151" s="342"/>
      <c r="KZO151" s="342"/>
      <c r="KZP151" s="342"/>
      <c r="KZQ151" s="342"/>
      <c r="KZR151" s="342"/>
      <c r="KZS151" s="342"/>
      <c r="KZT151" s="342"/>
      <c r="KZU151" s="342"/>
      <c r="KZV151" s="342"/>
      <c r="KZW151" s="342"/>
      <c r="KZX151" s="342"/>
      <c r="KZY151" s="342"/>
      <c r="KZZ151" s="342"/>
      <c r="LAA151" s="342"/>
      <c r="LAB151" s="342"/>
      <c r="LAC151" s="342"/>
      <c r="LAD151" s="342"/>
      <c r="LAE151" s="342"/>
      <c r="LAF151" s="342"/>
      <c r="LAG151" s="342"/>
      <c r="LAH151" s="342"/>
      <c r="LAI151" s="342"/>
      <c r="LAJ151" s="342"/>
      <c r="LAK151" s="342"/>
      <c r="LAL151" s="342"/>
      <c r="LAM151" s="342"/>
      <c r="LAN151" s="342"/>
      <c r="LAO151" s="342"/>
      <c r="LAP151" s="342"/>
      <c r="LAQ151" s="342"/>
      <c r="LAR151" s="342"/>
      <c r="LAS151" s="342"/>
      <c r="LAT151" s="342"/>
      <c r="LAU151" s="342"/>
      <c r="LAV151" s="342"/>
      <c r="LAW151" s="342"/>
      <c r="LAX151" s="342"/>
      <c r="LAY151" s="342"/>
      <c r="LAZ151" s="342"/>
      <c r="LBA151" s="342"/>
      <c r="LBB151" s="342"/>
      <c r="LBC151" s="342"/>
      <c r="LBD151" s="342"/>
      <c r="LBE151" s="342"/>
      <c r="LBF151" s="342"/>
      <c r="LBG151" s="342"/>
      <c r="LBH151" s="342"/>
      <c r="LBI151" s="342"/>
      <c r="LBJ151" s="342"/>
      <c r="LBK151" s="342"/>
      <c r="LBL151" s="342"/>
      <c r="LBM151" s="342"/>
      <c r="LBN151" s="342"/>
      <c r="LBO151" s="342"/>
      <c r="LBP151" s="342"/>
      <c r="LBQ151" s="342"/>
      <c r="LBR151" s="342"/>
      <c r="LBS151" s="342"/>
      <c r="LBT151" s="342"/>
      <c r="LBU151" s="342"/>
      <c r="LBV151" s="342"/>
      <c r="LBW151" s="342"/>
      <c r="LBX151" s="342"/>
      <c r="LBY151" s="342"/>
      <c r="LBZ151" s="342"/>
      <c r="LCA151" s="342"/>
      <c r="LCB151" s="342"/>
      <c r="LCC151" s="342"/>
      <c r="LCD151" s="342"/>
      <c r="LCE151" s="342"/>
      <c r="LCF151" s="342"/>
      <c r="LCG151" s="342"/>
      <c r="LCH151" s="342"/>
      <c r="LCI151" s="342"/>
      <c r="LCJ151" s="342"/>
      <c r="LCK151" s="342"/>
      <c r="LCL151" s="342"/>
      <c r="LCM151" s="342"/>
      <c r="LCN151" s="342"/>
      <c r="LCO151" s="342"/>
      <c r="LCP151" s="342"/>
      <c r="LCQ151" s="342"/>
      <c r="LCR151" s="342"/>
      <c r="LCS151" s="342"/>
      <c r="LCT151" s="342"/>
      <c r="LCU151" s="342"/>
      <c r="LCV151" s="342"/>
      <c r="LCW151" s="342"/>
      <c r="LCX151" s="342"/>
      <c r="LCY151" s="342"/>
      <c r="LCZ151" s="342"/>
      <c r="LDA151" s="342"/>
      <c r="LDB151" s="342"/>
      <c r="LDC151" s="342"/>
      <c r="LDD151" s="342"/>
      <c r="LDE151" s="342"/>
      <c r="LDF151" s="342"/>
      <c r="LDG151" s="342"/>
      <c r="LDH151" s="342"/>
      <c r="LDI151" s="342"/>
      <c r="LDJ151" s="342"/>
      <c r="LDK151" s="342"/>
      <c r="LDL151" s="342"/>
      <c r="LDM151" s="342"/>
      <c r="LDN151" s="342"/>
      <c r="LDO151" s="342"/>
      <c r="LDP151" s="342"/>
      <c r="LDQ151" s="342"/>
      <c r="LDR151" s="342"/>
      <c r="LDS151" s="342"/>
      <c r="LDT151" s="342"/>
      <c r="LDU151" s="342"/>
      <c r="LDV151" s="342"/>
      <c r="LDW151" s="342"/>
      <c r="LDX151" s="342"/>
      <c r="LDY151" s="342"/>
      <c r="LDZ151" s="342"/>
      <c r="LEA151" s="342"/>
      <c r="LEB151" s="342"/>
      <c r="LEC151" s="342"/>
      <c r="LED151" s="342"/>
      <c r="LEE151" s="342"/>
      <c r="LEF151" s="342"/>
      <c r="LEG151" s="342"/>
      <c r="LEH151" s="342"/>
      <c r="LEI151" s="342"/>
      <c r="LEJ151" s="342"/>
      <c r="LEK151" s="342"/>
      <c r="LEL151" s="342"/>
      <c r="LEM151" s="342"/>
      <c r="LEN151" s="342"/>
      <c r="LEO151" s="342"/>
      <c r="LEP151" s="342"/>
      <c r="LEQ151" s="342"/>
      <c r="LER151" s="342"/>
      <c r="LES151" s="342"/>
      <c r="LET151" s="342"/>
      <c r="LEU151" s="342"/>
      <c r="LEV151" s="342"/>
      <c r="LEW151" s="342"/>
      <c r="LEX151" s="342"/>
      <c r="LEY151" s="342"/>
      <c r="LEZ151" s="342"/>
      <c r="LFA151" s="342"/>
      <c r="LFB151" s="342"/>
      <c r="LFC151" s="342"/>
      <c r="LFD151" s="342"/>
      <c r="LFE151" s="342"/>
      <c r="LFF151" s="342"/>
      <c r="LFG151" s="342"/>
      <c r="LFH151" s="342"/>
      <c r="LFI151" s="342"/>
      <c r="LFJ151" s="342"/>
      <c r="LFK151" s="342"/>
      <c r="LFL151" s="342"/>
      <c r="LFM151" s="342"/>
      <c r="LFN151" s="342"/>
      <c r="LFO151" s="342"/>
      <c r="LFP151" s="342"/>
      <c r="LFQ151" s="342"/>
      <c r="LFR151" s="342"/>
      <c r="LFS151" s="342"/>
      <c r="LFT151" s="342"/>
      <c r="LFU151" s="342"/>
      <c r="LFV151" s="342"/>
      <c r="LFW151" s="342"/>
      <c r="LFX151" s="342"/>
      <c r="LFY151" s="342"/>
      <c r="LFZ151" s="342"/>
      <c r="LGA151" s="342"/>
      <c r="LGB151" s="342"/>
      <c r="LGC151" s="342"/>
      <c r="LGD151" s="342"/>
      <c r="LGE151" s="342"/>
      <c r="LGF151" s="342"/>
      <c r="LGG151" s="342"/>
      <c r="LGH151" s="342"/>
      <c r="LGI151" s="342"/>
      <c r="LGJ151" s="342"/>
      <c r="LGK151" s="342"/>
      <c r="LGL151" s="342"/>
      <c r="LGM151" s="342"/>
      <c r="LGN151" s="342"/>
      <c r="LGO151" s="342"/>
      <c r="LGP151" s="342"/>
      <c r="LGQ151" s="342"/>
      <c r="LGR151" s="342"/>
      <c r="LGS151" s="342"/>
      <c r="LGT151" s="342"/>
      <c r="LGU151" s="342"/>
      <c r="LGV151" s="342"/>
      <c r="LGW151" s="342"/>
      <c r="LGX151" s="342"/>
      <c r="LGY151" s="342"/>
      <c r="LGZ151" s="342"/>
      <c r="LHA151" s="342"/>
      <c r="LHB151" s="342"/>
      <c r="LHC151" s="342"/>
      <c r="LHD151" s="342"/>
      <c r="LHE151" s="342"/>
      <c r="LHF151" s="342"/>
      <c r="LHG151" s="342"/>
      <c r="LHH151" s="342"/>
      <c r="LHI151" s="342"/>
      <c r="LHJ151" s="342"/>
      <c r="LHK151" s="342"/>
      <c r="LHL151" s="342"/>
      <c r="LHM151" s="342"/>
      <c r="LHN151" s="342"/>
      <c r="LHO151" s="342"/>
      <c r="LHP151" s="342"/>
      <c r="LHQ151" s="342"/>
      <c r="LHR151" s="342"/>
      <c r="LHS151" s="342"/>
      <c r="LHT151" s="342"/>
      <c r="LHU151" s="342"/>
      <c r="LHV151" s="342"/>
      <c r="LHW151" s="342"/>
      <c r="LHX151" s="342"/>
      <c r="LHY151" s="342"/>
      <c r="LHZ151" s="342"/>
      <c r="LIA151" s="342"/>
      <c r="LIB151" s="342"/>
      <c r="LIC151" s="342"/>
      <c r="LID151" s="342"/>
      <c r="LIE151" s="342"/>
      <c r="LIF151" s="342"/>
      <c r="LIG151" s="342"/>
      <c r="LIH151" s="342"/>
      <c r="LII151" s="342"/>
      <c r="LIJ151" s="342"/>
      <c r="LIK151" s="342"/>
      <c r="LIL151" s="342"/>
      <c r="LIM151" s="342"/>
      <c r="LIN151" s="342"/>
      <c r="LIO151" s="342"/>
      <c r="LIP151" s="342"/>
      <c r="LIQ151" s="342"/>
      <c r="LIR151" s="342"/>
      <c r="LIS151" s="342"/>
      <c r="LIT151" s="342"/>
      <c r="LIU151" s="342"/>
      <c r="LIV151" s="342"/>
      <c r="LIW151" s="342"/>
      <c r="LIX151" s="342"/>
      <c r="LIY151" s="342"/>
      <c r="LIZ151" s="342"/>
      <c r="LJA151" s="342"/>
      <c r="LJB151" s="342"/>
      <c r="LJC151" s="342"/>
      <c r="LJD151" s="342"/>
      <c r="LJE151" s="342"/>
      <c r="LJF151" s="342"/>
      <c r="LJG151" s="342"/>
      <c r="LJH151" s="342"/>
      <c r="LJI151" s="342"/>
      <c r="LJJ151" s="342"/>
      <c r="LJK151" s="342"/>
      <c r="LJL151" s="342"/>
      <c r="LJM151" s="342"/>
      <c r="LJN151" s="342"/>
      <c r="LJO151" s="342"/>
      <c r="LJP151" s="342"/>
      <c r="LJQ151" s="342"/>
      <c r="LJR151" s="342"/>
      <c r="LJS151" s="342"/>
      <c r="LJT151" s="342"/>
      <c r="LJU151" s="342"/>
      <c r="LJV151" s="342"/>
      <c r="LJW151" s="342"/>
      <c r="LJX151" s="342"/>
      <c r="LJY151" s="342"/>
      <c r="LJZ151" s="342"/>
      <c r="LKA151" s="342"/>
      <c r="LKB151" s="342"/>
      <c r="LKC151" s="342"/>
      <c r="LKD151" s="342"/>
      <c r="LKE151" s="342"/>
      <c r="LKF151" s="342"/>
      <c r="LKG151" s="342"/>
      <c r="LKH151" s="342"/>
      <c r="LKI151" s="342"/>
      <c r="LKJ151" s="342"/>
      <c r="LKK151" s="342"/>
      <c r="LKL151" s="342"/>
      <c r="LKM151" s="342"/>
      <c r="LKN151" s="342"/>
      <c r="LKO151" s="342"/>
      <c r="LKP151" s="342"/>
      <c r="LKQ151" s="342"/>
      <c r="LKR151" s="342"/>
      <c r="LKS151" s="342"/>
      <c r="LKT151" s="342"/>
      <c r="LKU151" s="342"/>
      <c r="LKV151" s="342"/>
      <c r="LKW151" s="342"/>
      <c r="LKX151" s="342"/>
      <c r="LKY151" s="342"/>
      <c r="LKZ151" s="342"/>
      <c r="LLA151" s="342"/>
      <c r="LLB151" s="342"/>
      <c r="LLC151" s="342"/>
      <c r="LLD151" s="342"/>
      <c r="LLE151" s="342"/>
      <c r="LLF151" s="342"/>
      <c r="LLG151" s="342"/>
      <c r="LLH151" s="342"/>
      <c r="LLI151" s="342"/>
      <c r="LLJ151" s="342"/>
      <c r="LLK151" s="342"/>
      <c r="LLL151" s="342"/>
      <c r="LLM151" s="342"/>
      <c r="LLN151" s="342"/>
      <c r="LLO151" s="342"/>
      <c r="LLP151" s="342"/>
      <c r="LLQ151" s="342"/>
      <c r="LLR151" s="342"/>
      <c r="LLS151" s="342"/>
      <c r="LLT151" s="342"/>
      <c r="LLU151" s="342"/>
      <c r="LLV151" s="342"/>
      <c r="LLW151" s="342"/>
      <c r="LLX151" s="342"/>
      <c r="LLY151" s="342"/>
      <c r="LLZ151" s="342"/>
      <c r="LMA151" s="342"/>
      <c r="LMB151" s="342"/>
      <c r="LMC151" s="342"/>
      <c r="LMD151" s="342"/>
      <c r="LME151" s="342"/>
      <c r="LMF151" s="342"/>
      <c r="LMG151" s="342"/>
      <c r="LMH151" s="342"/>
      <c r="LMI151" s="342"/>
      <c r="LMJ151" s="342"/>
      <c r="LMK151" s="342"/>
      <c r="LML151" s="342"/>
      <c r="LMM151" s="342"/>
      <c r="LMN151" s="342"/>
      <c r="LMO151" s="342"/>
      <c r="LMP151" s="342"/>
      <c r="LMQ151" s="342"/>
      <c r="LMR151" s="342"/>
      <c r="LMS151" s="342"/>
      <c r="LMT151" s="342"/>
      <c r="LMU151" s="342"/>
      <c r="LMV151" s="342"/>
      <c r="LMW151" s="342"/>
      <c r="LMX151" s="342"/>
      <c r="LMY151" s="342"/>
      <c r="LMZ151" s="342"/>
      <c r="LNA151" s="342"/>
      <c r="LNB151" s="342"/>
      <c r="LNC151" s="342"/>
      <c r="LND151" s="342"/>
      <c r="LNE151" s="342"/>
      <c r="LNF151" s="342"/>
      <c r="LNG151" s="342"/>
      <c r="LNH151" s="342"/>
      <c r="LNI151" s="342"/>
      <c r="LNJ151" s="342"/>
      <c r="LNK151" s="342"/>
      <c r="LNL151" s="342"/>
      <c r="LNM151" s="342"/>
      <c r="LNN151" s="342"/>
      <c r="LNO151" s="342"/>
      <c r="LNP151" s="342"/>
      <c r="LNQ151" s="342"/>
      <c r="LNR151" s="342"/>
      <c r="LNS151" s="342"/>
      <c r="LNT151" s="342"/>
      <c r="LNU151" s="342"/>
      <c r="LNV151" s="342"/>
      <c r="LNW151" s="342"/>
      <c r="LNX151" s="342"/>
      <c r="LNY151" s="342"/>
      <c r="LNZ151" s="342"/>
      <c r="LOA151" s="342"/>
      <c r="LOB151" s="342"/>
      <c r="LOC151" s="342"/>
      <c r="LOD151" s="342"/>
      <c r="LOE151" s="342"/>
      <c r="LOF151" s="342"/>
      <c r="LOG151" s="342"/>
      <c r="LOH151" s="342"/>
      <c r="LOI151" s="342"/>
      <c r="LOJ151" s="342"/>
      <c r="LOK151" s="342"/>
      <c r="LOL151" s="342"/>
      <c r="LOM151" s="342"/>
      <c r="LON151" s="342"/>
      <c r="LOO151" s="342"/>
      <c r="LOP151" s="342"/>
      <c r="LOQ151" s="342"/>
      <c r="LOR151" s="342"/>
      <c r="LOS151" s="342"/>
      <c r="LOT151" s="342"/>
      <c r="LOU151" s="342"/>
      <c r="LOV151" s="342"/>
      <c r="LOW151" s="342"/>
      <c r="LOX151" s="342"/>
      <c r="LOY151" s="342"/>
      <c r="LOZ151" s="342"/>
      <c r="LPA151" s="342"/>
      <c r="LPB151" s="342"/>
      <c r="LPC151" s="342"/>
      <c r="LPD151" s="342"/>
      <c r="LPE151" s="342"/>
      <c r="LPF151" s="342"/>
      <c r="LPG151" s="342"/>
      <c r="LPH151" s="342"/>
      <c r="LPI151" s="342"/>
      <c r="LPJ151" s="342"/>
      <c r="LPK151" s="342"/>
      <c r="LPL151" s="342"/>
      <c r="LPM151" s="342"/>
      <c r="LPN151" s="342"/>
      <c r="LPO151" s="342"/>
      <c r="LPP151" s="342"/>
      <c r="LPQ151" s="342"/>
      <c r="LPR151" s="342"/>
      <c r="LPS151" s="342"/>
      <c r="LPT151" s="342"/>
      <c r="LPU151" s="342"/>
      <c r="LPV151" s="342"/>
      <c r="LPW151" s="342"/>
      <c r="LPX151" s="342"/>
      <c r="LPY151" s="342"/>
      <c r="LPZ151" s="342"/>
      <c r="LQA151" s="342"/>
      <c r="LQB151" s="342"/>
      <c r="LQC151" s="342"/>
      <c r="LQD151" s="342"/>
      <c r="LQE151" s="342"/>
      <c r="LQF151" s="342"/>
      <c r="LQG151" s="342"/>
      <c r="LQH151" s="342"/>
      <c r="LQI151" s="342"/>
      <c r="LQJ151" s="342"/>
      <c r="LQK151" s="342"/>
      <c r="LQL151" s="342"/>
      <c r="LQM151" s="342"/>
      <c r="LQN151" s="342"/>
      <c r="LQO151" s="342"/>
      <c r="LQP151" s="342"/>
      <c r="LQQ151" s="342"/>
      <c r="LQR151" s="342"/>
      <c r="LQS151" s="342"/>
      <c r="LQT151" s="342"/>
      <c r="LQU151" s="342"/>
      <c r="LQV151" s="342"/>
      <c r="LQW151" s="342"/>
      <c r="LQX151" s="342"/>
      <c r="LQY151" s="342"/>
      <c r="LQZ151" s="342"/>
      <c r="LRA151" s="342"/>
      <c r="LRB151" s="342"/>
      <c r="LRC151" s="342"/>
      <c r="LRD151" s="342"/>
      <c r="LRE151" s="342"/>
      <c r="LRF151" s="342"/>
      <c r="LRG151" s="342"/>
      <c r="LRH151" s="342"/>
      <c r="LRI151" s="342"/>
      <c r="LRJ151" s="342"/>
      <c r="LRK151" s="342"/>
      <c r="LRL151" s="342"/>
      <c r="LRM151" s="342"/>
      <c r="LRN151" s="342"/>
      <c r="LRO151" s="342"/>
      <c r="LRP151" s="342"/>
      <c r="LRQ151" s="342"/>
      <c r="LRR151" s="342"/>
      <c r="LRS151" s="342"/>
      <c r="LRT151" s="342"/>
      <c r="LRU151" s="342"/>
      <c r="LRV151" s="342"/>
      <c r="LRW151" s="342"/>
      <c r="LRX151" s="342"/>
      <c r="LRY151" s="342"/>
      <c r="LRZ151" s="342"/>
      <c r="LSA151" s="342"/>
      <c r="LSB151" s="342"/>
      <c r="LSC151" s="342"/>
      <c r="LSD151" s="342"/>
      <c r="LSE151" s="342"/>
      <c r="LSF151" s="342"/>
      <c r="LSG151" s="342"/>
      <c r="LSH151" s="342"/>
      <c r="LSI151" s="342"/>
      <c r="LSJ151" s="342"/>
      <c r="LSK151" s="342"/>
      <c r="LSL151" s="342"/>
      <c r="LSM151" s="342"/>
      <c r="LSN151" s="342"/>
      <c r="LSO151" s="342"/>
      <c r="LSP151" s="342"/>
      <c r="LSQ151" s="342"/>
      <c r="LSR151" s="342"/>
      <c r="LSS151" s="342"/>
      <c r="LST151" s="342"/>
      <c r="LSU151" s="342"/>
      <c r="LSV151" s="342"/>
      <c r="LSW151" s="342"/>
      <c r="LSX151" s="342"/>
      <c r="LSY151" s="342"/>
      <c r="LSZ151" s="342"/>
      <c r="LTA151" s="342"/>
      <c r="LTB151" s="342"/>
      <c r="LTC151" s="342"/>
      <c r="LTD151" s="342"/>
      <c r="LTE151" s="342"/>
      <c r="LTF151" s="342"/>
      <c r="LTG151" s="342"/>
      <c r="LTH151" s="342"/>
      <c r="LTI151" s="342"/>
      <c r="LTJ151" s="342"/>
      <c r="LTK151" s="342"/>
      <c r="LTL151" s="342"/>
      <c r="LTM151" s="342"/>
      <c r="LTN151" s="342"/>
      <c r="LTO151" s="342"/>
      <c r="LTP151" s="342"/>
      <c r="LTQ151" s="342"/>
      <c r="LTR151" s="342"/>
      <c r="LTS151" s="342"/>
      <c r="LTT151" s="342"/>
      <c r="LTU151" s="342"/>
      <c r="LTV151" s="342"/>
      <c r="LTW151" s="342"/>
      <c r="LTX151" s="342"/>
      <c r="LTY151" s="342"/>
      <c r="LTZ151" s="342"/>
      <c r="LUA151" s="342"/>
      <c r="LUB151" s="342"/>
      <c r="LUC151" s="342"/>
      <c r="LUD151" s="342"/>
      <c r="LUE151" s="342"/>
      <c r="LUF151" s="342"/>
      <c r="LUG151" s="342"/>
      <c r="LUH151" s="342"/>
      <c r="LUI151" s="342"/>
      <c r="LUJ151" s="342"/>
      <c r="LUK151" s="342"/>
      <c r="LUL151" s="342"/>
      <c r="LUM151" s="342"/>
      <c r="LUN151" s="342"/>
      <c r="LUO151" s="342"/>
      <c r="LUP151" s="342"/>
      <c r="LUQ151" s="342"/>
      <c r="LUR151" s="342"/>
      <c r="LUS151" s="342"/>
      <c r="LUT151" s="342"/>
      <c r="LUU151" s="342"/>
      <c r="LUV151" s="342"/>
      <c r="LUW151" s="342"/>
      <c r="LUX151" s="342"/>
      <c r="LUY151" s="342"/>
      <c r="LUZ151" s="342"/>
      <c r="LVA151" s="342"/>
      <c r="LVB151" s="342"/>
      <c r="LVC151" s="342"/>
      <c r="LVD151" s="342"/>
      <c r="LVE151" s="342"/>
      <c r="LVF151" s="342"/>
      <c r="LVG151" s="342"/>
      <c r="LVH151" s="342"/>
      <c r="LVI151" s="342"/>
      <c r="LVJ151" s="342"/>
      <c r="LVK151" s="342"/>
      <c r="LVL151" s="342"/>
      <c r="LVM151" s="342"/>
      <c r="LVN151" s="342"/>
      <c r="LVO151" s="342"/>
      <c r="LVP151" s="342"/>
      <c r="LVQ151" s="342"/>
      <c r="LVR151" s="342"/>
      <c r="LVS151" s="342"/>
      <c r="LVT151" s="342"/>
      <c r="LVU151" s="342"/>
      <c r="LVV151" s="342"/>
      <c r="LVW151" s="342"/>
      <c r="LVX151" s="342"/>
      <c r="LVY151" s="342"/>
      <c r="LVZ151" s="342"/>
      <c r="LWA151" s="342"/>
      <c r="LWB151" s="342"/>
      <c r="LWC151" s="342"/>
      <c r="LWD151" s="342"/>
      <c r="LWE151" s="342"/>
      <c r="LWF151" s="342"/>
      <c r="LWG151" s="342"/>
      <c r="LWH151" s="342"/>
      <c r="LWI151" s="342"/>
      <c r="LWJ151" s="342"/>
      <c r="LWK151" s="342"/>
      <c r="LWL151" s="342"/>
      <c r="LWM151" s="342"/>
      <c r="LWN151" s="342"/>
      <c r="LWO151" s="342"/>
      <c r="LWP151" s="342"/>
      <c r="LWQ151" s="342"/>
      <c r="LWR151" s="342"/>
      <c r="LWS151" s="342"/>
      <c r="LWT151" s="342"/>
      <c r="LWU151" s="342"/>
      <c r="LWV151" s="342"/>
      <c r="LWW151" s="342"/>
      <c r="LWX151" s="342"/>
      <c r="LWY151" s="342"/>
      <c r="LWZ151" s="342"/>
      <c r="LXA151" s="342"/>
      <c r="LXB151" s="342"/>
      <c r="LXC151" s="342"/>
      <c r="LXD151" s="342"/>
      <c r="LXE151" s="342"/>
      <c r="LXF151" s="342"/>
      <c r="LXG151" s="342"/>
      <c r="LXH151" s="342"/>
      <c r="LXI151" s="342"/>
      <c r="LXJ151" s="342"/>
      <c r="LXK151" s="342"/>
      <c r="LXL151" s="342"/>
      <c r="LXM151" s="342"/>
      <c r="LXN151" s="342"/>
      <c r="LXO151" s="342"/>
      <c r="LXP151" s="342"/>
      <c r="LXQ151" s="342"/>
      <c r="LXR151" s="342"/>
      <c r="LXS151" s="342"/>
      <c r="LXT151" s="342"/>
      <c r="LXU151" s="342"/>
      <c r="LXV151" s="342"/>
      <c r="LXW151" s="342"/>
      <c r="LXX151" s="342"/>
      <c r="LXY151" s="342"/>
      <c r="LXZ151" s="342"/>
      <c r="LYA151" s="342"/>
      <c r="LYB151" s="342"/>
      <c r="LYC151" s="342"/>
      <c r="LYD151" s="342"/>
      <c r="LYE151" s="342"/>
      <c r="LYF151" s="342"/>
      <c r="LYG151" s="342"/>
      <c r="LYH151" s="342"/>
      <c r="LYI151" s="342"/>
      <c r="LYJ151" s="342"/>
      <c r="LYK151" s="342"/>
      <c r="LYL151" s="342"/>
      <c r="LYM151" s="342"/>
      <c r="LYN151" s="342"/>
      <c r="LYO151" s="342"/>
      <c r="LYP151" s="342"/>
      <c r="LYQ151" s="342"/>
      <c r="LYR151" s="342"/>
      <c r="LYS151" s="342"/>
      <c r="LYT151" s="342"/>
      <c r="LYU151" s="342"/>
      <c r="LYV151" s="342"/>
      <c r="LYW151" s="342"/>
      <c r="LYX151" s="342"/>
      <c r="LYY151" s="342"/>
      <c r="LYZ151" s="342"/>
      <c r="LZA151" s="342"/>
      <c r="LZB151" s="342"/>
      <c r="LZC151" s="342"/>
      <c r="LZD151" s="342"/>
      <c r="LZE151" s="342"/>
      <c r="LZF151" s="342"/>
      <c r="LZG151" s="342"/>
      <c r="LZH151" s="342"/>
      <c r="LZI151" s="342"/>
      <c r="LZJ151" s="342"/>
      <c r="LZK151" s="342"/>
      <c r="LZL151" s="342"/>
      <c r="LZM151" s="342"/>
      <c r="LZN151" s="342"/>
      <c r="LZO151" s="342"/>
      <c r="LZP151" s="342"/>
      <c r="LZQ151" s="342"/>
      <c r="LZR151" s="342"/>
      <c r="LZS151" s="342"/>
      <c r="LZT151" s="342"/>
      <c r="LZU151" s="342"/>
      <c r="LZV151" s="342"/>
      <c r="LZW151" s="342"/>
      <c r="LZX151" s="342"/>
      <c r="LZY151" s="342"/>
      <c r="LZZ151" s="342"/>
      <c r="MAA151" s="342"/>
      <c r="MAB151" s="342"/>
      <c r="MAC151" s="342"/>
      <c r="MAD151" s="342"/>
      <c r="MAE151" s="342"/>
      <c r="MAF151" s="342"/>
      <c r="MAG151" s="342"/>
      <c r="MAH151" s="342"/>
      <c r="MAI151" s="342"/>
      <c r="MAJ151" s="342"/>
      <c r="MAK151" s="342"/>
      <c r="MAL151" s="342"/>
      <c r="MAM151" s="342"/>
      <c r="MAN151" s="342"/>
      <c r="MAO151" s="342"/>
      <c r="MAP151" s="342"/>
      <c r="MAQ151" s="342"/>
      <c r="MAR151" s="342"/>
      <c r="MAS151" s="342"/>
      <c r="MAT151" s="342"/>
      <c r="MAU151" s="342"/>
      <c r="MAV151" s="342"/>
      <c r="MAW151" s="342"/>
      <c r="MAX151" s="342"/>
      <c r="MAY151" s="342"/>
      <c r="MAZ151" s="342"/>
      <c r="MBA151" s="342"/>
      <c r="MBB151" s="342"/>
      <c r="MBC151" s="342"/>
      <c r="MBD151" s="342"/>
      <c r="MBE151" s="342"/>
      <c r="MBF151" s="342"/>
      <c r="MBG151" s="342"/>
      <c r="MBH151" s="342"/>
      <c r="MBI151" s="342"/>
      <c r="MBJ151" s="342"/>
      <c r="MBK151" s="342"/>
      <c r="MBL151" s="342"/>
      <c r="MBM151" s="342"/>
      <c r="MBN151" s="342"/>
      <c r="MBO151" s="342"/>
      <c r="MBP151" s="342"/>
      <c r="MBQ151" s="342"/>
      <c r="MBR151" s="342"/>
      <c r="MBS151" s="342"/>
      <c r="MBT151" s="342"/>
      <c r="MBU151" s="342"/>
      <c r="MBV151" s="342"/>
      <c r="MBW151" s="342"/>
      <c r="MBX151" s="342"/>
      <c r="MBY151" s="342"/>
      <c r="MBZ151" s="342"/>
      <c r="MCA151" s="342"/>
      <c r="MCB151" s="342"/>
      <c r="MCC151" s="342"/>
      <c r="MCD151" s="342"/>
      <c r="MCE151" s="342"/>
      <c r="MCF151" s="342"/>
      <c r="MCG151" s="342"/>
      <c r="MCH151" s="342"/>
      <c r="MCI151" s="342"/>
      <c r="MCJ151" s="342"/>
      <c r="MCK151" s="342"/>
      <c r="MCL151" s="342"/>
      <c r="MCM151" s="342"/>
      <c r="MCN151" s="342"/>
      <c r="MCO151" s="342"/>
      <c r="MCP151" s="342"/>
      <c r="MCQ151" s="342"/>
      <c r="MCR151" s="342"/>
      <c r="MCS151" s="342"/>
      <c r="MCT151" s="342"/>
      <c r="MCU151" s="342"/>
      <c r="MCV151" s="342"/>
      <c r="MCW151" s="342"/>
      <c r="MCX151" s="342"/>
      <c r="MCY151" s="342"/>
      <c r="MCZ151" s="342"/>
      <c r="MDA151" s="342"/>
      <c r="MDB151" s="342"/>
      <c r="MDC151" s="342"/>
      <c r="MDD151" s="342"/>
      <c r="MDE151" s="342"/>
      <c r="MDF151" s="342"/>
      <c r="MDG151" s="342"/>
      <c r="MDH151" s="342"/>
      <c r="MDI151" s="342"/>
      <c r="MDJ151" s="342"/>
      <c r="MDK151" s="342"/>
      <c r="MDL151" s="342"/>
      <c r="MDM151" s="342"/>
      <c r="MDN151" s="342"/>
      <c r="MDO151" s="342"/>
      <c r="MDP151" s="342"/>
      <c r="MDQ151" s="342"/>
      <c r="MDR151" s="342"/>
      <c r="MDS151" s="342"/>
      <c r="MDT151" s="342"/>
      <c r="MDU151" s="342"/>
      <c r="MDV151" s="342"/>
      <c r="MDW151" s="342"/>
      <c r="MDX151" s="342"/>
      <c r="MDY151" s="342"/>
      <c r="MDZ151" s="342"/>
      <c r="MEA151" s="342"/>
      <c r="MEB151" s="342"/>
      <c r="MEC151" s="342"/>
      <c r="MED151" s="342"/>
      <c r="MEE151" s="342"/>
      <c r="MEF151" s="342"/>
      <c r="MEG151" s="342"/>
      <c r="MEH151" s="342"/>
      <c r="MEI151" s="342"/>
      <c r="MEJ151" s="342"/>
      <c r="MEK151" s="342"/>
      <c r="MEL151" s="342"/>
      <c r="MEM151" s="342"/>
      <c r="MEN151" s="342"/>
      <c r="MEO151" s="342"/>
      <c r="MEP151" s="342"/>
      <c r="MEQ151" s="342"/>
      <c r="MER151" s="342"/>
      <c r="MES151" s="342"/>
      <c r="MET151" s="342"/>
      <c r="MEU151" s="342"/>
      <c r="MEV151" s="342"/>
      <c r="MEW151" s="342"/>
      <c r="MEX151" s="342"/>
      <c r="MEY151" s="342"/>
      <c r="MEZ151" s="342"/>
      <c r="MFA151" s="342"/>
      <c r="MFB151" s="342"/>
      <c r="MFC151" s="342"/>
      <c r="MFD151" s="342"/>
      <c r="MFE151" s="342"/>
      <c r="MFF151" s="342"/>
      <c r="MFG151" s="342"/>
      <c r="MFH151" s="342"/>
      <c r="MFI151" s="342"/>
      <c r="MFJ151" s="342"/>
      <c r="MFK151" s="342"/>
      <c r="MFL151" s="342"/>
      <c r="MFM151" s="342"/>
      <c r="MFN151" s="342"/>
      <c r="MFO151" s="342"/>
      <c r="MFP151" s="342"/>
      <c r="MFQ151" s="342"/>
      <c r="MFR151" s="342"/>
      <c r="MFS151" s="342"/>
      <c r="MFT151" s="342"/>
      <c r="MFU151" s="342"/>
      <c r="MFV151" s="342"/>
      <c r="MFW151" s="342"/>
      <c r="MFX151" s="342"/>
      <c r="MFY151" s="342"/>
      <c r="MFZ151" s="342"/>
      <c r="MGA151" s="342"/>
      <c r="MGB151" s="342"/>
      <c r="MGC151" s="342"/>
      <c r="MGD151" s="342"/>
      <c r="MGE151" s="342"/>
      <c r="MGF151" s="342"/>
      <c r="MGG151" s="342"/>
      <c r="MGH151" s="342"/>
      <c r="MGI151" s="342"/>
      <c r="MGJ151" s="342"/>
      <c r="MGK151" s="342"/>
      <c r="MGL151" s="342"/>
      <c r="MGM151" s="342"/>
      <c r="MGN151" s="342"/>
      <c r="MGO151" s="342"/>
      <c r="MGP151" s="342"/>
      <c r="MGQ151" s="342"/>
      <c r="MGR151" s="342"/>
      <c r="MGS151" s="342"/>
      <c r="MGT151" s="342"/>
      <c r="MGU151" s="342"/>
      <c r="MGV151" s="342"/>
      <c r="MGW151" s="342"/>
      <c r="MGX151" s="342"/>
      <c r="MGY151" s="342"/>
      <c r="MGZ151" s="342"/>
      <c r="MHA151" s="342"/>
      <c r="MHB151" s="342"/>
      <c r="MHC151" s="342"/>
      <c r="MHD151" s="342"/>
      <c r="MHE151" s="342"/>
      <c r="MHF151" s="342"/>
      <c r="MHG151" s="342"/>
      <c r="MHH151" s="342"/>
      <c r="MHI151" s="342"/>
      <c r="MHJ151" s="342"/>
      <c r="MHK151" s="342"/>
      <c r="MHL151" s="342"/>
      <c r="MHM151" s="342"/>
      <c r="MHN151" s="342"/>
      <c r="MHO151" s="342"/>
      <c r="MHP151" s="342"/>
      <c r="MHQ151" s="342"/>
      <c r="MHR151" s="342"/>
      <c r="MHS151" s="342"/>
      <c r="MHT151" s="342"/>
      <c r="MHU151" s="342"/>
      <c r="MHV151" s="342"/>
      <c r="MHW151" s="342"/>
      <c r="MHX151" s="342"/>
      <c r="MHY151" s="342"/>
      <c r="MHZ151" s="342"/>
      <c r="MIA151" s="342"/>
      <c r="MIB151" s="342"/>
      <c r="MIC151" s="342"/>
      <c r="MID151" s="342"/>
      <c r="MIE151" s="342"/>
      <c r="MIF151" s="342"/>
      <c r="MIG151" s="342"/>
      <c r="MIH151" s="342"/>
      <c r="MII151" s="342"/>
      <c r="MIJ151" s="342"/>
      <c r="MIK151" s="342"/>
      <c r="MIL151" s="342"/>
      <c r="MIM151" s="342"/>
      <c r="MIN151" s="342"/>
      <c r="MIO151" s="342"/>
      <c r="MIP151" s="342"/>
      <c r="MIQ151" s="342"/>
      <c r="MIR151" s="342"/>
      <c r="MIS151" s="342"/>
      <c r="MIT151" s="342"/>
      <c r="MIU151" s="342"/>
      <c r="MIV151" s="342"/>
      <c r="MIW151" s="342"/>
      <c r="MIX151" s="342"/>
      <c r="MIY151" s="342"/>
      <c r="MIZ151" s="342"/>
      <c r="MJA151" s="342"/>
      <c r="MJB151" s="342"/>
      <c r="MJC151" s="342"/>
      <c r="MJD151" s="342"/>
      <c r="MJE151" s="342"/>
      <c r="MJF151" s="342"/>
      <c r="MJG151" s="342"/>
      <c r="MJH151" s="342"/>
      <c r="MJI151" s="342"/>
      <c r="MJJ151" s="342"/>
      <c r="MJK151" s="342"/>
      <c r="MJL151" s="342"/>
      <c r="MJM151" s="342"/>
      <c r="MJN151" s="342"/>
      <c r="MJO151" s="342"/>
      <c r="MJP151" s="342"/>
      <c r="MJQ151" s="342"/>
      <c r="MJR151" s="342"/>
      <c r="MJS151" s="342"/>
      <c r="MJT151" s="342"/>
      <c r="MJU151" s="342"/>
      <c r="MJV151" s="342"/>
      <c r="MJW151" s="342"/>
      <c r="MJX151" s="342"/>
      <c r="MJY151" s="342"/>
      <c r="MJZ151" s="342"/>
      <c r="MKA151" s="342"/>
      <c r="MKB151" s="342"/>
      <c r="MKC151" s="342"/>
      <c r="MKD151" s="342"/>
      <c r="MKE151" s="342"/>
      <c r="MKF151" s="342"/>
      <c r="MKG151" s="342"/>
      <c r="MKH151" s="342"/>
      <c r="MKI151" s="342"/>
      <c r="MKJ151" s="342"/>
      <c r="MKK151" s="342"/>
      <c r="MKL151" s="342"/>
      <c r="MKM151" s="342"/>
      <c r="MKN151" s="342"/>
      <c r="MKO151" s="342"/>
      <c r="MKP151" s="342"/>
      <c r="MKQ151" s="342"/>
      <c r="MKR151" s="342"/>
      <c r="MKS151" s="342"/>
      <c r="MKT151" s="342"/>
      <c r="MKU151" s="342"/>
      <c r="MKV151" s="342"/>
      <c r="MKW151" s="342"/>
      <c r="MKX151" s="342"/>
      <c r="MKY151" s="342"/>
      <c r="MKZ151" s="342"/>
      <c r="MLA151" s="342"/>
      <c r="MLB151" s="342"/>
      <c r="MLC151" s="342"/>
      <c r="MLD151" s="342"/>
      <c r="MLE151" s="342"/>
      <c r="MLF151" s="342"/>
      <c r="MLG151" s="342"/>
      <c r="MLH151" s="342"/>
      <c r="MLI151" s="342"/>
      <c r="MLJ151" s="342"/>
      <c r="MLK151" s="342"/>
      <c r="MLL151" s="342"/>
      <c r="MLM151" s="342"/>
      <c r="MLN151" s="342"/>
      <c r="MLO151" s="342"/>
      <c r="MLP151" s="342"/>
      <c r="MLQ151" s="342"/>
      <c r="MLR151" s="342"/>
      <c r="MLS151" s="342"/>
      <c r="MLT151" s="342"/>
      <c r="MLU151" s="342"/>
      <c r="MLV151" s="342"/>
      <c r="MLW151" s="342"/>
      <c r="MLX151" s="342"/>
      <c r="MLY151" s="342"/>
      <c r="MLZ151" s="342"/>
      <c r="MMA151" s="342"/>
      <c r="MMB151" s="342"/>
      <c r="MMC151" s="342"/>
      <c r="MMD151" s="342"/>
      <c r="MME151" s="342"/>
      <c r="MMF151" s="342"/>
      <c r="MMG151" s="342"/>
      <c r="MMH151" s="342"/>
      <c r="MMI151" s="342"/>
      <c r="MMJ151" s="342"/>
      <c r="MMK151" s="342"/>
      <c r="MML151" s="342"/>
      <c r="MMM151" s="342"/>
      <c r="MMN151" s="342"/>
      <c r="MMO151" s="342"/>
      <c r="MMP151" s="342"/>
      <c r="MMQ151" s="342"/>
      <c r="MMR151" s="342"/>
      <c r="MMS151" s="342"/>
      <c r="MMT151" s="342"/>
      <c r="MMU151" s="342"/>
      <c r="MMV151" s="342"/>
      <c r="MMW151" s="342"/>
      <c r="MMX151" s="342"/>
      <c r="MMY151" s="342"/>
      <c r="MMZ151" s="342"/>
      <c r="MNA151" s="342"/>
      <c r="MNB151" s="342"/>
      <c r="MNC151" s="342"/>
      <c r="MND151" s="342"/>
      <c r="MNE151" s="342"/>
      <c r="MNF151" s="342"/>
      <c r="MNG151" s="342"/>
      <c r="MNH151" s="342"/>
      <c r="MNI151" s="342"/>
      <c r="MNJ151" s="342"/>
      <c r="MNK151" s="342"/>
      <c r="MNL151" s="342"/>
      <c r="MNM151" s="342"/>
      <c r="MNN151" s="342"/>
      <c r="MNO151" s="342"/>
      <c r="MNP151" s="342"/>
      <c r="MNQ151" s="342"/>
      <c r="MNR151" s="342"/>
      <c r="MNS151" s="342"/>
      <c r="MNT151" s="342"/>
      <c r="MNU151" s="342"/>
      <c r="MNV151" s="342"/>
      <c r="MNW151" s="342"/>
      <c r="MNX151" s="342"/>
      <c r="MNY151" s="342"/>
      <c r="MNZ151" s="342"/>
      <c r="MOA151" s="342"/>
      <c r="MOB151" s="342"/>
      <c r="MOC151" s="342"/>
      <c r="MOD151" s="342"/>
      <c r="MOE151" s="342"/>
      <c r="MOF151" s="342"/>
      <c r="MOG151" s="342"/>
      <c r="MOH151" s="342"/>
      <c r="MOI151" s="342"/>
      <c r="MOJ151" s="342"/>
      <c r="MOK151" s="342"/>
      <c r="MOL151" s="342"/>
      <c r="MOM151" s="342"/>
      <c r="MON151" s="342"/>
      <c r="MOO151" s="342"/>
      <c r="MOP151" s="342"/>
      <c r="MOQ151" s="342"/>
      <c r="MOR151" s="342"/>
      <c r="MOS151" s="342"/>
      <c r="MOT151" s="342"/>
      <c r="MOU151" s="342"/>
      <c r="MOV151" s="342"/>
      <c r="MOW151" s="342"/>
      <c r="MOX151" s="342"/>
      <c r="MOY151" s="342"/>
      <c r="MOZ151" s="342"/>
      <c r="MPA151" s="342"/>
      <c r="MPB151" s="342"/>
      <c r="MPC151" s="342"/>
      <c r="MPD151" s="342"/>
      <c r="MPE151" s="342"/>
      <c r="MPF151" s="342"/>
      <c r="MPG151" s="342"/>
      <c r="MPH151" s="342"/>
      <c r="MPI151" s="342"/>
      <c r="MPJ151" s="342"/>
      <c r="MPK151" s="342"/>
      <c r="MPL151" s="342"/>
      <c r="MPM151" s="342"/>
      <c r="MPN151" s="342"/>
      <c r="MPO151" s="342"/>
      <c r="MPP151" s="342"/>
      <c r="MPQ151" s="342"/>
      <c r="MPR151" s="342"/>
      <c r="MPS151" s="342"/>
      <c r="MPT151" s="342"/>
      <c r="MPU151" s="342"/>
      <c r="MPV151" s="342"/>
      <c r="MPW151" s="342"/>
      <c r="MPX151" s="342"/>
      <c r="MPY151" s="342"/>
      <c r="MPZ151" s="342"/>
      <c r="MQA151" s="342"/>
      <c r="MQB151" s="342"/>
      <c r="MQC151" s="342"/>
      <c r="MQD151" s="342"/>
      <c r="MQE151" s="342"/>
      <c r="MQF151" s="342"/>
      <c r="MQG151" s="342"/>
      <c r="MQH151" s="342"/>
      <c r="MQI151" s="342"/>
      <c r="MQJ151" s="342"/>
      <c r="MQK151" s="342"/>
      <c r="MQL151" s="342"/>
      <c r="MQM151" s="342"/>
      <c r="MQN151" s="342"/>
      <c r="MQO151" s="342"/>
      <c r="MQP151" s="342"/>
      <c r="MQQ151" s="342"/>
      <c r="MQR151" s="342"/>
      <c r="MQS151" s="342"/>
      <c r="MQT151" s="342"/>
      <c r="MQU151" s="342"/>
      <c r="MQV151" s="342"/>
      <c r="MQW151" s="342"/>
      <c r="MQX151" s="342"/>
      <c r="MQY151" s="342"/>
      <c r="MQZ151" s="342"/>
      <c r="MRA151" s="342"/>
      <c r="MRB151" s="342"/>
      <c r="MRC151" s="342"/>
      <c r="MRD151" s="342"/>
      <c r="MRE151" s="342"/>
      <c r="MRF151" s="342"/>
      <c r="MRG151" s="342"/>
      <c r="MRH151" s="342"/>
      <c r="MRI151" s="342"/>
      <c r="MRJ151" s="342"/>
      <c r="MRK151" s="342"/>
      <c r="MRL151" s="342"/>
      <c r="MRM151" s="342"/>
      <c r="MRN151" s="342"/>
      <c r="MRO151" s="342"/>
      <c r="MRP151" s="342"/>
      <c r="MRQ151" s="342"/>
      <c r="MRR151" s="342"/>
      <c r="MRS151" s="342"/>
      <c r="MRT151" s="342"/>
      <c r="MRU151" s="342"/>
      <c r="MRV151" s="342"/>
      <c r="MRW151" s="342"/>
      <c r="MRX151" s="342"/>
      <c r="MRY151" s="342"/>
      <c r="MRZ151" s="342"/>
      <c r="MSA151" s="342"/>
      <c r="MSB151" s="342"/>
      <c r="MSC151" s="342"/>
      <c r="MSD151" s="342"/>
      <c r="MSE151" s="342"/>
      <c r="MSF151" s="342"/>
      <c r="MSG151" s="342"/>
      <c r="MSH151" s="342"/>
      <c r="MSI151" s="342"/>
      <c r="MSJ151" s="342"/>
      <c r="MSK151" s="342"/>
      <c r="MSL151" s="342"/>
      <c r="MSM151" s="342"/>
      <c r="MSN151" s="342"/>
      <c r="MSO151" s="342"/>
      <c r="MSP151" s="342"/>
      <c r="MSQ151" s="342"/>
      <c r="MSR151" s="342"/>
      <c r="MSS151" s="342"/>
      <c r="MST151" s="342"/>
      <c r="MSU151" s="342"/>
      <c r="MSV151" s="342"/>
      <c r="MSW151" s="342"/>
      <c r="MSX151" s="342"/>
      <c r="MSY151" s="342"/>
      <c r="MSZ151" s="342"/>
      <c r="MTA151" s="342"/>
      <c r="MTB151" s="342"/>
      <c r="MTC151" s="342"/>
      <c r="MTD151" s="342"/>
      <c r="MTE151" s="342"/>
      <c r="MTF151" s="342"/>
      <c r="MTG151" s="342"/>
      <c r="MTH151" s="342"/>
      <c r="MTI151" s="342"/>
      <c r="MTJ151" s="342"/>
      <c r="MTK151" s="342"/>
      <c r="MTL151" s="342"/>
      <c r="MTM151" s="342"/>
      <c r="MTN151" s="342"/>
      <c r="MTO151" s="342"/>
      <c r="MTP151" s="342"/>
      <c r="MTQ151" s="342"/>
      <c r="MTR151" s="342"/>
      <c r="MTS151" s="342"/>
      <c r="MTT151" s="342"/>
      <c r="MTU151" s="342"/>
      <c r="MTV151" s="342"/>
      <c r="MTW151" s="342"/>
      <c r="MTX151" s="342"/>
      <c r="MTY151" s="342"/>
      <c r="MTZ151" s="342"/>
      <c r="MUA151" s="342"/>
      <c r="MUB151" s="342"/>
      <c r="MUC151" s="342"/>
      <c r="MUD151" s="342"/>
      <c r="MUE151" s="342"/>
      <c r="MUF151" s="342"/>
      <c r="MUG151" s="342"/>
      <c r="MUH151" s="342"/>
      <c r="MUI151" s="342"/>
      <c r="MUJ151" s="342"/>
      <c r="MUK151" s="342"/>
      <c r="MUL151" s="342"/>
      <c r="MUM151" s="342"/>
      <c r="MUN151" s="342"/>
      <c r="MUO151" s="342"/>
      <c r="MUP151" s="342"/>
      <c r="MUQ151" s="342"/>
      <c r="MUR151" s="342"/>
      <c r="MUS151" s="342"/>
      <c r="MUT151" s="342"/>
      <c r="MUU151" s="342"/>
      <c r="MUV151" s="342"/>
      <c r="MUW151" s="342"/>
      <c r="MUX151" s="342"/>
      <c r="MUY151" s="342"/>
      <c r="MUZ151" s="342"/>
      <c r="MVA151" s="342"/>
      <c r="MVB151" s="342"/>
      <c r="MVC151" s="342"/>
      <c r="MVD151" s="342"/>
      <c r="MVE151" s="342"/>
      <c r="MVF151" s="342"/>
      <c r="MVG151" s="342"/>
      <c r="MVH151" s="342"/>
      <c r="MVI151" s="342"/>
      <c r="MVJ151" s="342"/>
      <c r="MVK151" s="342"/>
      <c r="MVL151" s="342"/>
      <c r="MVM151" s="342"/>
      <c r="MVN151" s="342"/>
      <c r="MVO151" s="342"/>
      <c r="MVP151" s="342"/>
      <c r="MVQ151" s="342"/>
      <c r="MVR151" s="342"/>
      <c r="MVS151" s="342"/>
      <c r="MVT151" s="342"/>
      <c r="MVU151" s="342"/>
      <c r="MVV151" s="342"/>
      <c r="MVW151" s="342"/>
      <c r="MVX151" s="342"/>
      <c r="MVY151" s="342"/>
      <c r="MVZ151" s="342"/>
      <c r="MWA151" s="342"/>
      <c r="MWB151" s="342"/>
      <c r="MWC151" s="342"/>
      <c r="MWD151" s="342"/>
      <c r="MWE151" s="342"/>
      <c r="MWF151" s="342"/>
      <c r="MWG151" s="342"/>
      <c r="MWH151" s="342"/>
      <c r="MWI151" s="342"/>
      <c r="MWJ151" s="342"/>
      <c r="MWK151" s="342"/>
      <c r="MWL151" s="342"/>
      <c r="MWM151" s="342"/>
      <c r="MWN151" s="342"/>
      <c r="MWO151" s="342"/>
      <c r="MWP151" s="342"/>
      <c r="MWQ151" s="342"/>
      <c r="MWR151" s="342"/>
      <c r="MWS151" s="342"/>
      <c r="MWT151" s="342"/>
      <c r="MWU151" s="342"/>
      <c r="MWV151" s="342"/>
      <c r="MWW151" s="342"/>
      <c r="MWX151" s="342"/>
      <c r="MWY151" s="342"/>
      <c r="MWZ151" s="342"/>
      <c r="MXA151" s="342"/>
      <c r="MXB151" s="342"/>
      <c r="MXC151" s="342"/>
      <c r="MXD151" s="342"/>
      <c r="MXE151" s="342"/>
      <c r="MXF151" s="342"/>
      <c r="MXG151" s="342"/>
      <c r="MXH151" s="342"/>
      <c r="MXI151" s="342"/>
      <c r="MXJ151" s="342"/>
      <c r="MXK151" s="342"/>
      <c r="MXL151" s="342"/>
      <c r="MXM151" s="342"/>
      <c r="MXN151" s="342"/>
      <c r="MXO151" s="342"/>
      <c r="MXP151" s="342"/>
      <c r="MXQ151" s="342"/>
      <c r="MXR151" s="342"/>
      <c r="MXS151" s="342"/>
      <c r="MXT151" s="342"/>
      <c r="MXU151" s="342"/>
      <c r="MXV151" s="342"/>
      <c r="MXW151" s="342"/>
      <c r="MXX151" s="342"/>
      <c r="MXY151" s="342"/>
      <c r="MXZ151" s="342"/>
      <c r="MYA151" s="342"/>
      <c r="MYB151" s="342"/>
      <c r="MYC151" s="342"/>
      <c r="MYD151" s="342"/>
      <c r="MYE151" s="342"/>
      <c r="MYF151" s="342"/>
      <c r="MYG151" s="342"/>
      <c r="MYH151" s="342"/>
      <c r="MYI151" s="342"/>
      <c r="MYJ151" s="342"/>
      <c r="MYK151" s="342"/>
      <c r="MYL151" s="342"/>
      <c r="MYM151" s="342"/>
      <c r="MYN151" s="342"/>
      <c r="MYO151" s="342"/>
      <c r="MYP151" s="342"/>
      <c r="MYQ151" s="342"/>
      <c r="MYR151" s="342"/>
      <c r="MYS151" s="342"/>
      <c r="MYT151" s="342"/>
      <c r="MYU151" s="342"/>
      <c r="MYV151" s="342"/>
      <c r="MYW151" s="342"/>
      <c r="MYX151" s="342"/>
      <c r="MYY151" s="342"/>
      <c r="MYZ151" s="342"/>
      <c r="MZA151" s="342"/>
      <c r="MZB151" s="342"/>
      <c r="MZC151" s="342"/>
      <c r="MZD151" s="342"/>
      <c r="MZE151" s="342"/>
      <c r="MZF151" s="342"/>
      <c r="MZG151" s="342"/>
      <c r="MZH151" s="342"/>
      <c r="MZI151" s="342"/>
      <c r="MZJ151" s="342"/>
      <c r="MZK151" s="342"/>
      <c r="MZL151" s="342"/>
      <c r="MZM151" s="342"/>
      <c r="MZN151" s="342"/>
      <c r="MZO151" s="342"/>
      <c r="MZP151" s="342"/>
      <c r="MZQ151" s="342"/>
      <c r="MZR151" s="342"/>
      <c r="MZS151" s="342"/>
      <c r="MZT151" s="342"/>
      <c r="MZU151" s="342"/>
      <c r="MZV151" s="342"/>
      <c r="MZW151" s="342"/>
      <c r="MZX151" s="342"/>
      <c r="MZY151" s="342"/>
      <c r="MZZ151" s="342"/>
      <c r="NAA151" s="342"/>
      <c r="NAB151" s="342"/>
      <c r="NAC151" s="342"/>
      <c r="NAD151" s="342"/>
      <c r="NAE151" s="342"/>
      <c r="NAF151" s="342"/>
      <c r="NAG151" s="342"/>
      <c r="NAH151" s="342"/>
      <c r="NAI151" s="342"/>
      <c r="NAJ151" s="342"/>
      <c r="NAK151" s="342"/>
      <c r="NAL151" s="342"/>
      <c r="NAM151" s="342"/>
      <c r="NAN151" s="342"/>
      <c r="NAO151" s="342"/>
      <c r="NAP151" s="342"/>
      <c r="NAQ151" s="342"/>
      <c r="NAR151" s="342"/>
      <c r="NAS151" s="342"/>
      <c r="NAT151" s="342"/>
      <c r="NAU151" s="342"/>
      <c r="NAV151" s="342"/>
      <c r="NAW151" s="342"/>
      <c r="NAX151" s="342"/>
      <c r="NAY151" s="342"/>
      <c r="NAZ151" s="342"/>
      <c r="NBA151" s="342"/>
      <c r="NBB151" s="342"/>
      <c r="NBC151" s="342"/>
      <c r="NBD151" s="342"/>
      <c r="NBE151" s="342"/>
      <c r="NBF151" s="342"/>
      <c r="NBG151" s="342"/>
      <c r="NBH151" s="342"/>
      <c r="NBI151" s="342"/>
      <c r="NBJ151" s="342"/>
      <c r="NBK151" s="342"/>
      <c r="NBL151" s="342"/>
      <c r="NBM151" s="342"/>
      <c r="NBN151" s="342"/>
      <c r="NBO151" s="342"/>
      <c r="NBP151" s="342"/>
      <c r="NBQ151" s="342"/>
      <c r="NBR151" s="342"/>
      <c r="NBS151" s="342"/>
      <c r="NBT151" s="342"/>
      <c r="NBU151" s="342"/>
      <c r="NBV151" s="342"/>
      <c r="NBW151" s="342"/>
      <c r="NBX151" s="342"/>
      <c r="NBY151" s="342"/>
      <c r="NBZ151" s="342"/>
      <c r="NCA151" s="342"/>
      <c r="NCB151" s="342"/>
      <c r="NCC151" s="342"/>
      <c r="NCD151" s="342"/>
      <c r="NCE151" s="342"/>
      <c r="NCF151" s="342"/>
      <c r="NCG151" s="342"/>
      <c r="NCH151" s="342"/>
      <c r="NCI151" s="342"/>
      <c r="NCJ151" s="342"/>
      <c r="NCK151" s="342"/>
      <c r="NCL151" s="342"/>
      <c r="NCM151" s="342"/>
      <c r="NCN151" s="342"/>
      <c r="NCO151" s="342"/>
      <c r="NCP151" s="342"/>
      <c r="NCQ151" s="342"/>
      <c r="NCR151" s="342"/>
      <c r="NCS151" s="342"/>
      <c r="NCT151" s="342"/>
      <c r="NCU151" s="342"/>
      <c r="NCV151" s="342"/>
      <c r="NCW151" s="342"/>
      <c r="NCX151" s="342"/>
      <c r="NCY151" s="342"/>
      <c r="NCZ151" s="342"/>
      <c r="NDA151" s="342"/>
      <c r="NDB151" s="342"/>
      <c r="NDC151" s="342"/>
      <c r="NDD151" s="342"/>
      <c r="NDE151" s="342"/>
      <c r="NDF151" s="342"/>
      <c r="NDG151" s="342"/>
      <c r="NDH151" s="342"/>
      <c r="NDI151" s="342"/>
      <c r="NDJ151" s="342"/>
      <c r="NDK151" s="342"/>
      <c r="NDL151" s="342"/>
      <c r="NDM151" s="342"/>
      <c r="NDN151" s="342"/>
      <c r="NDO151" s="342"/>
      <c r="NDP151" s="342"/>
      <c r="NDQ151" s="342"/>
      <c r="NDR151" s="342"/>
      <c r="NDS151" s="342"/>
      <c r="NDT151" s="342"/>
      <c r="NDU151" s="342"/>
      <c r="NDV151" s="342"/>
      <c r="NDW151" s="342"/>
      <c r="NDX151" s="342"/>
      <c r="NDY151" s="342"/>
      <c r="NDZ151" s="342"/>
      <c r="NEA151" s="342"/>
      <c r="NEB151" s="342"/>
      <c r="NEC151" s="342"/>
      <c r="NED151" s="342"/>
      <c r="NEE151" s="342"/>
      <c r="NEF151" s="342"/>
      <c r="NEG151" s="342"/>
      <c r="NEH151" s="342"/>
      <c r="NEI151" s="342"/>
      <c r="NEJ151" s="342"/>
      <c r="NEK151" s="342"/>
      <c r="NEL151" s="342"/>
      <c r="NEM151" s="342"/>
      <c r="NEN151" s="342"/>
      <c r="NEO151" s="342"/>
      <c r="NEP151" s="342"/>
      <c r="NEQ151" s="342"/>
      <c r="NER151" s="342"/>
      <c r="NES151" s="342"/>
      <c r="NET151" s="342"/>
      <c r="NEU151" s="342"/>
      <c r="NEV151" s="342"/>
      <c r="NEW151" s="342"/>
      <c r="NEX151" s="342"/>
      <c r="NEY151" s="342"/>
      <c r="NEZ151" s="342"/>
      <c r="NFA151" s="342"/>
      <c r="NFB151" s="342"/>
      <c r="NFC151" s="342"/>
      <c r="NFD151" s="342"/>
      <c r="NFE151" s="342"/>
      <c r="NFF151" s="342"/>
      <c r="NFG151" s="342"/>
      <c r="NFH151" s="342"/>
      <c r="NFI151" s="342"/>
      <c r="NFJ151" s="342"/>
      <c r="NFK151" s="342"/>
      <c r="NFL151" s="342"/>
      <c r="NFM151" s="342"/>
      <c r="NFN151" s="342"/>
      <c r="NFO151" s="342"/>
      <c r="NFP151" s="342"/>
      <c r="NFQ151" s="342"/>
      <c r="NFR151" s="342"/>
      <c r="NFS151" s="342"/>
      <c r="NFT151" s="342"/>
      <c r="NFU151" s="342"/>
      <c r="NFV151" s="342"/>
      <c r="NFW151" s="342"/>
      <c r="NFX151" s="342"/>
      <c r="NFY151" s="342"/>
      <c r="NFZ151" s="342"/>
      <c r="NGA151" s="342"/>
      <c r="NGB151" s="342"/>
      <c r="NGC151" s="342"/>
      <c r="NGD151" s="342"/>
      <c r="NGE151" s="342"/>
      <c r="NGF151" s="342"/>
      <c r="NGG151" s="342"/>
      <c r="NGH151" s="342"/>
      <c r="NGI151" s="342"/>
      <c r="NGJ151" s="342"/>
      <c r="NGK151" s="342"/>
      <c r="NGL151" s="342"/>
      <c r="NGM151" s="342"/>
      <c r="NGN151" s="342"/>
      <c r="NGO151" s="342"/>
      <c r="NGP151" s="342"/>
      <c r="NGQ151" s="342"/>
      <c r="NGR151" s="342"/>
      <c r="NGS151" s="342"/>
      <c r="NGT151" s="342"/>
      <c r="NGU151" s="342"/>
      <c r="NGV151" s="342"/>
      <c r="NGW151" s="342"/>
      <c r="NGX151" s="342"/>
      <c r="NGY151" s="342"/>
      <c r="NGZ151" s="342"/>
      <c r="NHA151" s="342"/>
      <c r="NHB151" s="342"/>
      <c r="NHC151" s="342"/>
      <c r="NHD151" s="342"/>
      <c r="NHE151" s="342"/>
      <c r="NHF151" s="342"/>
      <c r="NHG151" s="342"/>
      <c r="NHH151" s="342"/>
      <c r="NHI151" s="342"/>
      <c r="NHJ151" s="342"/>
      <c r="NHK151" s="342"/>
      <c r="NHL151" s="342"/>
      <c r="NHM151" s="342"/>
      <c r="NHN151" s="342"/>
      <c r="NHO151" s="342"/>
      <c r="NHP151" s="342"/>
      <c r="NHQ151" s="342"/>
      <c r="NHR151" s="342"/>
      <c r="NHS151" s="342"/>
      <c r="NHT151" s="342"/>
      <c r="NHU151" s="342"/>
      <c r="NHV151" s="342"/>
      <c r="NHW151" s="342"/>
      <c r="NHX151" s="342"/>
      <c r="NHY151" s="342"/>
      <c r="NHZ151" s="342"/>
      <c r="NIA151" s="342"/>
      <c r="NIB151" s="342"/>
      <c r="NIC151" s="342"/>
      <c r="NID151" s="342"/>
      <c r="NIE151" s="342"/>
      <c r="NIF151" s="342"/>
      <c r="NIG151" s="342"/>
      <c r="NIH151" s="342"/>
      <c r="NII151" s="342"/>
      <c r="NIJ151" s="342"/>
      <c r="NIK151" s="342"/>
      <c r="NIL151" s="342"/>
      <c r="NIM151" s="342"/>
      <c r="NIN151" s="342"/>
      <c r="NIO151" s="342"/>
      <c r="NIP151" s="342"/>
      <c r="NIQ151" s="342"/>
      <c r="NIR151" s="342"/>
      <c r="NIS151" s="342"/>
      <c r="NIT151" s="342"/>
      <c r="NIU151" s="342"/>
      <c r="NIV151" s="342"/>
      <c r="NIW151" s="342"/>
      <c r="NIX151" s="342"/>
      <c r="NIY151" s="342"/>
      <c r="NIZ151" s="342"/>
      <c r="NJA151" s="342"/>
      <c r="NJB151" s="342"/>
      <c r="NJC151" s="342"/>
      <c r="NJD151" s="342"/>
      <c r="NJE151" s="342"/>
      <c r="NJF151" s="342"/>
      <c r="NJG151" s="342"/>
      <c r="NJH151" s="342"/>
      <c r="NJI151" s="342"/>
      <c r="NJJ151" s="342"/>
      <c r="NJK151" s="342"/>
      <c r="NJL151" s="342"/>
      <c r="NJM151" s="342"/>
      <c r="NJN151" s="342"/>
      <c r="NJO151" s="342"/>
      <c r="NJP151" s="342"/>
      <c r="NJQ151" s="342"/>
      <c r="NJR151" s="342"/>
      <c r="NJS151" s="342"/>
      <c r="NJT151" s="342"/>
      <c r="NJU151" s="342"/>
      <c r="NJV151" s="342"/>
      <c r="NJW151" s="342"/>
      <c r="NJX151" s="342"/>
      <c r="NJY151" s="342"/>
      <c r="NJZ151" s="342"/>
      <c r="NKA151" s="342"/>
      <c r="NKB151" s="342"/>
      <c r="NKC151" s="342"/>
      <c r="NKD151" s="342"/>
      <c r="NKE151" s="342"/>
      <c r="NKF151" s="342"/>
      <c r="NKG151" s="342"/>
      <c r="NKH151" s="342"/>
      <c r="NKI151" s="342"/>
      <c r="NKJ151" s="342"/>
      <c r="NKK151" s="342"/>
      <c r="NKL151" s="342"/>
      <c r="NKM151" s="342"/>
      <c r="NKN151" s="342"/>
      <c r="NKO151" s="342"/>
      <c r="NKP151" s="342"/>
      <c r="NKQ151" s="342"/>
      <c r="NKR151" s="342"/>
      <c r="NKS151" s="342"/>
      <c r="NKT151" s="342"/>
      <c r="NKU151" s="342"/>
      <c r="NKV151" s="342"/>
      <c r="NKW151" s="342"/>
      <c r="NKX151" s="342"/>
      <c r="NKY151" s="342"/>
      <c r="NKZ151" s="342"/>
      <c r="NLA151" s="342"/>
      <c r="NLB151" s="342"/>
      <c r="NLC151" s="342"/>
      <c r="NLD151" s="342"/>
      <c r="NLE151" s="342"/>
      <c r="NLF151" s="342"/>
      <c r="NLG151" s="342"/>
      <c r="NLH151" s="342"/>
      <c r="NLI151" s="342"/>
      <c r="NLJ151" s="342"/>
      <c r="NLK151" s="342"/>
      <c r="NLL151" s="342"/>
      <c r="NLM151" s="342"/>
      <c r="NLN151" s="342"/>
      <c r="NLO151" s="342"/>
      <c r="NLP151" s="342"/>
      <c r="NLQ151" s="342"/>
      <c r="NLR151" s="342"/>
      <c r="NLS151" s="342"/>
      <c r="NLT151" s="342"/>
      <c r="NLU151" s="342"/>
      <c r="NLV151" s="342"/>
      <c r="NLW151" s="342"/>
      <c r="NLX151" s="342"/>
      <c r="NLY151" s="342"/>
      <c r="NLZ151" s="342"/>
      <c r="NMA151" s="342"/>
      <c r="NMB151" s="342"/>
      <c r="NMC151" s="342"/>
      <c r="NMD151" s="342"/>
      <c r="NME151" s="342"/>
      <c r="NMF151" s="342"/>
      <c r="NMG151" s="342"/>
      <c r="NMH151" s="342"/>
      <c r="NMI151" s="342"/>
      <c r="NMJ151" s="342"/>
      <c r="NMK151" s="342"/>
      <c r="NML151" s="342"/>
      <c r="NMM151" s="342"/>
      <c r="NMN151" s="342"/>
      <c r="NMO151" s="342"/>
      <c r="NMP151" s="342"/>
      <c r="NMQ151" s="342"/>
      <c r="NMR151" s="342"/>
      <c r="NMS151" s="342"/>
      <c r="NMT151" s="342"/>
      <c r="NMU151" s="342"/>
      <c r="NMV151" s="342"/>
      <c r="NMW151" s="342"/>
      <c r="NMX151" s="342"/>
      <c r="NMY151" s="342"/>
      <c r="NMZ151" s="342"/>
      <c r="NNA151" s="342"/>
      <c r="NNB151" s="342"/>
      <c r="NNC151" s="342"/>
      <c r="NND151" s="342"/>
      <c r="NNE151" s="342"/>
      <c r="NNF151" s="342"/>
      <c r="NNG151" s="342"/>
      <c r="NNH151" s="342"/>
      <c r="NNI151" s="342"/>
      <c r="NNJ151" s="342"/>
      <c r="NNK151" s="342"/>
      <c r="NNL151" s="342"/>
      <c r="NNM151" s="342"/>
      <c r="NNN151" s="342"/>
      <c r="NNO151" s="342"/>
      <c r="NNP151" s="342"/>
      <c r="NNQ151" s="342"/>
      <c r="NNR151" s="342"/>
      <c r="NNS151" s="342"/>
      <c r="NNT151" s="342"/>
      <c r="NNU151" s="342"/>
      <c r="NNV151" s="342"/>
      <c r="NNW151" s="342"/>
      <c r="NNX151" s="342"/>
      <c r="NNY151" s="342"/>
      <c r="NNZ151" s="342"/>
      <c r="NOA151" s="342"/>
      <c r="NOB151" s="342"/>
      <c r="NOC151" s="342"/>
      <c r="NOD151" s="342"/>
      <c r="NOE151" s="342"/>
      <c r="NOF151" s="342"/>
      <c r="NOG151" s="342"/>
      <c r="NOH151" s="342"/>
      <c r="NOI151" s="342"/>
      <c r="NOJ151" s="342"/>
      <c r="NOK151" s="342"/>
      <c r="NOL151" s="342"/>
      <c r="NOM151" s="342"/>
      <c r="NON151" s="342"/>
      <c r="NOO151" s="342"/>
      <c r="NOP151" s="342"/>
      <c r="NOQ151" s="342"/>
      <c r="NOR151" s="342"/>
      <c r="NOS151" s="342"/>
      <c r="NOT151" s="342"/>
      <c r="NOU151" s="342"/>
      <c r="NOV151" s="342"/>
      <c r="NOW151" s="342"/>
      <c r="NOX151" s="342"/>
      <c r="NOY151" s="342"/>
      <c r="NOZ151" s="342"/>
      <c r="NPA151" s="342"/>
      <c r="NPB151" s="342"/>
      <c r="NPC151" s="342"/>
      <c r="NPD151" s="342"/>
      <c r="NPE151" s="342"/>
      <c r="NPF151" s="342"/>
      <c r="NPG151" s="342"/>
      <c r="NPH151" s="342"/>
      <c r="NPI151" s="342"/>
      <c r="NPJ151" s="342"/>
      <c r="NPK151" s="342"/>
      <c r="NPL151" s="342"/>
      <c r="NPM151" s="342"/>
      <c r="NPN151" s="342"/>
      <c r="NPO151" s="342"/>
      <c r="NPP151" s="342"/>
      <c r="NPQ151" s="342"/>
      <c r="NPR151" s="342"/>
      <c r="NPS151" s="342"/>
      <c r="NPT151" s="342"/>
      <c r="NPU151" s="342"/>
      <c r="NPV151" s="342"/>
      <c r="NPW151" s="342"/>
      <c r="NPX151" s="342"/>
      <c r="NPY151" s="342"/>
      <c r="NPZ151" s="342"/>
      <c r="NQA151" s="342"/>
      <c r="NQB151" s="342"/>
      <c r="NQC151" s="342"/>
      <c r="NQD151" s="342"/>
      <c r="NQE151" s="342"/>
      <c r="NQF151" s="342"/>
      <c r="NQG151" s="342"/>
      <c r="NQH151" s="342"/>
      <c r="NQI151" s="342"/>
      <c r="NQJ151" s="342"/>
      <c r="NQK151" s="342"/>
      <c r="NQL151" s="342"/>
      <c r="NQM151" s="342"/>
      <c r="NQN151" s="342"/>
      <c r="NQO151" s="342"/>
      <c r="NQP151" s="342"/>
      <c r="NQQ151" s="342"/>
      <c r="NQR151" s="342"/>
      <c r="NQS151" s="342"/>
      <c r="NQT151" s="342"/>
      <c r="NQU151" s="342"/>
      <c r="NQV151" s="342"/>
      <c r="NQW151" s="342"/>
      <c r="NQX151" s="342"/>
      <c r="NQY151" s="342"/>
      <c r="NQZ151" s="342"/>
      <c r="NRA151" s="342"/>
      <c r="NRB151" s="342"/>
      <c r="NRC151" s="342"/>
      <c r="NRD151" s="342"/>
      <c r="NRE151" s="342"/>
      <c r="NRF151" s="342"/>
      <c r="NRG151" s="342"/>
      <c r="NRH151" s="342"/>
      <c r="NRI151" s="342"/>
      <c r="NRJ151" s="342"/>
      <c r="NRK151" s="342"/>
      <c r="NRL151" s="342"/>
      <c r="NRM151" s="342"/>
      <c r="NRN151" s="342"/>
      <c r="NRO151" s="342"/>
      <c r="NRP151" s="342"/>
      <c r="NRQ151" s="342"/>
      <c r="NRR151" s="342"/>
      <c r="NRS151" s="342"/>
      <c r="NRT151" s="342"/>
      <c r="NRU151" s="342"/>
      <c r="NRV151" s="342"/>
      <c r="NRW151" s="342"/>
      <c r="NRX151" s="342"/>
      <c r="NRY151" s="342"/>
      <c r="NRZ151" s="342"/>
      <c r="NSA151" s="342"/>
      <c r="NSB151" s="342"/>
      <c r="NSC151" s="342"/>
      <c r="NSD151" s="342"/>
      <c r="NSE151" s="342"/>
      <c r="NSF151" s="342"/>
      <c r="NSG151" s="342"/>
      <c r="NSH151" s="342"/>
      <c r="NSI151" s="342"/>
      <c r="NSJ151" s="342"/>
      <c r="NSK151" s="342"/>
      <c r="NSL151" s="342"/>
      <c r="NSM151" s="342"/>
      <c r="NSN151" s="342"/>
      <c r="NSO151" s="342"/>
      <c r="NSP151" s="342"/>
      <c r="NSQ151" s="342"/>
      <c r="NSR151" s="342"/>
      <c r="NSS151" s="342"/>
      <c r="NST151" s="342"/>
      <c r="NSU151" s="342"/>
      <c r="NSV151" s="342"/>
      <c r="NSW151" s="342"/>
      <c r="NSX151" s="342"/>
      <c r="NSY151" s="342"/>
      <c r="NSZ151" s="342"/>
      <c r="NTA151" s="342"/>
      <c r="NTB151" s="342"/>
      <c r="NTC151" s="342"/>
      <c r="NTD151" s="342"/>
      <c r="NTE151" s="342"/>
      <c r="NTF151" s="342"/>
      <c r="NTG151" s="342"/>
      <c r="NTH151" s="342"/>
      <c r="NTI151" s="342"/>
      <c r="NTJ151" s="342"/>
      <c r="NTK151" s="342"/>
      <c r="NTL151" s="342"/>
      <c r="NTM151" s="342"/>
      <c r="NTN151" s="342"/>
      <c r="NTO151" s="342"/>
      <c r="NTP151" s="342"/>
      <c r="NTQ151" s="342"/>
      <c r="NTR151" s="342"/>
      <c r="NTS151" s="342"/>
      <c r="NTT151" s="342"/>
      <c r="NTU151" s="342"/>
      <c r="NTV151" s="342"/>
      <c r="NTW151" s="342"/>
      <c r="NTX151" s="342"/>
      <c r="NTY151" s="342"/>
      <c r="NTZ151" s="342"/>
      <c r="NUA151" s="342"/>
      <c r="NUB151" s="342"/>
      <c r="NUC151" s="342"/>
      <c r="NUD151" s="342"/>
      <c r="NUE151" s="342"/>
      <c r="NUF151" s="342"/>
      <c r="NUG151" s="342"/>
      <c r="NUH151" s="342"/>
      <c r="NUI151" s="342"/>
      <c r="NUJ151" s="342"/>
      <c r="NUK151" s="342"/>
      <c r="NUL151" s="342"/>
      <c r="NUM151" s="342"/>
      <c r="NUN151" s="342"/>
      <c r="NUO151" s="342"/>
      <c r="NUP151" s="342"/>
      <c r="NUQ151" s="342"/>
      <c r="NUR151" s="342"/>
      <c r="NUS151" s="342"/>
      <c r="NUT151" s="342"/>
      <c r="NUU151" s="342"/>
      <c r="NUV151" s="342"/>
      <c r="NUW151" s="342"/>
      <c r="NUX151" s="342"/>
      <c r="NUY151" s="342"/>
      <c r="NUZ151" s="342"/>
      <c r="NVA151" s="342"/>
      <c r="NVB151" s="342"/>
      <c r="NVC151" s="342"/>
      <c r="NVD151" s="342"/>
      <c r="NVE151" s="342"/>
      <c r="NVF151" s="342"/>
      <c r="NVG151" s="342"/>
      <c r="NVH151" s="342"/>
      <c r="NVI151" s="342"/>
      <c r="NVJ151" s="342"/>
      <c r="NVK151" s="342"/>
      <c r="NVL151" s="342"/>
      <c r="NVM151" s="342"/>
      <c r="NVN151" s="342"/>
      <c r="NVO151" s="342"/>
      <c r="NVP151" s="342"/>
      <c r="NVQ151" s="342"/>
      <c r="NVR151" s="342"/>
      <c r="NVS151" s="342"/>
      <c r="NVT151" s="342"/>
      <c r="NVU151" s="342"/>
      <c r="NVV151" s="342"/>
      <c r="NVW151" s="342"/>
      <c r="NVX151" s="342"/>
      <c r="NVY151" s="342"/>
      <c r="NVZ151" s="342"/>
      <c r="NWA151" s="342"/>
      <c r="NWB151" s="342"/>
      <c r="NWC151" s="342"/>
      <c r="NWD151" s="342"/>
      <c r="NWE151" s="342"/>
      <c r="NWF151" s="342"/>
      <c r="NWG151" s="342"/>
      <c r="NWH151" s="342"/>
      <c r="NWI151" s="342"/>
      <c r="NWJ151" s="342"/>
      <c r="NWK151" s="342"/>
      <c r="NWL151" s="342"/>
      <c r="NWM151" s="342"/>
      <c r="NWN151" s="342"/>
      <c r="NWO151" s="342"/>
      <c r="NWP151" s="342"/>
      <c r="NWQ151" s="342"/>
      <c r="NWR151" s="342"/>
      <c r="NWS151" s="342"/>
      <c r="NWT151" s="342"/>
      <c r="NWU151" s="342"/>
      <c r="NWV151" s="342"/>
      <c r="NWW151" s="342"/>
      <c r="NWX151" s="342"/>
      <c r="NWY151" s="342"/>
      <c r="NWZ151" s="342"/>
      <c r="NXA151" s="342"/>
      <c r="NXB151" s="342"/>
      <c r="NXC151" s="342"/>
      <c r="NXD151" s="342"/>
      <c r="NXE151" s="342"/>
      <c r="NXF151" s="342"/>
      <c r="NXG151" s="342"/>
      <c r="NXH151" s="342"/>
      <c r="NXI151" s="342"/>
      <c r="NXJ151" s="342"/>
      <c r="NXK151" s="342"/>
      <c r="NXL151" s="342"/>
      <c r="NXM151" s="342"/>
      <c r="NXN151" s="342"/>
      <c r="NXO151" s="342"/>
      <c r="NXP151" s="342"/>
      <c r="NXQ151" s="342"/>
      <c r="NXR151" s="342"/>
      <c r="NXS151" s="342"/>
      <c r="NXT151" s="342"/>
      <c r="NXU151" s="342"/>
      <c r="NXV151" s="342"/>
      <c r="NXW151" s="342"/>
      <c r="NXX151" s="342"/>
      <c r="NXY151" s="342"/>
      <c r="NXZ151" s="342"/>
      <c r="NYA151" s="342"/>
      <c r="NYB151" s="342"/>
      <c r="NYC151" s="342"/>
      <c r="NYD151" s="342"/>
      <c r="NYE151" s="342"/>
      <c r="NYF151" s="342"/>
      <c r="NYG151" s="342"/>
      <c r="NYH151" s="342"/>
      <c r="NYI151" s="342"/>
      <c r="NYJ151" s="342"/>
      <c r="NYK151" s="342"/>
      <c r="NYL151" s="342"/>
      <c r="NYM151" s="342"/>
      <c r="NYN151" s="342"/>
      <c r="NYO151" s="342"/>
      <c r="NYP151" s="342"/>
      <c r="NYQ151" s="342"/>
      <c r="NYR151" s="342"/>
      <c r="NYS151" s="342"/>
      <c r="NYT151" s="342"/>
      <c r="NYU151" s="342"/>
      <c r="NYV151" s="342"/>
      <c r="NYW151" s="342"/>
      <c r="NYX151" s="342"/>
      <c r="NYY151" s="342"/>
      <c r="NYZ151" s="342"/>
      <c r="NZA151" s="342"/>
      <c r="NZB151" s="342"/>
      <c r="NZC151" s="342"/>
      <c r="NZD151" s="342"/>
      <c r="NZE151" s="342"/>
      <c r="NZF151" s="342"/>
      <c r="NZG151" s="342"/>
      <c r="NZH151" s="342"/>
      <c r="NZI151" s="342"/>
      <c r="NZJ151" s="342"/>
      <c r="NZK151" s="342"/>
      <c r="NZL151" s="342"/>
      <c r="NZM151" s="342"/>
      <c r="NZN151" s="342"/>
      <c r="NZO151" s="342"/>
      <c r="NZP151" s="342"/>
      <c r="NZQ151" s="342"/>
      <c r="NZR151" s="342"/>
      <c r="NZS151" s="342"/>
      <c r="NZT151" s="342"/>
      <c r="NZU151" s="342"/>
      <c r="NZV151" s="342"/>
      <c r="NZW151" s="342"/>
      <c r="NZX151" s="342"/>
      <c r="NZY151" s="342"/>
      <c r="NZZ151" s="342"/>
      <c r="OAA151" s="342"/>
      <c r="OAB151" s="342"/>
      <c r="OAC151" s="342"/>
      <c r="OAD151" s="342"/>
      <c r="OAE151" s="342"/>
      <c r="OAF151" s="342"/>
      <c r="OAG151" s="342"/>
      <c r="OAH151" s="342"/>
      <c r="OAI151" s="342"/>
      <c r="OAJ151" s="342"/>
      <c r="OAK151" s="342"/>
      <c r="OAL151" s="342"/>
      <c r="OAM151" s="342"/>
      <c r="OAN151" s="342"/>
      <c r="OAO151" s="342"/>
      <c r="OAP151" s="342"/>
      <c r="OAQ151" s="342"/>
      <c r="OAR151" s="342"/>
      <c r="OAS151" s="342"/>
      <c r="OAT151" s="342"/>
      <c r="OAU151" s="342"/>
      <c r="OAV151" s="342"/>
      <c r="OAW151" s="342"/>
      <c r="OAX151" s="342"/>
      <c r="OAY151" s="342"/>
      <c r="OAZ151" s="342"/>
      <c r="OBA151" s="342"/>
      <c r="OBB151" s="342"/>
      <c r="OBC151" s="342"/>
      <c r="OBD151" s="342"/>
      <c r="OBE151" s="342"/>
      <c r="OBF151" s="342"/>
      <c r="OBG151" s="342"/>
      <c r="OBH151" s="342"/>
      <c r="OBI151" s="342"/>
      <c r="OBJ151" s="342"/>
      <c r="OBK151" s="342"/>
      <c r="OBL151" s="342"/>
      <c r="OBM151" s="342"/>
      <c r="OBN151" s="342"/>
      <c r="OBO151" s="342"/>
      <c r="OBP151" s="342"/>
      <c r="OBQ151" s="342"/>
      <c r="OBR151" s="342"/>
      <c r="OBS151" s="342"/>
      <c r="OBT151" s="342"/>
      <c r="OBU151" s="342"/>
      <c r="OBV151" s="342"/>
      <c r="OBW151" s="342"/>
      <c r="OBX151" s="342"/>
      <c r="OBY151" s="342"/>
      <c r="OBZ151" s="342"/>
      <c r="OCA151" s="342"/>
      <c r="OCB151" s="342"/>
      <c r="OCC151" s="342"/>
      <c r="OCD151" s="342"/>
      <c r="OCE151" s="342"/>
      <c r="OCF151" s="342"/>
      <c r="OCG151" s="342"/>
      <c r="OCH151" s="342"/>
      <c r="OCI151" s="342"/>
      <c r="OCJ151" s="342"/>
      <c r="OCK151" s="342"/>
      <c r="OCL151" s="342"/>
      <c r="OCM151" s="342"/>
      <c r="OCN151" s="342"/>
      <c r="OCO151" s="342"/>
      <c r="OCP151" s="342"/>
      <c r="OCQ151" s="342"/>
      <c r="OCR151" s="342"/>
      <c r="OCS151" s="342"/>
      <c r="OCT151" s="342"/>
      <c r="OCU151" s="342"/>
      <c r="OCV151" s="342"/>
      <c r="OCW151" s="342"/>
      <c r="OCX151" s="342"/>
      <c r="OCY151" s="342"/>
      <c r="OCZ151" s="342"/>
      <c r="ODA151" s="342"/>
      <c r="ODB151" s="342"/>
      <c r="ODC151" s="342"/>
      <c r="ODD151" s="342"/>
      <c r="ODE151" s="342"/>
      <c r="ODF151" s="342"/>
      <c r="ODG151" s="342"/>
      <c r="ODH151" s="342"/>
      <c r="ODI151" s="342"/>
      <c r="ODJ151" s="342"/>
      <c r="ODK151" s="342"/>
      <c r="ODL151" s="342"/>
      <c r="ODM151" s="342"/>
      <c r="ODN151" s="342"/>
      <c r="ODO151" s="342"/>
      <c r="ODP151" s="342"/>
      <c r="ODQ151" s="342"/>
      <c r="ODR151" s="342"/>
      <c r="ODS151" s="342"/>
      <c r="ODT151" s="342"/>
      <c r="ODU151" s="342"/>
      <c r="ODV151" s="342"/>
      <c r="ODW151" s="342"/>
      <c r="ODX151" s="342"/>
      <c r="ODY151" s="342"/>
      <c r="ODZ151" s="342"/>
      <c r="OEA151" s="342"/>
      <c r="OEB151" s="342"/>
      <c r="OEC151" s="342"/>
      <c r="OED151" s="342"/>
      <c r="OEE151" s="342"/>
      <c r="OEF151" s="342"/>
      <c r="OEG151" s="342"/>
      <c r="OEH151" s="342"/>
      <c r="OEI151" s="342"/>
      <c r="OEJ151" s="342"/>
      <c r="OEK151" s="342"/>
      <c r="OEL151" s="342"/>
      <c r="OEM151" s="342"/>
      <c r="OEN151" s="342"/>
      <c r="OEO151" s="342"/>
      <c r="OEP151" s="342"/>
      <c r="OEQ151" s="342"/>
      <c r="OER151" s="342"/>
      <c r="OES151" s="342"/>
      <c r="OET151" s="342"/>
      <c r="OEU151" s="342"/>
      <c r="OEV151" s="342"/>
      <c r="OEW151" s="342"/>
      <c r="OEX151" s="342"/>
      <c r="OEY151" s="342"/>
      <c r="OEZ151" s="342"/>
      <c r="OFA151" s="342"/>
      <c r="OFB151" s="342"/>
      <c r="OFC151" s="342"/>
      <c r="OFD151" s="342"/>
      <c r="OFE151" s="342"/>
      <c r="OFF151" s="342"/>
      <c r="OFG151" s="342"/>
      <c r="OFH151" s="342"/>
      <c r="OFI151" s="342"/>
      <c r="OFJ151" s="342"/>
      <c r="OFK151" s="342"/>
      <c r="OFL151" s="342"/>
      <c r="OFM151" s="342"/>
      <c r="OFN151" s="342"/>
      <c r="OFO151" s="342"/>
      <c r="OFP151" s="342"/>
      <c r="OFQ151" s="342"/>
      <c r="OFR151" s="342"/>
      <c r="OFS151" s="342"/>
      <c r="OFT151" s="342"/>
      <c r="OFU151" s="342"/>
      <c r="OFV151" s="342"/>
      <c r="OFW151" s="342"/>
      <c r="OFX151" s="342"/>
      <c r="OFY151" s="342"/>
      <c r="OFZ151" s="342"/>
      <c r="OGA151" s="342"/>
      <c r="OGB151" s="342"/>
      <c r="OGC151" s="342"/>
      <c r="OGD151" s="342"/>
      <c r="OGE151" s="342"/>
      <c r="OGF151" s="342"/>
      <c r="OGG151" s="342"/>
      <c r="OGH151" s="342"/>
      <c r="OGI151" s="342"/>
      <c r="OGJ151" s="342"/>
      <c r="OGK151" s="342"/>
      <c r="OGL151" s="342"/>
      <c r="OGM151" s="342"/>
      <c r="OGN151" s="342"/>
      <c r="OGO151" s="342"/>
      <c r="OGP151" s="342"/>
      <c r="OGQ151" s="342"/>
      <c r="OGR151" s="342"/>
      <c r="OGS151" s="342"/>
      <c r="OGT151" s="342"/>
      <c r="OGU151" s="342"/>
      <c r="OGV151" s="342"/>
      <c r="OGW151" s="342"/>
      <c r="OGX151" s="342"/>
      <c r="OGY151" s="342"/>
      <c r="OGZ151" s="342"/>
      <c r="OHA151" s="342"/>
      <c r="OHB151" s="342"/>
      <c r="OHC151" s="342"/>
      <c r="OHD151" s="342"/>
      <c r="OHE151" s="342"/>
      <c r="OHF151" s="342"/>
      <c r="OHG151" s="342"/>
      <c r="OHH151" s="342"/>
      <c r="OHI151" s="342"/>
      <c r="OHJ151" s="342"/>
      <c r="OHK151" s="342"/>
      <c r="OHL151" s="342"/>
      <c r="OHM151" s="342"/>
      <c r="OHN151" s="342"/>
      <c r="OHO151" s="342"/>
      <c r="OHP151" s="342"/>
      <c r="OHQ151" s="342"/>
      <c r="OHR151" s="342"/>
      <c r="OHS151" s="342"/>
      <c r="OHT151" s="342"/>
      <c r="OHU151" s="342"/>
      <c r="OHV151" s="342"/>
      <c r="OHW151" s="342"/>
      <c r="OHX151" s="342"/>
      <c r="OHY151" s="342"/>
      <c r="OHZ151" s="342"/>
      <c r="OIA151" s="342"/>
      <c r="OIB151" s="342"/>
      <c r="OIC151" s="342"/>
      <c r="OID151" s="342"/>
      <c r="OIE151" s="342"/>
      <c r="OIF151" s="342"/>
      <c r="OIG151" s="342"/>
      <c r="OIH151" s="342"/>
      <c r="OII151" s="342"/>
      <c r="OIJ151" s="342"/>
      <c r="OIK151" s="342"/>
      <c r="OIL151" s="342"/>
      <c r="OIM151" s="342"/>
      <c r="OIN151" s="342"/>
      <c r="OIO151" s="342"/>
      <c r="OIP151" s="342"/>
      <c r="OIQ151" s="342"/>
      <c r="OIR151" s="342"/>
      <c r="OIS151" s="342"/>
      <c r="OIT151" s="342"/>
      <c r="OIU151" s="342"/>
      <c r="OIV151" s="342"/>
      <c r="OIW151" s="342"/>
      <c r="OIX151" s="342"/>
      <c r="OIY151" s="342"/>
      <c r="OIZ151" s="342"/>
      <c r="OJA151" s="342"/>
      <c r="OJB151" s="342"/>
      <c r="OJC151" s="342"/>
      <c r="OJD151" s="342"/>
      <c r="OJE151" s="342"/>
      <c r="OJF151" s="342"/>
      <c r="OJG151" s="342"/>
      <c r="OJH151" s="342"/>
      <c r="OJI151" s="342"/>
      <c r="OJJ151" s="342"/>
      <c r="OJK151" s="342"/>
      <c r="OJL151" s="342"/>
      <c r="OJM151" s="342"/>
      <c r="OJN151" s="342"/>
      <c r="OJO151" s="342"/>
      <c r="OJP151" s="342"/>
      <c r="OJQ151" s="342"/>
      <c r="OJR151" s="342"/>
      <c r="OJS151" s="342"/>
      <c r="OJT151" s="342"/>
      <c r="OJU151" s="342"/>
      <c r="OJV151" s="342"/>
      <c r="OJW151" s="342"/>
      <c r="OJX151" s="342"/>
      <c r="OJY151" s="342"/>
      <c r="OJZ151" s="342"/>
      <c r="OKA151" s="342"/>
      <c r="OKB151" s="342"/>
      <c r="OKC151" s="342"/>
      <c r="OKD151" s="342"/>
      <c r="OKE151" s="342"/>
      <c r="OKF151" s="342"/>
      <c r="OKG151" s="342"/>
      <c r="OKH151" s="342"/>
      <c r="OKI151" s="342"/>
      <c r="OKJ151" s="342"/>
      <c r="OKK151" s="342"/>
      <c r="OKL151" s="342"/>
      <c r="OKM151" s="342"/>
      <c r="OKN151" s="342"/>
      <c r="OKO151" s="342"/>
      <c r="OKP151" s="342"/>
      <c r="OKQ151" s="342"/>
      <c r="OKR151" s="342"/>
      <c r="OKS151" s="342"/>
      <c r="OKT151" s="342"/>
      <c r="OKU151" s="342"/>
      <c r="OKV151" s="342"/>
      <c r="OKW151" s="342"/>
      <c r="OKX151" s="342"/>
      <c r="OKY151" s="342"/>
      <c r="OKZ151" s="342"/>
      <c r="OLA151" s="342"/>
      <c r="OLB151" s="342"/>
      <c r="OLC151" s="342"/>
      <c r="OLD151" s="342"/>
      <c r="OLE151" s="342"/>
      <c r="OLF151" s="342"/>
      <c r="OLG151" s="342"/>
      <c r="OLH151" s="342"/>
      <c r="OLI151" s="342"/>
      <c r="OLJ151" s="342"/>
      <c r="OLK151" s="342"/>
      <c r="OLL151" s="342"/>
      <c r="OLM151" s="342"/>
      <c r="OLN151" s="342"/>
      <c r="OLO151" s="342"/>
      <c r="OLP151" s="342"/>
      <c r="OLQ151" s="342"/>
      <c r="OLR151" s="342"/>
      <c r="OLS151" s="342"/>
      <c r="OLT151" s="342"/>
      <c r="OLU151" s="342"/>
      <c r="OLV151" s="342"/>
      <c r="OLW151" s="342"/>
      <c r="OLX151" s="342"/>
      <c r="OLY151" s="342"/>
      <c r="OLZ151" s="342"/>
      <c r="OMA151" s="342"/>
      <c r="OMB151" s="342"/>
      <c r="OMC151" s="342"/>
      <c r="OMD151" s="342"/>
      <c r="OME151" s="342"/>
      <c r="OMF151" s="342"/>
      <c r="OMG151" s="342"/>
      <c r="OMH151" s="342"/>
      <c r="OMI151" s="342"/>
      <c r="OMJ151" s="342"/>
      <c r="OMK151" s="342"/>
      <c r="OML151" s="342"/>
      <c r="OMM151" s="342"/>
      <c r="OMN151" s="342"/>
      <c r="OMO151" s="342"/>
      <c r="OMP151" s="342"/>
      <c r="OMQ151" s="342"/>
      <c r="OMR151" s="342"/>
      <c r="OMS151" s="342"/>
      <c r="OMT151" s="342"/>
      <c r="OMU151" s="342"/>
      <c r="OMV151" s="342"/>
      <c r="OMW151" s="342"/>
      <c r="OMX151" s="342"/>
      <c r="OMY151" s="342"/>
      <c r="OMZ151" s="342"/>
      <c r="ONA151" s="342"/>
      <c r="ONB151" s="342"/>
      <c r="ONC151" s="342"/>
      <c r="OND151" s="342"/>
      <c r="ONE151" s="342"/>
      <c r="ONF151" s="342"/>
      <c r="ONG151" s="342"/>
      <c r="ONH151" s="342"/>
      <c r="ONI151" s="342"/>
      <c r="ONJ151" s="342"/>
      <c r="ONK151" s="342"/>
      <c r="ONL151" s="342"/>
      <c r="ONM151" s="342"/>
      <c r="ONN151" s="342"/>
      <c r="ONO151" s="342"/>
      <c r="ONP151" s="342"/>
      <c r="ONQ151" s="342"/>
      <c r="ONR151" s="342"/>
      <c r="ONS151" s="342"/>
      <c r="ONT151" s="342"/>
      <c r="ONU151" s="342"/>
      <c r="ONV151" s="342"/>
      <c r="ONW151" s="342"/>
      <c r="ONX151" s="342"/>
      <c r="ONY151" s="342"/>
      <c r="ONZ151" s="342"/>
      <c r="OOA151" s="342"/>
      <c r="OOB151" s="342"/>
      <c r="OOC151" s="342"/>
      <c r="OOD151" s="342"/>
      <c r="OOE151" s="342"/>
      <c r="OOF151" s="342"/>
      <c r="OOG151" s="342"/>
      <c r="OOH151" s="342"/>
      <c r="OOI151" s="342"/>
      <c r="OOJ151" s="342"/>
      <c r="OOK151" s="342"/>
      <c r="OOL151" s="342"/>
      <c r="OOM151" s="342"/>
      <c r="OON151" s="342"/>
      <c r="OOO151" s="342"/>
      <c r="OOP151" s="342"/>
      <c r="OOQ151" s="342"/>
      <c r="OOR151" s="342"/>
      <c r="OOS151" s="342"/>
      <c r="OOT151" s="342"/>
      <c r="OOU151" s="342"/>
      <c r="OOV151" s="342"/>
      <c r="OOW151" s="342"/>
      <c r="OOX151" s="342"/>
      <c r="OOY151" s="342"/>
      <c r="OOZ151" s="342"/>
      <c r="OPA151" s="342"/>
      <c r="OPB151" s="342"/>
      <c r="OPC151" s="342"/>
      <c r="OPD151" s="342"/>
      <c r="OPE151" s="342"/>
      <c r="OPF151" s="342"/>
      <c r="OPG151" s="342"/>
      <c r="OPH151" s="342"/>
      <c r="OPI151" s="342"/>
      <c r="OPJ151" s="342"/>
      <c r="OPK151" s="342"/>
      <c r="OPL151" s="342"/>
      <c r="OPM151" s="342"/>
      <c r="OPN151" s="342"/>
      <c r="OPO151" s="342"/>
      <c r="OPP151" s="342"/>
      <c r="OPQ151" s="342"/>
      <c r="OPR151" s="342"/>
      <c r="OPS151" s="342"/>
      <c r="OPT151" s="342"/>
      <c r="OPU151" s="342"/>
      <c r="OPV151" s="342"/>
      <c r="OPW151" s="342"/>
      <c r="OPX151" s="342"/>
      <c r="OPY151" s="342"/>
      <c r="OPZ151" s="342"/>
      <c r="OQA151" s="342"/>
      <c r="OQB151" s="342"/>
      <c r="OQC151" s="342"/>
      <c r="OQD151" s="342"/>
      <c r="OQE151" s="342"/>
      <c r="OQF151" s="342"/>
      <c r="OQG151" s="342"/>
      <c r="OQH151" s="342"/>
      <c r="OQI151" s="342"/>
      <c r="OQJ151" s="342"/>
      <c r="OQK151" s="342"/>
      <c r="OQL151" s="342"/>
      <c r="OQM151" s="342"/>
      <c r="OQN151" s="342"/>
      <c r="OQO151" s="342"/>
      <c r="OQP151" s="342"/>
      <c r="OQQ151" s="342"/>
      <c r="OQR151" s="342"/>
      <c r="OQS151" s="342"/>
      <c r="OQT151" s="342"/>
      <c r="OQU151" s="342"/>
      <c r="OQV151" s="342"/>
      <c r="OQW151" s="342"/>
      <c r="OQX151" s="342"/>
      <c r="OQY151" s="342"/>
      <c r="OQZ151" s="342"/>
      <c r="ORA151" s="342"/>
      <c r="ORB151" s="342"/>
      <c r="ORC151" s="342"/>
      <c r="ORD151" s="342"/>
      <c r="ORE151" s="342"/>
      <c r="ORF151" s="342"/>
      <c r="ORG151" s="342"/>
      <c r="ORH151" s="342"/>
      <c r="ORI151" s="342"/>
      <c r="ORJ151" s="342"/>
      <c r="ORK151" s="342"/>
      <c r="ORL151" s="342"/>
      <c r="ORM151" s="342"/>
      <c r="ORN151" s="342"/>
      <c r="ORO151" s="342"/>
      <c r="ORP151" s="342"/>
      <c r="ORQ151" s="342"/>
      <c r="ORR151" s="342"/>
      <c r="ORS151" s="342"/>
      <c r="ORT151" s="342"/>
      <c r="ORU151" s="342"/>
      <c r="ORV151" s="342"/>
      <c r="ORW151" s="342"/>
      <c r="ORX151" s="342"/>
      <c r="ORY151" s="342"/>
      <c r="ORZ151" s="342"/>
      <c r="OSA151" s="342"/>
      <c r="OSB151" s="342"/>
      <c r="OSC151" s="342"/>
      <c r="OSD151" s="342"/>
      <c r="OSE151" s="342"/>
      <c r="OSF151" s="342"/>
      <c r="OSG151" s="342"/>
      <c r="OSH151" s="342"/>
      <c r="OSI151" s="342"/>
      <c r="OSJ151" s="342"/>
      <c r="OSK151" s="342"/>
      <c r="OSL151" s="342"/>
      <c r="OSM151" s="342"/>
      <c r="OSN151" s="342"/>
      <c r="OSO151" s="342"/>
      <c r="OSP151" s="342"/>
      <c r="OSQ151" s="342"/>
      <c r="OSR151" s="342"/>
      <c r="OSS151" s="342"/>
      <c r="OST151" s="342"/>
      <c r="OSU151" s="342"/>
      <c r="OSV151" s="342"/>
      <c r="OSW151" s="342"/>
      <c r="OSX151" s="342"/>
      <c r="OSY151" s="342"/>
      <c r="OSZ151" s="342"/>
      <c r="OTA151" s="342"/>
      <c r="OTB151" s="342"/>
      <c r="OTC151" s="342"/>
      <c r="OTD151" s="342"/>
      <c r="OTE151" s="342"/>
      <c r="OTF151" s="342"/>
      <c r="OTG151" s="342"/>
      <c r="OTH151" s="342"/>
      <c r="OTI151" s="342"/>
      <c r="OTJ151" s="342"/>
      <c r="OTK151" s="342"/>
      <c r="OTL151" s="342"/>
      <c r="OTM151" s="342"/>
      <c r="OTN151" s="342"/>
      <c r="OTO151" s="342"/>
      <c r="OTP151" s="342"/>
      <c r="OTQ151" s="342"/>
      <c r="OTR151" s="342"/>
      <c r="OTS151" s="342"/>
      <c r="OTT151" s="342"/>
      <c r="OTU151" s="342"/>
      <c r="OTV151" s="342"/>
      <c r="OTW151" s="342"/>
      <c r="OTX151" s="342"/>
      <c r="OTY151" s="342"/>
      <c r="OTZ151" s="342"/>
      <c r="OUA151" s="342"/>
      <c r="OUB151" s="342"/>
      <c r="OUC151" s="342"/>
      <c r="OUD151" s="342"/>
      <c r="OUE151" s="342"/>
      <c r="OUF151" s="342"/>
      <c r="OUG151" s="342"/>
      <c r="OUH151" s="342"/>
      <c r="OUI151" s="342"/>
      <c r="OUJ151" s="342"/>
      <c r="OUK151" s="342"/>
      <c r="OUL151" s="342"/>
      <c r="OUM151" s="342"/>
      <c r="OUN151" s="342"/>
      <c r="OUO151" s="342"/>
      <c r="OUP151" s="342"/>
      <c r="OUQ151" s="342"/>
      <c r="OUR151" s="342"/>
      <c r="OUS151" s="342"/>
      <c r="OUT151" s="342"/>
      <c r="OUU151" s="342"/>
      <c r="OUV151" s="342"/>
      <c r="OUW151" s="342"/>
      <c r="OUX151" s="342"/>
      <c r="OUY151" s="342"/>
      <c r="OUZ151" s="342"/>
      <c r="OVA151" s="342"/>
      <c r="OVB151" s="342"/>
      <c r="OVC151" s="342"/>
      <c r="OVD151" s="342"/>
      <c r="OVE151" s="342"/>
      <c r="OVF151" s="342"/>
      <c r="OVG151" s="342"/>
      <c r="OVH151" s="342"/>
      <c r="OVI151" s="342"/>
      <c r="OVJ151" s="342"/>
      <c r="OVK151" s="342"/>
      <c r="OVL151" s="342"/>
      <c r="OVM151" s="342"/>
      <c r="OVN151" s="342"/>
      <c r="OVO151" s="342"/>
      <c r="OVP151" s="342"/>
      <c r="OVQ151" s="342"/>
      <c r="OVR151" s="342"/>
      <c r="OVS151" s="342"/>
      <c r="OVT151" s="342"/>
      <c r="OVU151" s="342"/>
      <c r="OVV151" s="342"/>
      <c r="OVW151" s="342"/>
      <c r="OVX151" s="342"/>
      <c r="OVY151" s="342"/>
      <c r="OVZ151" s="342"/>
      <c r="OWA151" s="342"/>
      <c r="OWB151" s="342"/>
      <c r="OWC151" s="342"/>
      <c r="OWD151" s="342"/>
      <c r="OWE151" s="342"/>
      <c r="OWF151" s="342"/>
      <c r="OWG151" s="342"/>
      <c r="OWH151" s="342"/>
      <c r="OWI151" s="342"/>
      <c r="OWJ151" s="342"/>
      <c r="OWK151" s="342"/>
      <c r="OWL151" s="342"/>
      <c r="OWM151" s="342"/>
      <c r="OWN151" s="342"/>
      <c r="OWO151" s="342"/>
      <c r="OWP151" s="342"/>
      <c r="OWQ151" s="342"/>
      <c r="OWR151" s="342"/>
      <c r="OWS151" s="342"/>
      <c r="OWT151" s="342"/>
      <c r="OWU151" s="342"/>
      <c r="OWV151" s="342"/>
      <c r="OWW151" s="342"/>
      <c r="OWX151" s="342"/>
      <c r="OWY151" s="342"/>
      <c r="OWZ151" s="342"/>
      <c r="OXA151" s="342"/>
      <c r="OXB151" s="342"/>
      <c r="OXC151" s="342"/>
      <c r="OXD151" s="342"/>
      <c r="OXE151" s="342"/>
      <c r="OXF151" s="342"/>
      <c r="OXG151" s="342"/>
      <c r="OXH151" s="342"/>
      <c r="OXI151" s="342"/>
      <c r="OXJ151" s="342"/>
      <c r="OXK151" s="342"/>
      <c r="OXL151" s="342"/>
      <c r="OXM151" s="342"/>
      <c r="OXN151" s="342"/>
      <c r="OXO151" s="342"/>
      <c r="OXP151" s="342"/>
      <c r="OXQ151" s="342"/>
      <c r="OXR151" s="342"/>
      <c r="OXS151" s="342"/>
      <c r="OXT151" s="342"/>
      <c r="OXU151" s="342"/>
      <c r="OXV151" s="342"/>
      <c r="OXW151" s="342"/>
      <c r="OXX151" s="342"/>
      <c r="OXY151" s="342"/>
      <c r="OXZ151" s="342"/>
      <c r="OYA151" s="342"/>
      <c r="OYB151" s="342"/>
      <c r="OYC151" s="342"/>
      <c r="OYD151" s="342"/>
      <c r="OYE151" s="342"/>
      <c r="OYF151" s="342"/>
      <c r="OYG151" s="342"/>
      <c r="OYH151" s="342"/>
      <c r="OYI151" s="342"/>
      <c r="OYJ151" s="342"/>
      <c r="OYK151" s="342"/>
      <c r="OYL151" s="342"/>
      <c r="OYM151" s="342"/>
      <c r="OYN151" s="342"/>
      <c r="OYO151" s="342"/>
      <c r="OYP151" s="342"/>
      <c r="OYQ151" s="342"/>
      <c r="OYR151" s="342"/>
      <c r="OYS151" s="342"/>
      <c r="OYT151" s="342"/>
      <c r="OYU151" s="342"/>
      <c r="OYV151" s="342"/>
      <c r="OYW151" s="342"/>
      <c r="OYX151" s="342"/>
      <c r="OYY151" s="342"/>
      <c r="OYZ151" s="342"/>
      <c r="OZA151" s="342"/>
      <c r="OZB151" s="342"/>
      <c r="OZC151" s="342"/>
      <c r="OZD151" s="342"/>
      <c r="OZE151" s="342"/>
      <c r="OZF151" s="342"/>
      <c r="OZG151" s="342"/>
      <c r="OZH151" s="342"/>
      <c r="OZI151" s="342"/>
      <c r="OZJ151" s="342"/>
      <c r="OZK151" s="342"/>
      <c r="OZL151" s="342"/>
      <c r="OZM151" s="342"/>
      <c r="OZN151" s="342"/>
      <c r="OZO151" s="342"/>
      <c r="OZP151" s="342"/>
      <c r="OZQ151" s="342"/>
      <c r="OZR151" s="342"/>
      <c r="OZS151" s="342"/>
      <c r="OZT151" s="342"/>
      <c r="OZU151" s="342"/>
      <c r="OZV151" s="342"/>
      <c r="OZW151" s="342"/>
      <c r="OZX151" s="342"/>
      <c r="OZY151" s="342"/>
      <c r="OZZ151" s="342"/>
      <c r="PAA151" s="342"/>
      <c r="PAB151" s="342"/>
      <c r="PAC151" s="342"/>
      <c r="PAD151" s="342"/>
      <c r="PAE151" s="342"/>
      <c r="PAF151" s="342"/>
      <c r="PAG151" s="342"/>
      <c r="PAH151" s="342"/>
      <c r="PAI151" s="342"/>
      <c r="PAJ151" s="342"/>
      <c r="PAK151" s="342"/>
      <c r="PAL151" s="342"/>
      <c r="PAM151" s="342"/>
      <c r="PAN151" s="342"/>
      <c r="PAO151" s="342"/>
      <c r="PAP151" s="342"/>
      <c r="PAQ151" s="342"/>
      <c r="PAR151" s="342"/>
      <c r="PAS151" s="342"/>
      <c r="PAT151" s="342"/>
      <c r="PAU151" s="342"/>
      <c r="PAV151" s="342"/>
      <c r="PAW151" s="342"/>
      <c r="PAX151" s="342"/>
      <c r="PAY151" s="342"/>
      <c r="PAZ151" s="342"/>
      <c r="PBA151" s="342"/>
      <c r="PBB151" s="342"/>
      <c r="PBC151" s="342"/>
      <c r="PBD151" s="342"/>
      <c r="PBE151" s="342"/>
      <c r="PBF151" s="342"/>
      <c r="PBG151" s="342"/>
      <c r="PBH151" s="342"/>
      <c r="PBI151" s="342"/>
      <c r="PBJ151" s="342"/>
      <c r="PBK151" s="342"/>
      <c r="PBL151" s="342"/>
      <c r="PBM151" s="342"/>
      <c r="PBN151" s="342"/>
      <c r="PBO151" s="342"/>
      <c r="PBP151" s="342"/>
      <c r="PBQ151" s="342"/>
      <c r="PBR151" s="342"/>
      <c r="PBS151" s="342"/>
      <c r="PBT151" s="342"/>
      <c r="PBU151" s="342"/>
      <c r="PBV151" s="342"/>
      <c r="PBW151" s="342"/>
      <c r="PBX151" s="342"/>
      <c r="PBY151" s="342"/>
      <c r="PBZ151" s="342"/>
      <c r="PCA151" s="342"/>
      <c r="PCB151" s="342"/>
      <c r="PCC151" s="342"/>
      <c r="PCD151" s="342"/>
      <c r="PCE151" s="342"/>
      <c r="PCF151" s="342"/>
      <c r="PCG151" s="342"/>
      <c r="PCH151" s="342"/>
      <c r="PCI151" s="342"/>
      <c r="PCJ151" s="342"/>
      <c r="PCK151" s="342"/>
      <c r="PCL151" s="342"/>
      <c r="PCM151" s="342"/>
      <c r="PCN151" s="342"/>
      <c r="PCO151" s="342"/>
      <c r="PCP151" s="342"/>
      <c r="PCQ151" s="342"/>
      <c r="PCR151" s="342"/>
      <c r="PCS151" s="342"/>
      <c r="PCT151" s="342"/>
      <c r="PCU151" s="342"/>
      <c r="PCV151" s="342"/>
      <c r="PCW151" s="342"/>
      <c r="PCX151" s="342"/>
      <c r="PCY151" s="342"/>
      <c r="PCZ151" s="342"/>
      <c r="PDA151" s="342"/>
      <c r="PDB151" s="342"/>
      <c r="PDC151" s="342"/>
      <c r="PDD151" s="342"/>
      <c r="PDE151" s="342"/>
      <c r="PDF151" s="342"/>
      <c r="PDG151" s="342"/>
      <c r="PDH151" s="342"/>
      <c r="PDI151" s="342"/>
      <c r="PDJ151" s="342"/>
      <c r="PDK151" s="342"/>
      <c r="PDL151" s="342"/>
      <c r="PDM151" s="342"/>
      <c r="PDN151" s="342"/>
      <c r="PDO151" s="342"/>
      <c r="PDP151" s="342"/>
      <c r="PDQ151" s="342"/>
      <c r="PDR151" s="342"/>
      <c r="PDS151" s="342"/>
      <c r="PDT151" s="342"/>
      <c r="PDU151" s="342"/>
      <c r="PDV151" s="342"/>
      <c r="PDW151" s="342"/>
      <c r="PDX151" s="342"/>
      <c r="PDY151" s="342"/>
      <c r="PDZ151" s="342"/>
      <c r="PEA151" s="342"/>
      <c r="PEB151" s="342"/>
      <c r="PEC151" s="342"/>
      <c r="PED151" s="342"/>
      <c r="PEE151" s="342"/>
      <c r="PEF151" s="342"/>
      <c r="PEG151" s="342"/>
      <c r="PEH151" s="342"/>
      <c r="PEI151" s="342"/>
      <c r="PEJ151" s="342"/>
      <c r="PEK151" s="342"/>
      <c r="PEL151" s="342"/>
      <c r="PEM151" s="342"/>
      <c r="PEN151" s="342"/>
      <c r="PEO151" s="342"/>
      <c r="PEP151" s="342"/>
      <c r="PEQ151" s="342"/>
      <c r="PER151" s="342"/>
      <c r="PES151" s="342"/>
      <c r="PET151" s="342"/>
      <c r="PEU151" s="342"/>
      <c r="PEV151" s="342"/>
      <c r="PEW151" s="342"/>
      <c r="PEX151" s="342"/>
      <c r="PEY151" s="342"/>
      <c r="PEZ151" s="342"/>
      <c r="PFA151" s="342"/>
      <c r="PFB151" s="342"/>
      <c r="PFC151" s="342"/>
      <c r="PFD151" s="342"/>
      <c r="PFE151" s="342"/>
      <c r="PFF151" s="342"/>
      <c r="PFG151" s="342"/>
      <c r="PFH151" s="342"/>
      <c r="PFI151" s="342"/>
      <c r="PFJ151" s="342"/>
      <c r="PFK151" s="342"/>
      <c r="PFL151" s="342"/>
      <c r="PFM151" s="342"/>
      <c r="PFN151" s="342"/>
      <c r="PFO151" s="342"/>
      <c r="PFP151" s="342"/>
      <c r="PFQ151" s="342"/>
      <c r="PFR151" s="342"/>
      <c r="PFS151" s="342"/>
      <c r="PFT151" s="342"/>
      <c r="PFU151" s="342"/>
      <c r="PFV151" s="342"/>
      <c r="PFW151" s="342"/>
      <c r="PFX151" s="342"/>
      <c r="PFY151" s="342"/>
      <c r="PFZ151" s="342"/>
      <c r="PGA151" s="342"/>
      <c r="PGB151" s="342"/>
      <c r="PGC151" s="342"/>
      <c r="PGD151" s="342"/>
      <c r="PGE151" s="342"/>
      <c r="PGF151" s="342"/>
      <c r="PGG151" s="342"/>
      <c r="PGH151" s="342"/>
      <c r="PGI151" s="342"/>
      <c r="PGJ151" s="342"/>
      <c r="PGK151" s="342"/>
      <c r="PGL151" s="342"/>
      <c r="PGM151" s="342"/>
      <c r="PGN151" s="342"/>
      <c r="PGO151" s="342"/>
      <c r="PGP151" s="342"/>
      <c r="PGQ151" s="342"/>
      <c r="PGR151" s="342"/>
      <c r="PGS151" s="342"/>
      <c r="PGT151" s="342"/>
      <c r="PGU151" s="342"/>
      <c r="PGV151" s="342"/>
      <c r="PGW151" s="342"/>
      <c r="PGX151" s="342"/>
      <c r="PGY151" s="342"/>
      <c r="PGZ151" s="342"/>
      <c r="PHA151" s="342"/>
      <c r="PHB151" s="342"/>
      <c r="PHC151" s="342"/>
      <c r="PHD151" s="342"/>
      <c r="PHE151" s="342"/>
      <c r="PHF151" s="342"/>
      <c r="PHG151" s="342"/>
      <c r="PHH151" s="342"/>
      <c r="PHI151" s="342"/>
      <c r="PHJ151" s="342"/>
      <c r="PHK151" s="342"/>
      <c r="PHL151" s="342"/>
      <c r="PHM151" s="342"/>
      <c r="PHN151" s="342"/>
      <c r="PHO151" s="342"/>
      <c r="PHP151" s="342"/>
      <c r="PHQ151" s="342"/>
      <c r="PHR151" s="342"/>
      <c r="PHS151" s="342"/>
      <c r="PHT151" s="342"/>
      <c r="PHU151" s="342"/>
      <c r="PHV151" s="342"/>
      <c r="PHW151" s="342"/>
      <c r="PHX151" s="342"/>
      <c r="PHY151" s="342"/>
      <c r="PHZ151" s="342"/>
      <c r="PIA151" s="342"/>
      <c r="PIB151" s="342"/>
      <c r="PIC151" s="342"/>
      <c r="PID151" s="342"/>
      <c r="PIE151" s="342"/>
      <c r="PIF151" s="342"/>
      <c r="PIG151" s="342"/>
      <c r="PIH151" s="342"/>
      <c r="PII151" s="342"/>
      <c r="PIJ151" s="342"/>
      <c r="PIK151" s="342"/>
      <c r="PIL151" s="342"/>
      <c r="PIM151" s="342"/>
      <c r="PIN151" s="342"/>
      <c r="PIO151" s="342"/>
      <c r="PIP151" s="342"/>
      <c r="PIQ151" s="342"/>
      <c r="PIR151" s="342"/>
      <c r="PIS151" s="342"/>
      <c r="PIT151" s="342"/>
      <c r="PIU151" s="342"/>
      <c r="PIV151" s="342"/>
      <c r="PIW151" s="342"/>
      <c r="PIX151" s="342"/>
      <c r="PIY151" s="342"/>
      <c r="PIZ151" s="342"/>
      <c r="PJA151" s="342"/>
      <c r="PJB151" s="342"/>
      <c r="PJC151" s="342"/>
      <c r="PJD151" s="342"/>
      <c r="PJE151" s="342"/>
      <c r="PJF151" s="342"/>
      <c r="PJG151" s="342"/>
      <c r="PJH151" s="342"/>
      <c r="PJI151" s="342"/>
      <c r="PJJ151" s="342"/>
      <c r="PJK151" s="342"/>
      <c r="PJL151" s="342"/>
      <c r="PJM151" s="342"/>
      <c r="PJN151" s="342"/>
      <c r="PJO151" s="342"/>
      <c r="PJP151" s="342"/>
      <c r="PJQ151" s="342"/>
      <c r="PJR151" s="342"/>
      <c r="PJS151" s="342"/>
      <c r="PJT151" s="342"/>
      <c r="PJU151" s="342"/>
      <c r="PJV151" s="342"/>
      <c r="PJW151" s="342"/>
      <c r="PJX151" s="342"/>
      <c r="PJY151" s="342"/>
      <c r="PJZ151" s="342"/>
      <c r="PKA151" s="342"/>
      <c r="PKB151" s="342"/>
      <c r="PKC151" s="342"/>
      <c r="PKD151" s="342"/>
      <c r="PKE151" s="342"/>
      <c r="PKF151" s="342"/>
      <c r="PKG151" s="342"/>
      <c r="PKH151" s="342"/>
      <c r="PKI151" s="342"/>
      <c r="PKJ151" s="342"/>
      <c r="PKK151" s="342"/>
      <c r="PKL151" s="342"/>
      <c r="PKM151" s="342"/>
      <c r="PKN151" s="342"/>
      <c r="PKO151" s="342"/>
      <c r="PKP151" s="342"/>
      <c r="PKQ151" s="342"/>
      <c r="PKR151" s="342"/>
      <c r="PKS151" s="342"/>
      <c r="PKT151" s="342"/>
      <c r="PKU151" s="342"/>
      <c r="PKV151" s="342"/>
      <c r="PKW151" s="342"/>
      <c r="PKX151" s="342"/>
      <c r="PKY151" s="342"/>
      <c r="PKZ151" s="342"/>
      <c r="PLA151" s="342"/>
      <c r="PLB151" s="342"/>
      <c r="PLC151" s="342"/>
      <c r="PLD151" s="342"/>
      <c r="PLE151" s="342"/>
      <c r="PLF151" s="342"/>
      <c r="PLG151" s="342"/>
      <c r="PLH151" s="342"/>
      <c r="PLI151" s="342"/>
      <c r="PLJ151" s="342"/>
      <c r="PLK151" s="342"/>
      <c r="PLL151" s="342"/>
      <c r="PLM151" s="342"/>
      <c r="PLN151" s="342"/>
      <c r="PLO151" s="342"/>
      <c r="PLP151" s="342"/>
      <c r="PLQ151" s="342"/>
      <c r="PLR151" s="342"/>
      <c r="PLS151" s="342"/>
      <c r="PLT151" s="342"/>
      <c r="PLU151" s="342"/>
      <c r="PLV151" s="342"/>
      <c r="PLW151" s="342"/>
      <c r="PLX151" s="342"/>
      <c r="PLY151" s="342"/>
      <c r="PLZ151" s="342"/>
      <c r="PMA151" s="342"/>
      <c r="PMB151" s="342"/>
      <c r="PMC151" s="342"/>
      <c r="PMD151" s="342"/>
      <c r="PME151" s="342"/>
      <c r="PMF151" s="342"/>
      <c r="PMG151" s="342"/>
      <c r="PMH151" s="342"/>
      <c r="PMI151" s="342"/>
      <c r="PMJ151" s="342"/>
      <c r="PMK151" s="342"/>
      <c r="PML151" s="342"/>
      <c r="PMM151" s="342"/>
      <c r="PMN151" s="342"/>
      <c r="PMO151" s="342"/>
      <c r="PMP151" s="342"/>
      <c r="PMQ151" s="342"/>
      <c r="PMR151" s="342"/>
      <c r="PMS151" s="342"/>
      <c r="PMT151" s="342"/>
      <c r="PMU151" s="342"/>
      <c r="PMV151" s="342"/>
      <c r="PMW151" s="342"/>
      <c r="PMX151" s="342"/>
      <c r="PMY151" s="342"/>
      <c r="PMZ151" s="342"/>
      <c r="PNA151" s="342"/>
      <c r="PNB151" s="342"/>
      <c r="PNC151" s="342"/>
      <c r="PND151" s="342"/>
      <c r="PNE151" s="342"/>
      <c r="PNF151" s="342"/>
      <c r="PNG151" s="342"/>
      <c r="PNH151" s="342"/>
      <c r="PNI151" s="342"/>
      <c r="PNJ151" s="342"/>
      <c r="PNK151" s="342"/>
      <c r="PNL151" s="342"/>
      <c r="PNM151" s="342"/>
      <c r="PNN151" s="342"/>
      <c r="PNO151" s="342"/>
      <c r="PNP151" s="342"/>
      <c r="PNQ151" s="342"/>
      <c r="PNR151" s="342"/>
      <c r="PNS151" s="342"/>
      <c r="PNT151" s="342"/>
      <c r="PNU151" s="342"/>
      <c r="PNV151" s="342"/>
      <c r="PNW151" s="342"/>
      <c r="PNX151" s="342"/>
      <c r="PNY151" s="342"/>
      <c r="PNZ151" s="342"/>
      <c r="POA151" s="342"/>
      <c r="POB151" s="342"/>
      <c r="POC151" s="342"/>
      <c r="POD151" s="342"/>
      <c r="POE151" s="342"/>
      <c r="POF151" s="342"/>
      <c r="POG151" s="342"/>
      <c r="POH151" s="342"/>
      <c r="POI151" s="342"/>
      <c r="POJ151" s="342"/>
      <c r="POK151" s="342"/>
      <c r="POL151" s="342"/>
      <c r="POM151" s="342"/>
      <c r="PON151" s="342"/>
      <c r="POO151" s="342"/>
      <c r="POP151" s="342"/>
      <c r="POQ151" s="342"/>
      <c r="POR151" s="342"/>
      <c r="POS151" s="342"/>
      <c r="POT151" s="342"/>
      <c r="POU151" s="342"/>
      <c r="POV151" s="342"/>
      <c r="POW151" s="342"/>
      <c r="POX151" s="342"/>
      <c r="POY151" s="342"/>
      <c r="POZ151" s="342"/>
      <c r="PPA151" s="342"/>
      <c r="PPB151" s="342"/>
      <c r="PPC151" s="342"/>
      <c r="PPD151" s="342"/>
      <c r="PPE151" s="342"/>
      <c r="PPF151" s="342"/>
      <c r="PPG151" s="342"/>
      <c r="PPH151" s="342"/>
      <c r="PPI151" s="342"/>
      <c r="PPJ151" s="342"/>
      <c r="PPK151" s="342"/>
      <c r="PPL151" s="342"/>
      <c r="PPM151" s="342"/>
      <c r="PPN151" s="342"/>
      <c r="PPO151" s="342"/>
      <c r="PPP151" s="342"/>
      <c r="PPQ151" s="342"/>
      <c r="PPR151" s="342"/>
      <c r="PPS151" s="342"/>
      <c r="PPT151" s="342"/>
      <c r="PPU151" s="342"/>
      <c r="PPV151" s="342"/>
      <c r="PPW151" s="342"/>
      <c r="PPX151" s="342"/>
      <c r="PPY151" s="342"/>
      <c r="PPZ151" s="342"/>
      <c r="PQA151" s="342"/>
      <c r="PQB151" s="342"/>
      <c r="PQC151" s="342"/>
      <c r="PQD151" s="342"/>
      <c r="PQE151" s="342"/>
      <c r="PQF151" s="342"/>
      <c r="PQG151" s="342"/>
      <c r="PQH151" s="342"/>
      <c r="PQI151" s="342"/>
      <c r="PQJ151" s="342"/>
      <c r="PQK151" s="342"/>
      <c r="PQL151" s="342"/>
      <c r="PQM151" s="342"/>
      <c r="PQN151" s="342"/>
      <c r="PQO151" s="342"/>
      <c r="PQP151" s="342"/>
      <c r="PQQ151" s="342"/>
      <c r="PQR151" s="342"/>
      <c r="PQS151" s="342"/>
      <c r="PQT151" s="342"/>
      <c r="PQU151" s="342"/>
      <c r="PQV151" s="342"/>
      <c r="PQW151" s="342"/>
      <c r="PQX151" s="342"/>
      <c r="PQY151" s="342"/>
      <c r="PQZ151" s="342"/>
      <c r="PRA151" s="342"/>
      <c r="PRB151" s="342"/>
      <c r="PRC151" s="342"/>
      <c r="PRD151" s="342"/>
      <c r="PRE151" s="342"/>
      <c r="PRF151" s="342"/>
      <c r="PRG151" s="342"/>
      <c r="PRH151" s="342"/>
      <c r="PRI151" s="342"/>
      <c r="PRJ151" s="342"/>
      <c r="PRK151" s="342"/>
      <c r="PRL151" s="342"/>
      <c r="PRM151" s="342"/>
      <c r="PRN151" s="342"/>
      <c r="PRO151" s="342"/>
      <c r="PRP151" s="342"/>
      <c r="PRQ151" s="342"/>
      <c r="PRR151" s="342"/>
      <c r="PRS151" s="342"/>
      <c r="PRT151" s="342"/>
      <c r="PRU151" s="342"/>
      <c r="PRV151" s="342"/>
      <c r="PRW151" s="342"/>
      <c r="PRX151" s="342"/>
      <c r="PRY151" s="342"/>
      <c r="PRZ151" s="342"/>
      <c r="PSA151" s="342"/>
      <c r="PSB151" s="342"/>
      <c r="PSC151" s="342"/>
      <c r="PSD151" s="342"/>
      <c r="PSE151" s="342"/>
      <c r="PSF151" s="342"/>
      <c r="PSG151" s="342"/>
      <c r="PSH151" s="342"/>
      <c r="PSI151" s="342"/>
      <c r="PSJ151" s="342"/>
      <c r="PSK151" s="342"/>
      <c r="PSL151" s="342"/>
      <c r="PSM151" s="342"/>
      <c r="PSN151" s="342"/>
      <c r="PSO151" s="342"/>
      <c r="PSP151" s="342"/>
      <c r="PSQ151" s="342"/>
      <c r="PSR151" s="342"/>
      <c r="PSS151" s="342"/>
      <c r="PST151" s="342"/>
      <c r="PSU151" s="342"/>
      <c r="PSV151" s="342"/>
      <c r="PSW151" s="342"/>
      <c r="PSX151" s="342"/>
      <c r="PSY151" s="342"/>
      <c r="PSZ151" s="342"/>
      <c r="PTA151" s="342"/>
      <c r="PTB151" s="342"/>
      <c r="PTC151" s="342"/>
      <c r="PTD151" s="342"/>
      <c r="PTE151" s="342"/>
      <c r="PTF151" s="342"/>
      <c r="PTG151" s="342"/>
      <c r="PTH151" s="342"/>
      <c r="PTI151" s="342"/>
      <c r="PTJ151" s="342"/>
      <c r="PTK151" s="342"/>
      <c r="PTL151" s="342"/>
      <c r="PTM151" s="342"/>
      <c r="PTN151" s="342"/>
      <c r="PTO151" s="342"/>
      <c r="PTP151" s="342"/>
      <c r="PTQ151" s="342"/>
      <c r="PTR151" s="342"/>
      <c r="PTS151" s="342"/>
      <c r="PTT151" s="342"/>
      <c r="PTU151" s="342"/>
      <c r="PTV151" s="342"/>
      <c r="PTW151" s="342"/>
      <c r="PTX151" s="342"/>
      <c r="PTY151" s="342"/>
      <c r="PTZ151" s="342"/>
      <c r="PUA151" s="342"/>
      <c r="PUB151" s="342"/>
      <c r="PUC151" s="342"/>
      <c r="PUD151" s="342"/>
      <c r="PUE151" s="342"/>
      <c r="PUF151" s="342"/>
      <c r="PUG151" s="342"/>
      <c r="PUH151" s="342"/>
      <c r="PUI151" s="342"/>
      <c r="PUJ151" s="342"/>
      <c r="PUK151" s="342"/>
      <c r="PUL151" s="342"/>
      <c r="PUM151" s="342"/>
      <c r="PUN151" s="342"/>
      <c r="PUO151" s="342"/>
      <c r="PUP151" s="342"/>
      <c r="PUQ151" s="342"/>
      <c r="PUR151" s="342"/>
      <c r="PUS151" s="342"/>
      <c r="PUT151" s="342"/>
      <c r="PUU151" s="342"/>
      <c r="PUV151" s="342"/>
      <c r="PUW151" s="342"/>
      <c r="PUX151" s="342"/>
      <c r="PUY151" s="342"/>
      <c r="PUZ151" s="342"/>
      <c r="PVA151" s="342"/>
      <c r="PVB151" s="342"/>
      <c r="PVC151" s="342"/>
      <c r="PVD151" s="342"/>
      <c r="PVE151" s="342"/>
      <c r="PVF151" s="342"/>
      <c r="PVG151" s="342"/>
      <c r="PVH151" s="342"/>
      <c r="PVI151" s="342"/>
      <c r="PVJ151" s="342"/>
      <c r="PVK151" s="342"/>
      <c r="PVL151" s="342"/>
      <c r="PVM151" s="342"/>
      <c r="PVN151" s="342"/>
      <c r="PVO151" s="342"/>
      <c r="PVP151" s="342"/>
      <c r="PVQ151" s="342"/>
      <c r="PVR151" s="342"/>
      <c r="PVS151" s="342"/>
      <c r="PVT151" s="342"/>
      <c r="PVU151" s="342"/>
      <c r="PVV151" s="342"/>
      <c r="PVW151" s="342"/>
      <c r="PVX151" s="342"/>
      <c r="PVY151" s="342"/>
      <c r="PVZ151" s="342"/>
      <c r="PWA151" s="342"/>
      <c r="PWB151" s="342"/>
      <c r="PWC151" s="342"/>
      <c r="PWD151" s="342"/>
      <c r="PWE151" s="342"/>
      <c r="PWF151" s="342"/>
      <c r="PWG151" s="342"/>
      <c r="PWH151" s="342"/>
      <c r="PWI151" s="342"/>
      <c r="PWJ151" s="342"/>
      <c r="PWK151" s="342"/>
      <c r="PWL151" s="342"/>
      <c r="PWM151" s="342"/>
      <c r="PWN151" s="342"/>
      <c r="PWO151" s="342"/>
      <c r="PWP151" s="342"/>
      <c r="PWQ151" s="342"/>
      <c r="PWR151" s="342"/>
      <c r="PWS151" s="342"/>
      <c r="PWT151" s="342"/>
      <c r="PWU151" s="342"/>
      <c r="PWV151" s="342"/>
      <c r="PWW151" s="342"/>
      <c r="PWX151" s="342"/>
      <c r="PWY151" s="342"/>
      <c r="PWZ151" s="342"/>
      <c r="PXA151" s="342"/>
      <c r="PXB151" s="342"/>
      <c r="PXC151" s="342"/>
      <c r="PXD151" s="342"/>
      <c r="PXE151" s="342"/>
      <c r="PXF151" s="342"/>
      <c r="PXG151" s="342"/>
      <c r="PXH151" s="342"/>
      <c r="PXI151" s="342"/>
      <c r="PXJ151" s="342"/>
      <c r="PXK151" s="342"/>
      <c r="PXL151" s="342"/>
      <c r="PXM151" s="342"/>
      <c r="PXN151" s="342"/>
      <c r="PXO151" s="342"/>
      <c r="PXP151" s="342"/>
      <c r="PXQ151" s="342"/>
      <c r="PXR151" s="342"/>
      <c r="PXS151" s="342"/>
      <c r="PXT151" s="342"/>
      <c r="PXU151" s="342"/>
      <c r="PXV151" s="342"/>
      <c r="PXW151" s="342"/>
      <c r="PXX151" s="342"/>
      <c r="PXY151" s="342"/>
      <c r="PXZ151" s="342"/>
      <c r="PYA151" s="342"/>
      <c r="PYB151" s="342"/>
      <c r="PYC151" s="342"/>
      <c r="PYD151" s="342"/>
      <c r="PYE151" s="342"/>
      <c r="PYF151" s="342"/>
      <c r="PYG151" s="342"/>
      <c r="PYH151" s="342"/>
      <c r="PYI151" s="342"/>
      <c r="PYJ151" s="342"/>
      <c r="PYK151" s="342"/>
      <c r="PYL151" s="342"/>
      <c r="PYM151" s="342"/>
      <c r="PYN151" s="342"/>
      <c r="PYO151" s="342"/>
      <c r="PYP151" s="342"/>
      <c r="PYQ151" s="342"/>
      <c r="PYR151" s="342"/>
      <c r="PYS151" s="342"/>
      <c r="PYT151" s="342"/>
      <c r="PYU151" s="342"/>
      <c r="PYV151" s="342"/>
      <c r="PYW151" s="342"/>
      <c r="PYX151" s="342"/>
      <c r="PYY151" s="342"/>
      <c r="PYZ151" s="342"/>
      <c r="PZA151" s="342"/>
      <c r="PZB151" s="342"/>
      <c r="PZC151" s="342"/>
      <c r="PZD151" s="342"/>
      <c r="PZE151" s="342"/>
      <c r="PZF151" s="342"/>
      <c r="PZG151" s="342"/>
      <c r="PZH151" s="342"/>
      <c r="PZI151" s="342"/>
      <c r="PZJ151" s="342"/>
      <c r="PZK151" s="342"/>
      <c r="PZL151" s="342"/>
      <c r="PZM151" s="342"/>
      <c r="PZN151" s="342"/>
      <c r="PZO151" s="342"/>
      <c r="PZP151" s="342"/>
      <c r="PZQ151" s="342"/>
      <c r="PZR151" s="342"/>
      <c r="PZS151" s="342"/>
      <c r="PZT151" s="342"/>
      <c r="PZU151" s="342"/>
      <c r="PZV151" s="342"/>
      <c r="PZW151" s="342"/>
      <c r="PZX151" s="342"/>
      <c r="PZY151" s="342"/>
      <c r="PZZ151" s="342"/>
      <c r="QAA151" s="342"/>
      <c r="QAB151" s="342"/>
      <c r="QAC151" s="342"/>
      <c r="QAD151" s="342"/>
      <c r="QAE151" s="342"/>
      <c r="QAF151" s="342"/>
      <c r="QAG151" s="342"/>
      <c r="QAH151" s="342"/>
      <c r="QAI151" s="342"/>
      <c r="QAJ151" s="342"/>
      <c r="QAK151" s="342"/>
      <c r="QAL151" s="342"/>
      <c r="QAM151" s="342"/>
      <c r="QAN151" s="342"/>
      <c r="QAO151" s="342"/>
      <c r="QAP151" s="342"/>
      <c r="QAQ151" s="342"/>
      <c r="QAR151" s="342"/>
      <c r="QAS151" s="342"/>
      <c r="QAT151" s="342"/>
      <c r="QAU151" s="342"/>
      <c r="QAV151" s="342"/>
      <c r="QAW151" s="342"/>
      <c r="QAX151" s="342"/>
      <c r="QAY151" s="342"/>
      <c r="QAZ151" s="342"/>
      <c r="QBA151" s="342"/>
      <c r="QBB151" s="342"/>
      <c r="QBC151" s="342"/>
      <c r="QBD151" s="342"/>
      <c r="QBE151" s="342"/>
      <c r="QBF151" s="342"/>
      <c r="QBG151" s="342"/>
      <c r="QBH151" s="342"/>
      <c r="QBI151" s="342"/>
      <c r="QBJ151" s="342"/>
      <c r="QBK151" s="342"/>
      <c r="QBL151" s="342"/>
      <c r="QBM151" s="342"/>
      <c r="QBN151" s="342"/>
      <c r="QBO151" s="342"/>
      <c r="QBP151" s="342"/>
      <c r="QBQ151" s="342"/>
      <c r="QBR151" s="342"/>
      <c r="QBS151" s="342"/>
      <c r="QBT151" s="342"/>
      <c r="QBU151" s="342"/>
      <c r="QBV151" s="342"/>
      <c r="QBW151" s="342"/>
      <c r="QBX151" s="342"/>
      <c r="QBY151" s="342"/>
      <c r="QBZ151" s="342"/>
      <c r="QCA151" s="342"/>
      <c r="QCB151" s="342"/>
      <c r="QCC151" s="342"/>
      <c r="QCD151" s="342"/>
      <c r="QCE151" s="342"/>
      <c r="QCF151" s="342"/>
      <c r="QCG151" s="342"/>
      <c r="QCH151" s="342"/>
      <c r="QCI151" s="342"/>
      <c r="QCJ151" s="342"/>
      <c r="QCK151" s="342"/>
      <c r="QCL151" s="342"/>
      <c r="QCM151" s="342"/>
      <c r="QCN151" s="342"/>
      <c r="QCO151" s="342"/>
      <c r="QCP151" s="342"/>
      <c r="QCQ151" s="342"/>
      <c r="QCR151" s="342"/>
      <c r="QCS151" s="342"/>
      <c r="QCT151" s="342"/>
      <c r="QCU151" s="342"/>
      <c r="QCV151" s="342"/>
      <c r="QCW151" s="342"/>
      <c r="QCX151" s="342"/>
      <c r="QCY151" s="342"/>
      <c r="QCZ151" s="342"/>
      <c r="QDA151" s="342"/>
      <c r="QDB151" s="342"/>
      <c r="QDC151" s="342"/>
      <c r="QDD151" s="342"/>
      <c r="QDE151" s="342"/>
      <c r="QDF151" s="342"/>
      <c r="QDG151" s="342"/>
      <c r="QDH151" s="342"/>
      <c r="QDI151" s="342"/>
      <c r="QDJ151" s="342"/>
      <c r="QDK151" s="342"/>
      <c r="QDL151" s="342"/>
      <c r="QDM151" s="342"/>
      <c r="QDN151" s="342"/>
      <c r="QDO151" s="342"/>
      <c r="QDP151" s="342"/>
      <c r="QDQ151" s="342"/>
      <c r="QDR151" s="342"/>
      <c r="QDS151" s="342"/>
      <c r="QDT151" s="342"/>
      <c r="QDU151" s="342"/>
      <c r="QDV151" s="342"/>
      <c r="QDW151" s="342"/>
      <c r="QDX151" s="342"/>
      <c r="QDY151" s="342"/>
      <c r="QDZ151" s="342"/>
      <c r="QEA151" s="342"/>
      <c r="QEB151" s="342"/>
      <c r="QEC151" s="342"/>
      <c r="QED151" s="342"/>
      <c r="QEE151" s="342"/>
      <c r="QEF151" s="342"/>
      <c r="QEG151" s="342"/>
      <c r="QEH151" s="342"/>
      <c r="QEI151" s="342"/>
      <c r="QEJ151" s="342"/>
      <c r="QEK151" s="342"/>
      <c r="QEL151" s="342"/>
      <c r="QEM151" s="342"/>
      <c r="QEN151" s="342"/>
      <c r="QEO151" s="342"/>
      <c r="QEP151" s="342"/>
      <c r="QEQ151" s="342"/>
      <c r="QER151" s="342"/>
      <c r="QES151" s="342"/>
      <c r="QET151" s="342"/>
      <c r="QEU151" s="342"/>
      <c r="QEV151" s="342"/>
      <c r="QEW151" s="342"/>
      <c r="QEX151" s="342"/>
      <c r="QEY151" s="342"/>
      <c r="QEZ151" s="342"/>
      <c r="QFA151" s="342"/>
      <c r="QFB151" s="342"/>
      <c r="QFC151" s="342"/>
      <c r="QFD151" s="342"/>
      <c r="QFE151" s="342"/>
      <c r="QFF151" s="342"/>
      <c r="QFG151" s="342"/>
      <c r="QFH151" s="342"/>
      <c r="QFI151" s="342"/>
      <c r="QFJ151" s="342"/>
      <c r="QFK151" s="342"/>
      <c r="QFL151" s="342"/>
      <c r="QFM151" s="342"/>
      <c r="QFN151" s="342"/>
      <c r="QFO151" s="342"/>
      <c r="QFP151" s="342"/>
      <c r="QFQ151" s="342"/>
      <c r="QFR151" s="342"/>
      <c r="QFS151" s="342"/>
      <c r="QFT151" s="342"/>
      <c r="QFU151" s="342"/>
      <c r="QFV151" s="342"/>
      <c r="QFW151" s="342"/>
      <c r="QFX151" s="342"/>
      <c r="QFY151" s="342"/>
      <c r="QFZ151" s="342"/>
      <c r="QGA151" s="342"/>
      <c r="QGB151" s="342"/>
      <c r="QGC151" s="342"/>
      <c r="QGD151" s="342"/>
      <c r="QGE151" s="342"/>
      <c r="QGF151" s="342"/>
      <c r="QGG151" s="342"/>
      <c r="QGH151" s="342"/>
      <c r="QGI151" s="342"/>
      <c r="QGJ151" s="342"/>
      <c r="QGK151" s="342"/>
      <c r="QGL151" s="342"/>
      <c r="QGM151" s="342"/>
      <c r="QGN151" s="342"/>
      <c r="QGO151" s="342"/>
      <c r="QGP151" s="342"/>
      <c r="QGQ151" s="342"/>
      <c r="QGR151" s="342"/>
      <c r="QGS151" s="342"/>
      <c r="QGT151" s="342"/>
      <c r="QGU151" s="342"/>
      <c r="QGV151" s="342"/>
      <c r="QGW151" s="342"/>
      <c r="QGX151" s="342"/>
      <c r="QGY151" s="342"/>
      <c r="QGZ151" s="342"/>
      <c r="QHA151" s="342"/>
      <c r="QHB151" s="342"/>
      <c r="QHC151" s="342"/>
      <c r="QHD151" s="342"/>
      <c r="QHE151" s="342"/>
      <c r="QHF151" s="342"/>
      <c r="QHG151" s="342"/>
      <c r="QHH151" s="342"/>
      <c r="QHI151" s="342"/>
      <c r="QHJ151" s="342"/>
      <c r="QHK151" s="342"/>
      <c r="QHL151" s="342"/>
      <c r="QHM151" s="342"/>
      <c r="QHN151" s="342"/>
      <c r="QHO151" s="342"/>
      <c r="QHP151" s="342"/>
      <c r="QHQ151" s="342"/>
      <c r="QHR151" s="342"/>
      <c r="QHS151" s="342"/>
      <c r="QHT151" s="342"/>
      <c r="QHU151" s="342"/>
      <c r="QHV151" s="342"/>
      <c r="QHW151" s="342"/>
      <c r="QHX151" s="342"/>
      <c r="QHY151" s="342"/>
      <c r="QHZ151" s="342"/>
      <c r="QIA151" s="342"/>
      <c r="QIB151" s="342"/>
      <c r="QIC151" s="342"/>
      <c r="QID151" s="342"/>
      <c r="QIE151" s="342"/>
      <c r="QIF151" s="342"/>
      <c r="QIG151" s="342"/>
      <c r="QIH151" s="342"/>
      <c r="QII151" s="342"/>
      <c r="QIJ151" s="342"/>
      <c r="QIK151" s="342"/>
      <c r="QIL151" s="342"/>
      <c r="QIM151" s="342"/>
      <c r="QIN151" s="342"/>
      <c r="QIO151" s="342"/>
      <c r="QIP151" s="342"/>
      <c r="QIQ151" s="342"/>
      <c r="QIR151" s="342"/>
      <c r="QIS151" s="342"/>
      <c r="QIT151" s="342"/>
      <c r="QIU151" s="342"/>
      <c r="QIV151" s="342"/>
      <c r="QIW151" s="342"/>
      <c r="QIX151" s="342"/>
      <c r="QIY151" s="342"/>
      <c r="QIZ151" s="342"/>
      <c r="QJA151" s="342"/>
      <c r="QJB151" s="342"/>
      <c r="QJC151" s="342"/>
      <c r="QJD151" s="342"/>
      <c r="QJE151" s="342"/>
      <c r="QJF151" s="342"/>
      <c r="QJG151" s="342"/>
      <c r="QJH151" s="342"/>
      <c r="QJI151" s="342"/>
      <c r="QJJ151" s="342"/>
      <c r="QJK151" s="342"/>
      <c r="QJL151" s="342"/>
      <c r="QJM151" s="342"/>
      <c r="QJN151" s="342"/>
      <c r="QJO151" s="342"/>
      <c r="QJP151" s="342"/>
      <c r="QJQ151" s="342"/>
      <c r="QJR151" s="342"/>
      <c r="QJS151" s="342"/>
      <c r="QJT151" s="342"/>
      <c r="QJU151" s="342"/>
      <c r="QJV151" s="342"/>
      <c r="QJW151" s="342"/>
      <c r="QJX151" s="342"/>
      <c r="QJY151" s="342"/>
      <c r="QJZ151" s="342"/>
      <c r="QKA151" s="342"/>
      <c r="QKB151" s="342"/>
      <c r="QKC151" s="342"/>
      <c r="QKD151" s="342"/>
      <c r="QKE151" s="342"/>
      <c r="QKF151" s="342"/>
      <c r="QKG151" s="342"/>
      <c r="QKH151" s="342"/>
      <c r="QKI151" s="342"/>
      <c r="QKJ151" s="342"/>
      <c r="QKK151" s="342"/>
      <c r="QKL151" s="342"/>
      <c r="QKM151" s="342"/>
      <c r="QKN151" s="342"/>
      <c r="QKO151" s="342"/>
      <c r="QKP151" s="342"/>
      <c r="QKQ151" s="342"/>
      <c r="QKR151" s="342"/>
      <c r="QKS151" s="342"/>
      <c r="QKT151" s="342"/>
      <c r="QKU151" s="342"/>
      <c r="QKV151" s="342"/>
      <c r="QKW151" s="342"/>
      <c r="QKX151" s="342"/>
      <c r="QKY151" s="342"/>
      <c r="QKZ151" s="342"/>
      <c r="QLA151" s="342"/>
      <c r="QLB151" s="342"/>
      <c r="QLC151" s="342"/>
      <c r="QLD151" s="342"/>
      <c r="QLE151" s="342"/>
      <c r="QLF151" s="342"/>
      <c r="QLG151" s="342"/>
      <c r="QLH151" s="342"/>
      <c r="QLI151" s="342"/>
      <c r="QLJ151" s="342"/>
      <c r="QLK151" s="342"/>
      <c r="QLL151" s="342"/>
      <c r="QLM151" s="342"/>
      <c r="QLN151" s="342"/>
      <c r="QLO151" s="342"/>
      <c r="QLP151" s="342"/>
      <c r="QLQ151" s="342"/>
      <c r="QLR151" s="342"/>
      <c r="QLS151" s="342"/>
      <c r="QLT151" s="342"/>
      <c r="QLU151" s="342"/>
      <c r="QLV151" s="342"/>
      <c r="QLW151" s="342"/>
      <c r="QLX151" s="342"/>
      <c r="QLY151" s="342"/>
      <c r="QLZ151" s="342"/>
      <c r="QMA151" s="342"/>
      <c r="QMB151" s="342"/>
      <c r="QMC151" s="342"/>
      <c r="QMD151" s="342"/>
      <c r="QME151" s="342"/>
      <c r="QMF151" s="342"/>
      <c r="QMG151" s="342"/>
      <c r="QMH151" s="342"/>
      <c r="QMI151" s="342"/>
      <c r="QMJ151" s="342"/>
      <c r="QMK151" s="342"/>
      <c r="QML151" s="342"/>
      <c r="QMM151" s="342"/>
      <c r="QMN151" s="342"/>
      <c r="QMO151" s="342"/>
      <c r="QMP151" s="342"/>
      <c r="QMQ151" s="342"/>
      <c r="QMR151" s="342"/>
      <c r="QMS151" s="342"/>
      <c r="QMT151" s="342"/>
      <c r="QMU151" s="342"/>
      <c r="QMV151" s="342"/>
      <c r="QMW151" s="342"/>
      <c r="QMX151" s="342"/>
      <c r="QMY151" s="342"/>
      <c r="QMZ151" s="342"/>
      <c r="QNA151" s="342"/>
      <c r="QNB151" s="342"/>
      <c r="QNC151" s="342"/>
      <c r="QND151" s="342"/>
      <c r="QNE151" s="342"/>
      <c r="QNF151" s="342"/>
      <c r="QNG151" s="342"/>
      <c r="QNH151" s="342"/>
      <c r="QNI151" s="342"/>
      <c r="QNJ151" s="342"/>
      <c r="QNK151" s="342"/>
      <c r="QNL151" s="342"/>
      <c r="QNM151" s="342"/>
      <c r="QNN151" s="342"/>
      <c r="QNO151" s="342"/>
      <c r="QNP151" s="342"/>
      <c r="QNQ151" s="342"/>
      <c r="QNR151" s="342"/>
      <c r="QNS151" s="342"/>
      <c r="QNT151" s="342"/>
      <c r="QNU151" s="342"/>
      <c r="QNV151" s="342"/>
      <c r="QNW151" s="342"/>
      <c r="QNX151" s="342"/>
      <c r="QNY151" s="342"/>
      <c r="QNZ151" s="342"/>
      <c r="QOA151" s="342"/>
      <c r="QOB151" s="342"/>
      <c r="QOC151" s="342"/>
      <c r="QOD151" s="342"/>
      <c r="QOE151" s="342"/>
      <c r="QOF151" s="342"/>
      <c r="QOG151" s="342"/>
      <c r="QOH151" s="342"/>
      <c r="QOI151" s="342"/>
      <c r="QOJ151" s="342"/>
      <c r="QOK151" s="342"/>
      <c r="QOL151" s="342"/>
      <c r="QOM151" s="342"/>
      <c r="QON151" s="342"/>
      <c r="QOO151" s="342"/>
      <c r="QOP151" s="342"/>
      <c r="QOQ151" s="342"/>
      <c r="QOR151" s="342"/>
      <c r="QOS151" s="342"/>
      <c r="QOT151" s="342"/>
      <c r="QOU151" s="342"/>
      <c r="QOV151" s="342"/>
      <c r="QOW151" s="342"/>
      <c r="QOX151" s="342"/>
      <c r="QOY151" s="342"/>
      <c r="QOZ151" s="342"/>
      <c r="QPA151" s="342"/>
      <c r="QPB151" s="342"/>
      <c r="QPC151" s="342"/>
      <c r="QPD151" s="342"/>
      <c r="QPE151" s="342"/>
      <c r="QPF151" s="342"/>
      <c r="QPG151" s="342"/>
      <c r="QPH151" s="342"/>
      <c r="QPI151" s="342"/>
      <c r="QPJ151" s="342"/>
      <c r="QPK151" s="342"/>
      <c r="QPL151" s="342"/>
      <c r="QPM151" s="342"/>
      <c r="QPN151" s="342"/>
      <c r="QPO151" s="342"/>
      <c r="QPP151" s="342"/>
      <c r="QPQ151" s="342"/>
      <c r="QPR151" s="342"/>
      <c r="QPS151" s="342"/>
      <c r="QPT151" s="342"/>
      <c r="QPU151" s="342"/>
      <c r="QPV151" s="342"/>
      <c r="QPW151" s="342"/>
      <c r="QPX151" s="342"/>
      <c r="QPY151" s="342"/>
      <c r="QPZ151" s="342"/>
      <c r="QQA151" s="342"/>
      <c r="QQB151" s="342"/>
      <c r="QQC151" s="342"/>
      <c r="QQD151" s="342"/>
      <c r="QQE151" s="342"/>
      <c r="QQF151" s="342"/>
      <c r="QQG151" s="342"/>
      <c r="QQH151" s="342"/>
      <c r="QQI151" s="342"/>
      <c r="QQJ151" s="342"/>
      <c r="QQK151" s="342"/>
      <c r="QQL151" s="342"/>
      <c r="QQM151" s="342"/>
      <c r="QQN151" s="342"/>
      <c r="QQO151" s="342"/>
      <c r="QQP151" s="342"/>
      <c r="QQQ151" s="342"/>
      <c r="QQR151" s="342"/>
      <c r="QQS151" s="342"/>
      <c r="QQT151" s="342"/>
      <c r="QQU151" s="342"/>
      <c r="QQV151" s="342"/>
      <c r="QQW151" s="342"/>
      <c r="QQX151" s="342"/>
      <c r="QQY151" s="342"/>
      <c r="QQZ151" s="342"/>
      <c r="QRA151" s="342"/>
      <c r="QRB151" s="342"/>
      <c r="QRC151" s="342"/>
      <c r="QRD151" s="342"/>
      <c r="QRE151" s="342"/>
      <c r="QRF151" s="342"/>
      <c r="QRG151" s="342"/>
      <c r="QRH151" s="342"/>
      <c r="QRI151" s="342"/>
      <c r="QRJ151" s="342"/>
      <c r="QRK151" s="342"/>
      <c r="QRL151" s="342"/>
      <c r="QRM151" s="342"/>
      <c r="QRN151" s="342"/>
      <c r="QRO151" s="342"/>
      <c r="QRP151" s="342"/>
      <c r="QRQ151" s="342"/>
      <c r="QRR151" s="342"/>
      <c r="QRS151" s="342"/>
      <c r="QRT151" s="342"/>
      <c r="QRU151" s="342"/>
      <c r="QRV151" s="342"/>
      <c r="QRW151" s="342"/>
      <c r="QRX151" s="342"/>
      <c r="QRY151" s="342"/>
      <c r="QRZ151" s="342"/>
      <c r="QSA151" s="342"/>
      <c r="QSB151" s="342"/>
      <c r="QSC151" s="342"/>
      <c r="QSD151" s="342"/>
      <c r="QSE151" s="342"/>
      <c r="QSF151" s="342"/>
      <c r="QSG151" s="342"/>
      <c r="QSH151" s="342"/>
      <c r="QSI151" s="342"/>
      <c r="QSJ151" s="342"/>
      <c r="QSK151" s="342"/>
      <c r="QSL151" s="342"/>
      <c r="QSM151" s="342"/>
      <c r="QSN151" s="342"/>
      <c r="QSO151" s="342"/>
      <c r="QSP151" s="342"/>
      <c r="QSQ151" s="342"/>
      <c r="QSR151" s="342"/>
      <c r="QSS151" s="342"/>
      <c r="QST151" s="342"/>
      <c r="QSU151" s="342"/>
      <c r="QSV151" s="342"/>
      <c r="QSW151" s="342"/>
      <c r="QSX151" s="342"/>
      <c r="QSY151" s="342"/>
      <c r="QSZ151" s="342"/>
      <c r="QTA151" s="342"/>
      <c r="QTB151" s="342"/>
      <c r="QTC151" s="342"/>
      <c r="QTD151" s="342"/>
      <c r="QTE151" s="342"/>
      <c r="QTF151" s="342"/>
      <c r="QTG151" s="342"/>
      <c r="QTH151" s="342"/>
      <c r="QTI151" s="342"/>
      <c r="QTJ151" s="342"/>
      <c r="QTK151" s="342"/>
      <c r="QTL151" s="342"/>
      <c r="QTM151" s="342"/>
      <c r="QTN151" s="342"/>
      <c r="QTO151" s="342"/>
      <c r="QTP151" s="342"/>
      <c r="QTQ151" s="342"/>
      <c r="QTR151" s="342"/>
      <c r="QTS151" s="342"/>
      <c r="QTT151" s="342"/>
      <c r="QTU151" s="342"/>
      <c r="QTV151" s="342"/>
      <c r="QTW151" s="342"/>
      <c r="QTX151" s="342"/>
      <c r="QTY151" s="342"/>
      <c r="QTZ151" s="342"/>
      <c r="QUA151" s="342"/>
      <c r="QUB151" s="342"/>
      <c r="QUC151" s="342"/>
      <c r="QUD151" s="342"/>
      <c r="QUE151" s="342"/>
      <c r="QUF151" s="342"/>
      <c r="QUG151" s="342"/>
      <c r="QUH151" s="342"/>
      <c r="QUI151" s="342"/>
      <c r="QUJ151" s="342"/>
      <c r="QUK151" s="342"/>
      <c r="QUL151" s="342"/>
      <c r="QUM151" s="342"/>
      <c r="QUN151" s="342"/>
      <c r="QUO151" s="342"/>
      <c r="QUP151" s="342"/>
      <c r="QUQ151" s="342"/>
      <c r="QUR151" s="342"/>
      <c r="QUS151" s="342"/>
      <c r="QUT151" s="342"/>
      <c r="QUU151" s="342"/>
      <c r="QUV151" s="342"/>
      <c r="QUW151" s="342"/>
      <c r="QUX151" s="342"/>
      <c r="QUY151" s="342"/>
      <c r="QUZ151" s="342"/>
      <c r="QVA151" s="342"/>
      <c r="QVB151" s="342"/>
      <c r="QVC151" s="342"/>
      <c r="QVD151" s="342"/>
      <c r="QVE151" s="342"/>
      <c r="QVF151" s="342"/>
      <c r="QVG151" s="342"/>
      <c r="QVH151" s="342"/>
      <c r="QVI151" s="342"/>
      <c r="QVJ151" s="342"/>
      <c r="QVK151" s="342"/>
      <c r="QVL151" s="342"/>
      <c r="QVM151" s="342"/>
      <c r="QVN151" s="342"/>
      <c r="QVO151" s="342"/>
      <c r="QVP151" s="342"/>
      <c r="QVQ151" s="342"/>
      <c r="QVR151" s="342"/>
      <c r="QVS151" s="342"/>
      <c r="QVT151" s="342"/>
      <c r="QVU151" s="342"/>
      <c r="QVV151" s="342"/>
      <c r="QVW151" s="342"/>
      <c r="QVX151" s="342"/>
      <c r="QVY151" s="342"/>
      <c r="QVZ151" s="342"/>
      <c r="QWA151" s="342"/>
      <c r="QWB151" s="342"/>
      <c r="QWC151" s="342"/>
      <c r="QWD151" s="342"/>
      <c r="QWE151" s="342"/>
      <c r="QWF151" s="342"/>
      <c r="QWG151" s="342"/>
      <c r="QWH151" s="342"/>
      <c r="QWI151" s="342"/>
      <c r="QWJ151" s="342"/>
      <c r="QWK151" s="342"/>
      <c r="QWL151" s="342"/>
      <c r="QWM151" s="342"/>
      <c r="QWN151" s="342"/>
      <c r="QWO151" s="342"/>
      <c r="QWP151" s="342"/>
      <c r="QWQ151" s="342"/>
      <c r="QWR151" s="342"/>
      <c r="QWS151" s="342"/>
      <c r="QWT151" s="342"/>
      <c r="QWU151" s="342"/>
      <c r="QWV151" s="342"/>
      <c r="QWW151" s="342"/>
      <c r="QWX151" s="342"/>
      <c r="QWY151" s="342"/>
      <c r="QWZ151" s="342"/>
      <c r="QXA151" s="342"/>
      <c r="QXB151" s="342"/>
      <c r="QXC151" s="342"/>
      <c r="QXD151" s="342"/>
      <c r="QXE151" s="342"/>
      <c r="QXF151" s="342"/>
      <c r="QXG151" s="342"/>
      <c r="QXH151" s="342"/>
      <c r="QXI151" s="342"/>
      <c r="QXJ151" s="342"/>
      <c r="QXK151" s="342"/>
      <c r="QXL151" s="342"/>
      <c r="QXM151" s="342"/>
      <c r="QXN151" s="342"/>
      <c r="QXO151" s="342"/>
      <c r="QXP151" s="342"/>
      <c r="QXQ151" s="342"/>
      <c r="QXR151" s="342"/>
      <c r="QXS151" s="342"/>
      <c r="QXT151" s="342"/>
      <c r="QXU151" s="342"/>
      <c r="QXV151" s="342"/>
      <c r="QXW151" s="342"/>
      <c r="QXX151" s="342"/>
      <c r="QXY151" s="342"/>
      <c r="QXZ151" s="342"/>
      <c r="QYA151" s="342"/>
      <c r="QYB151" s="342"/>
      <c r="QYC151" s="342"/>
      <c r="QYD151" s="342"/>
      <c r="QYE151" s="342"/>
      <c r="QYF151" s="342"/>
      <c r="QYG151" s="342"/>
      <c r="QYH151" s="342"/>
      <c r="QYI151" s="342"/>
      <c r="QYJ151" s="342"/>
      <c r="QYK151" s="342"/>
      <c r="QYL151" s="342"/>
      <c r="QYM151" s="342"/>
      <c r="QYN151" s="342"/>
      <c r="QYO151" s="342"/>
      <c r="QYP151" s="342"/>
      <c r="QYQ151" s="342"/>
      <c r="QYR151" s="342"/>
      <c r="QYS151" s="342"/>
      <c r="QYT151" s="342"/>
      <c r="QYU151" s="342"/>
      <c r="QYV151" s="342"/>
      <c r="QYW151" s="342"/>
      <c r="QYX151" s="342"/>
      <c r="QYY151" s="342"/>
      <c r="QYZ151" s="342"/>
      <c r="QZA151" s="342"/>
      <c r="QZB151" s="342"/>
      <c r="QZC151" s="342"/>
      <c r="QZD151" s="342"/>
      <c r="QZE151" s="342"/>
      <c r="QZF151" s="342"/>
      <c r="QZG151" s="342"/>
      <c r="QZH151" s="342"/>
      <c r="QZI151" s="342"/>
      <c r="QZJ151" s="342"/>
      <c r="QZK151" s="342"/>
      <c r="QZL151" s="342"/>
      <c r="QZM151" s="342"/>
      <c r="QZN151" s="342"/>
      <c r="QZO151" s="342"/>
      <c r="QZP151" s="342"/>
      <c r="QZQ151" s="342"/>
      <c r="QZR151" s="342"/>
      <c r="QZS151" s="342"/>
      <c r="QZT151" s="342"/>
      <c r="QZU151" s="342"/>
      <c r="QZV151" s="342"/>
      <c r="QZW151" s="342"/>
      <c r="QZX151" s="342"/>
      <c r="QZY151" s="342"/>
      <c r="QZZ151" s="342"/>
      <c r="RAA151" s="342"/>
      <c r="RAB151" s="342"/>
      <c r="RAC151" s="342"/>
      <c r="RAD151" s="342"/>
      <c r="RAE151" s="342"/>
      <c r="RAF151" s="342"/>
      <c r="RAG151" s="342"/>
      <c r="RAH151" s="342"/>
      <c r="RAI151" s="342"/>
      <c r="RAJ151" s="342"/>
      <c r="RAK151" s="342"/>
      <c r="RAL151" s="342"/>
      <c r="RAM151" s="342"/>
      <c r="RAN151" s="342"/>
      <c r="RAO151" s="342"/>
      <c r="RAP151" s="342"/>
      <c r="RAQ151" s="342"/>
      <c r="RAR151" s="342"/>
      <c r="RAS151" s="342"/>
      <c r="RAT151" s="342"/>
      <c r="RAU151" s="342"/>
      <c r="RAV151" s="342"/>
      <c r="RAW151" s="342"/>
      <c r="RAX151" s="342"/>
      <c r="RAY151" s="342"/>
      <c r="RAZ151" s="342"/>
      <c r="RBA151" s="342"/>
      <c r="RBB151" s="342"/>
      <c r="RBC151" s="342"/>
      <c r="RBD151" s="342"/>
      <c r="RBE151" s="342"/>
      <c r="RBF151" s="342"/>
      <c r="RBG151" s="342"/>
      <c r="RBH151" s="342"/>
      <c r="RBI151" s="342"/>
      <c r="RBJ151" s="342"/>
      <c r="RBK151" s="342"/>
      <c r="RBL151" s="342"/>
      <c r="RBM151" s="342"/>
      <c r="RBN151" s="342"/>
      <c r="RBO151" s="342"/>
      <c r="RBP151" s="342"/>
      <c r="RBQ151" s="342"/>
      <c r="RBR151" s="342"/>
      <c r="RBS151" s="342"/>
      <c r="RBT151" s="342"/>
      <c r="RBU151" s="342"/>
      <c r="RBV151" s="342"/>
      <c r="RBW151" s="342"/>
      <c r="RBX151" s="342"/>
      <c r="RBY151" s="342"/>
      <c r="RBZ151" s="342"/>
      <c r="RCA151" s="342"/>
      <c r="RCB151" s="342"/>
      <c r="RCC151" s="342"/>
      <c r="RCD151" s="342"/>
      <c r="RCE151" s="342"/>
      <c r="RCF151" s="342"/>
      <c r="RCG151" s="342"/>
      <c r="RCH151" s="342"/>
      <c r="RCI151" s="342"/>
      <c r="RCJ151" s="342"/>
      <c r="RCK151" s="342"/>
      <c r="RCL151" s="342"/>
      <c r="RCM151" s="342"/>
      <c r="RCN151" s="342"/>
      <c r="RCO151" s="342"/>
      <c r="RCP151" s="342"/>
      <c r="RCQ151" s="342"/>
      <c r="RCR151" s="342"/>
      <c r="RCS151" s="342"/>
      <c r="RCT151" s="342"/>
      <c r="RCU151" s="342"/>
      <c r="RCV151" s="342"/>
      <c r="RCW151" s="342"/>
      <c r="RCX151" s="342"/>
      <c r="RCY151" s="342"/>
      <c r="RCZ151" s="342"/>
      <c r="RDA151" s="342"/>
      <c r="RDB151" s="342"/>
      <c r="RDC151" s="342"/>
      <c r="RDD151" s="342"/>
      <c r="RDE151" s="342"/>
      <c r="RDF151" s="342"/>
      <c r="RDG151" s="342"/>
      <c r="RDH151" s="342"/>
      <c r="RDI151" s="342"/>
      <c r="RDJ151" s="342"/>
      <c r="RDK151" s="342"/>
      <c r="RDL151" s="342"/>
      <c r="RDM151" s="342"/>
      <c r="RDN151" s="342"/>
      <c r="RDO151" s="342"/>
      <c r="RDP151" s="342"/>
      <c r="RDQ151" s="342"/>
      <c r="RDR151" s="342"/>
      <c r="RDS151" s="342"/>
      <c r="RDT151" s="342"/>
      <c r="RDU151" s="342"/>
      <c r="RDV151" s="342"/>
      <c r="RDW151" s="342"/>
      <c r="RDX151" s="342"/>
      <c r="RDY151" s="342"/>
      <c r="RDZ151" s="342"/>
      <c r="REA151" s="342"/>
      <c r="REB151" s="342"/>
      <c r="REC151" s="342"/>
      <c r="RED151" s="342"/>
      <c r="REE151" s="342"/>
      <c r="REF151" s="342"/>
      <c r="REG151" s="342"/>
      <c r="REH151" s="342"/>
      <c r="REI151" s="342"/>
      <c r="REJ151" s="342"/>
      <c r="REK151" s="342"/>
      <c r="REL151" s="342"/>
      <c r="REM151" s="342"/>
      <c r="REN151" s="342"/>
      <c r="REO151" s="342"/>
      <c r="REP151" s="342"/>
      <c r="REQ151" s="342"/>
      <c r="RER151" s="342"/>
      <c r="RES151" s="342"/>
      <c r="RET151" s="342"/>
      <c r="REU151" s="342"/>
      <c r="REV151" s="342"/>
      <c r="REW151" s="342"/>
      <c r="REX151" s="342"/>
      <c r="REY151" s="342"/>
      <c r="REZ151" s="342"/>
      <c r="RFA151" s="342"/>
      <c r="RFB151" s="342"/>
      <c r="RFC151" s="342"/>
      <c r="RFD151" s="342"/>
      <c r="RFE151" s="342"/>
      <c r="RFF151" s="342"/>
      <c r="RFG151" s="342"/>
      <c r="RFH151" s="342"/>
      <c r="RFI151" s="342"/>
      <c r="RFJ151" s="342"/>
      <c r="RFK151" s="342"/>
      <c r="RFL151" s="342"/>
      <c r="RFM151" s="342"/>
      <c r="RFN151" s="342"/>
      <c r="RFO151" s="342"/>
      <c r="RFP151" s="342"/>
      <c r="RFQ151" s="342"/>
      <c r="RFR151" s="342"/>
      <c r="RFS151" s="342"/>
      <c r="RFT151" s="342"/>
      <c r="RFU151" s="342"/>
      <c r="RFV151" s="342"/>
      <c r="RFW151" s="342"/>
      <c r="RFX151" s="342"/>
      <c r="RFY151" s="342"/>
      <c r="RFZ151" s="342"/>
      <c r="RGA151" s="342"/>
      <c r="RGB151" s="342"/>
      <c r="RGC151" s="342"/>
      <c r="RGD151" s="342"/>
      <c r="RGE151" s="342"/>
      <c r="RGF151" s="342"/>
      <c r="RGG151" s="342"/>
      <c r="RGH151" s="342"/>
      <c r="RGI151" s="342"/>
      <c r="RGJ151" s="342"/>
      <c r="RGK151" s="342"/>
      <c r="RGL151" s="342"/>
      <c r="RGM151" s="342"/>
      <c r="RGN151" s="342"/>
      <c r="RGO151" s="342"/>
      <c r="RGP151" s="342"/>
      <c r="RGQ151" s="342"/>
      <c r="RGR151" s="342"/>
      <c r="RGS151" s="342"/>
      <c r="RGT151" s="342"/>
      <c r="RGU151" s="342"/>
      <c r="RGV151" s="342"/>
      <c r="RGW151" s="342"/>
      <c r="RGX151" s="342"/>
      <c r="RGY151" s="342"/>
      <c r="RGZ151" s="342"/>
      <c r="RHA151" s="342"/>
      <c r="RHB151" s="342"/>
      <c r="RHC151" s="342"/>
      <c r="RHD151" s="342"/>
      <c r="RHE151" s="342"/>
      <c r="RHF151" s="342"/>
      <c r="RHG151" s="342"/>
      <c r="RHH151" s="342"/>
      <c r="RHI151" s="342"/>
      <c r="RHJ151" s="342"/>
      <c r="RHK151" s="342"/>
      <c r="RHL151" s="342"/>
      <c r="RHM151" s="342"/>
      <c r="RHN151" s="342"/>
      <c r="RHO151" s="342"/>
      <c r="RHP151" s="342"/>
      <c r="RHQ151" s="342"/>
      <c r="RHR151" s="342"/>
      <c r="RHS151" s="342"/>
      <c r="RHT151" s="342"/>
      <c r="RHU151" s="342"/>
      <c r="RHV151" s="342"/>
      <c r="RHW151" s="342"/>
      <c r="RHX151" s="342"/>
      <c r="RHY151" s="342"/>
      <c r="RHZ151" s="342"/>
      <c r="RIA151" s="342"/>
      <c r="RIB151" s="342"/>
      <c r="RIC151" s="342"/>
      <c r="RID151" s="342"/>
      <c r="RIE151" s="342"/>
      <c r="RIF151" s="342"/>
      <c r="RIG151" s="342"/>
      <c r="RIH151" s="342"/>
      <c r="RII151" s="342"/>
      <c r="RIJ151" s="342"/>
      <c r="RIK151" s="342"/>
      <c r="RIL151" s="342"/>
      <c r="RIM151" s="342"/>
      <c r="RIN151" s="342"/>
      <c r="RIO151" s="342"/>
      <c r="RIP151" s="342"/>
      <c r="RIQ151" s="342"/>
      <c r="RIR151" s="342"/>
      <c r="RIS151" s="342"/>
      <c r="RIT151" s="342"/>
      <c r="RIU151" s="342"/>
      <c r="RIV151" s="342"/>
      <c r="RIW151" s="342"/>
      <c r="RIX151" s="342"/>
      <c r="RIY151" s="342"/>
      <c r="RIZ151" s="342"/>
      <c r="RJA151" s="342"/>
      <c r="RJB151" s="342"/>
      <c r="RJC151" s="342"/>
      <c r="RJD151" s="342"/>
      <c r="RJE151" s="342"/>
      <c r="RJF151" s="342"/>
      <c r="RJG151" s="342"/>
      <c r="RJH151" s="342"/>
      <c r="RJI151" s="342"/>
      <c r="RJJ151" s="342"/>
      <c r="RJK151" s="342"/>
      <c r="RJL151" s="342"/>
      <c r="RJM151" s="342"/>
      <c r="RJN151" s="342"/>
      <c r="RJO151" s="342"/>
      <c r="RJP151" s="342"/>
      <c r="RJQ151" s="342"/>
      <c r="RJR151" s="342"/>
      <c r="RJS151" s="342"/>
      <c r="RJT151" s="342"/>
      <c r="RJU151" s="342"/>
      <c r="RJV151" s="342"/>
      <c r="RJW151" s="342"/>
      <c r="RJX151" s="342"/>
      <c r="RJY151" s="342"/>
      <c r="RJZ151" s="342"/>
      <c r="RKA151" s="342"/>
      <c r="RKB151" s="342"/>
      <c r="RKC151" s="342"/>
      <c r="RKD151" s="342"/>
      <c r="RKE151" s="342"/>
      <c r="RKF151" s="342"/>
      <c r="RKG151" s="342"/>
      <c r="RKH151" s="342"/>
      <c r="RKI151" s="342"/>
      <c r="RKJ151" s="342"/>
      <c r="RKK151" s="342"/>
      <c r="RKL151" s="342"/>
      <c r="RKM151" s="342"/>
      <c r="RKN151" s="342"/>
      <c r="RKO151" s="342"/>
      <c r="RKP151" s="342"/>
      <c r="RKQ151" s="342"/>
      <c r="RKR151" s="342"/>
      <c r="RKS151" s="342"/>
      <c r="RKT151" s="342"/>
      <c r="RKU151" s="342"/>
      <c r="RKV151" s="342"/>
      <c r="RKW151" s="342"/>
      <c r="RKX151" s="342"/>
      <c r="RKY151" s="342"/>
      <c r="RKZ151" s="342"/>
      <c r="RLA151" s="342"/>
      <c r="RLB151" s="342"/>
      <c r="RLC151" s="342"/>
      <c r="RLD151" s="342"/>
      <c r="RLE151" s="342"/>
      <c r="RLF151" s="342"/>
      <c r="RLG151" s="342"/>
      <c r="RLH151" s="342"/>
      <c r="RLI151" s="342"/>
      <c r="RLJ151" s="342"/>
      <c r="RLK151" s="342"/>
      <c r="RLL151" s="342"/>
      <c r="RLM151" s="342"/>
      <c r="RLN151" s="342"/>
      <c r="RLO151" s="342"/>
      <c r="RLP151" s="342"/>
      <c r="RLQ151" s="342"/>
      <c r="RLR151" s="342"/>
      <c r="RLS151" s="342"/>
      <c r="RLT151" s="342"/>
      <c r="RLU151" s="342"/>
      <c r="RLV151" s="342"/>
      <c r="RLW151" s="342"/>
      <c r="RLX151" s="342"/>
      <c r="RLY151" s="342"/>
      <c r="RLZ151" s="342"/>
      <c r="RMA151" s="342"/>
      <c r="RMB151" s="342"/>
      <c r="RMC151" s="342"/>
      <c r="RMD151" s="342"/>
      <c r="RME151" s="342"/>
      <c r="RMF151" s="342"/>
      <c r="RMG151" s="342"/>
      <c r="RMH151" s="342"/>
      <c r="RMI151" s="342"/>
      <c r="RMJ151" s="342"/>
      <c r="RMK151" s="342"/>
      <c r="RML151" s="342"/>
      <c r="RMM151" s="342"/>
      <c r="RMN151" s="342"/>
      <c r="RMO151" s="342"/>
      <c r="RMP151" s="342"/>
      <c r="RMQ151" s="342"/>
      <c r="RMR151" s="342"/>
      <c r="RMS151" s="342"/>
      <c r="RMT151" s="342"/>
      <c r="RMU151" s="342"/>
      <c r="RMV151" s="342"/>
      <c r="RMW151" s="342"/>
      <c r="RMX151" s="342"/>
      <c r="RMY151" s="342"/>
      <c r="RMZ151" s="342"/>
      <c r="RNA151" s="342"/>
      <c r="RNB151" s="342"/>
      <c r="RNC151" s="342"/>
      <c r="RND151" s="342"/>
      <c r="RNE151" s="342"/>
      <c r="RNF151" s="342"/>
      <c r="RNG151" s="342"/>
      <c r="RNH151" s="342"/>
      <c r="RNI151" s="342"/>
      <c r="RNJ151" s="342"/>
      <c r="RNK151" s="342"/>
      <c r="RNL151" s="342"/>
      <c r="RNM151" s="342"/>
      <c r="RNN151" s="342"/>
      <c r="RNO151" s="342"/>
      <c r="RNP151" s="342"/>
      <c r="RNQ151" s="342"/>
      <c r="RNR151" s="342"/>
      <c r="RNS151" s="342"/>
      <c r="RNT151" s="342"/>
      <c r="RNU151" s="342"/>
      <c r="RNV151" s="342"/>
      <c r="RNW151" s="342"/>
      <c r="RNX151" s="342"/>
      <c r="RNY151" s="342"/>
      <c r="RNZ151" s="342"/>
      <c r="ROA151" s="342"/>
      <c r="ROB151" s="342"/>
      <c r="ROC151" s="342"/>
      <c r="ROD151" s="342"/>
      <c r="ROE151" s="342"/>
      <c r="ROF151" s="342"/>
      <c r="ROG151" s="342"/>
      <c r="ROH151" s="342"/>
      <c r="ROI151" s="342"/>
      <c r="ROJ151" s="342"/>
      <c r="ROK151" s="342"/>
      <c r="ROL151" s="342"/>
      <c r="ROM151" s="342"/>
      <c r="RON151" s="342"/>
      <c r="ROO151" s="342"/>
      <c r="ROP151" s="342"/>
      <c r="ROQ151" s="342"/>
      <c r="ROR151" s="342"/>
      <c r="ROS151" s="342"/>
      <c r="ROT151" s="342"/>
      <c r="ROU151" s="342"/>
      <c r="ROV151" s="342"/>
      <c r="ROW151" s="342"/>
      <c r="ROX151" s="342"/>
      <c r="ROY151" s="342"/>
      <c r="ROZ151" s="342"/>
      <c r="RPA151" s="342"/>
      <c r="RPB151" s="342"/>
      <c r="RPC151" s="342"/>
      <c r="RPD151" s="342"/>
      <c r="RPE151" s="342"/>
      <c r="RPF151" s="342"/>
      <c r="RPG151" s="342"/>
      <c r="RPH151" s="342"/>
      <c r="RPI151" s="342"/>
      <c r="RPJ151" s="342"/>
      <c r="RPK151" s="342"/>
      <c r="RPL151" s="342"/>
      <c r="RPM151" s="342"/>
      <c r="RPN151" s="342"/>
      <c r="RPO151" s="342"/>
      <c r="RPP151" s="342"/>
      <c r="RPQ151" s="342"/>
      <c r="RPR151" s="342"/>
      <c r="RPS151" s="342"/>
      <c r="RPT151" s="342"/>
      <c r="RPU151" s="342"/>
      <c r="RPV151" s="342"/>
      <c r="RPW151" s="342"/>
      <c r="RPX151" s="342"/>
      <c r="RPY151" s="342"/>
      <c r="RPZ151" s="342"/>
      <c r="RQA151" s="342"/>
      <c r="RQB151" s="342"/>
      <c r="RQC151" s="342"/>
      <c r="RQD151" s="342"/>
      <c r="RQE151" s="342"/>
      <c r="RQF151" s="342"/>
      <c r="RQG151" s="342"/>
      <c r="RQH151" s="342"/>
      <c r="RQI151" s="342"/>
      <c r="RQJ151" s="342"/>
      <c r="RQK151" s="342"/>
      <c r="RQL151" s="342"/>
      <c r="RQM151" s="342"/>
      <c r="RQN151" s="342"/>
      <c r="RQO151" s="342"/>
      <c r="RQP151" s="342"/>
      <c r="RQQ151" s="342"/>
      <c r="RQR151" s="342"/>
      <c r="RQS151" s="342"/>
      <c r="RQT151" s="342"/>
      <c r="RQU151" s="342"/>
      <c r="RQV151" s="342"/>
      <c r="RQW151" s="342"/>
      <c r="RQX151" s="342"/>
      <c r="RQY151" s="342"/>
      <c r="RQZ151" s="342"/>
      <c r="RRA151" s="342"/>
      <c r="RRB151" s="342"/>
      <c r="RRC151" s="342"/>
      <c r="RRD151" s="342"/>
      <c r="RRE151" s="342"/>
      <c r="RRF151" s="342"/>
      <c r="RRG151" s="342"/>
      <c r="RRH151" s="342"/>
      <c r="RRI151" s="342"/>
      <c r="RRJ151" s="342"/>
      <c r="RRK151" s="342"/>
      <c r="RRL151" s="342"/>
      <c r="RRM151" s="342"/>
      <c r="RRN151" s="342"/>
      <c r="RRO151" s="342"/>
      <c r="RRP151" s="342"/>
      <c r="RRQ151" s="342"/>
      <c r="RRR151" s="342"/>
      <c r="RRS151" s="342"/>
      <c r="RRT151" s="342"/>
      <c r="RRU151" s="342"/>
      <c r="RRV151" s="342"/>
      <c r="RRW151" s="342"/>
      <c r="RRX151" s="342"/>
      <c r="RRY151" s="342"/>
      <c r="RRZ151" s="342"/>
      <c r="RSA151" s="342"/>
      <c r="RSB151" s="342"/>
      <c r="RSC151" s="342"/>
      <c r="RSD151" s="342"/>
      <c r="RSE151" s="342"/>
      <c r="RSF151" s="342"/>
      <c r="RSG151" s="342"/>
      <c r="RSH151" s="342"/>
      <c r="RSI151" s="342"/>
      <c r="RSJ151" s="342"/>
      <c r="RSK151" s="342"/>
      <c r="RSL151" s="342"/>
      <c r="RSM151" s="342"/>
      <c r="RSN151" s="342"/>
      <c r="RSO151" s="342"/>
      <c r="RSP151" s="342"/>
      <c r="RSQ151" s="342"/>
      <c r="RSR151" s="342"/>
      <c r="RSS151" s="342"/>
      <c r="RST151" s="342"/>
      <c r="RSU151" s="342"/>
      <c r="RSV151" s="342"/>
      <c r="RSW151" s="342"/>
      <c r="RSX151" s="342"/>
      <c r="RSY151" s="342"/>
      <c r="RSZ151" s="342"/>
      <c r="RTA151" s="342"/>
      <c r="RTB151" s="342"/>
      <c r="RTC151" s="342"/>
      <c r="RTD151" s="342"/>
      <c r="RTE151" s="342"/>
      <c r="RTF151" s="342"/>
      <c r="RTG151" s="342"/>
      <c r="RTH151" s="342"/>
      <c r="RTI151" s="342"/>
      <c r="RTJ151" s="342"/>
      <c r="RTK151" s="342"/>
      <c r="RTL151" s="342"/>
      <c r="RTM151" s="342"/>
      <c r="RTN151" s="342"/>
      <c r="RTO151" s="342"/>
      <c r="RTP151" s="342"/>
      <c r="RTQ151" s="342"/>
      <c r="RTR151" s="342"/>
      <c r="RTS151" s="342"/>
      <c r="RTT151" s="342"/>
      <c r="RTU151" s="342"/>
      <c r="RTV151" s="342"/>
      <c r="RTW151" s="342"/>
      <c r="RTX151" s="342"/>
      <c r="RTY151" s="342"/>
      <c r="RTZ151" s="342"/>
      <c r="RUA151" s="342"/>
      <c r="RUB151" s="342"/>
      <c r="RUC151" s="342"/>
      <c r="RUD151" s="342"/>
      <c r="RUE151" s="342"/>
      <c r="RUF151" s="342"/>
      <c r="RUG151" s="342"/>
      <c r="RUH151" s="342"/>
      <c r="RUI151" s="342"/>
      <c r="RUJ151" s="342"/>
      <c r="RUK151" s="342"/>
      <c r="RUL151" s="342"/>
      <c r="RUM151" s="342"/>
      <c r="RUN151" s="342"/>
      <c r="RUO151" s="342"/>
      <c r="RUP151" s="342"/>
      <c r="RUQ151" s="342"/>
      <c r="RUR151" s="342"/>
      <c r="RUS151" s="342"/>
      <c r="RUT151" s="342"/>
      <c r="RUU151" s="342"/>
      <c r="RUV151" s="342"/>
      <c r="RUW151" s="342"/>
      <c r="RUX151" s="342"/>
      <c r="RUY151" s="342"/>
      <c r="RUZ151" s="342"/>
      <c r="RVA151" s="342"/>
      <c r="RVB151" s="342"/>
      <c r="RVC151" s="342"/>
      <c r="RVD151" s="342"/>
      <c r="RVE151" s="342"/>
      <c r="RVF151" s="342"/>
      <c r="RVG151" s="342"/>
      <c r="RVH151" s="342"/>
      <c r="RVI151" s="342"/>
      <c r="RVJ151" s="342"/>
      <c r="RVK151" s="342"/>
      <c r="RVL151" s="342"/>
      <c r="RVM151" s="342"/>
      <c r="RVN151" s="342"/>
      <c r="RVO151" s="342"/>
      <c r="RVP151" s="342"/>
      <c r="RVQ151" s="342"/>
      <c r="RVR151" s="342"/>
      <c r="RVS151" s="342"/>
      <c r="RVT151" s="342"/>
      <c r="RVU151" s="342"/>
      <c r="RVV151" s="342"/>
      <c r="RVW151" s="342"/>
      <c r="RVX151" s="342"/>
      <c r="RVY151" s="342"/>
      <c r="RVZ151" s="342"/>
      <c r="RWA151" s="342"/>
      <c r="RWB151" s="342"/>
      <c r="RWC151" s="342"/>
      <c r="RWD151" s="342"/>
      <c r="RWE151" s="342"/>
      <c r="RWF151" s="342"/>
      <c r="RWG151" s="342"/>
      <c r="RWH151" s="342"/>
      <c r="RWI151" s="342"/>
      <c r="RWJ151" s="342"/>
      <c r="RWK151" s="342"/>
      <c r="RWL151" s="342"/>
      <c r="RWM151" s="342"/>
      <c r="RWN151" s="342"/>
      <c r="RWO151" s="342"/>
      <c r="RWP151" s="342"/>
      <c r="RWQ151" s="342"/>
      <c r="RWR151" s="342"/>
      <c r="RWS151" s="342"/>
      <c r="RWT151" s="342"/>
      <c r="RWU151" s="342"/>
      <c r="RWV151" s="342"/>
      <c r="RWW151" s="342"/>
      <c r="RWX151" s="342"/>
      <c r="RWY151" s="342"/>
      <c r="RWZ151" s="342"/>
      <c r="RXA151" s="342"/>
      <c r="RXB151" s="342"/>
      <c r="RXC151" s="342"/>
      <c r="RXD151" s="342"/>
      <c r="RXE151" s="342"/>
      <c r="RXF151" s="342"/>
      <c r="RXG151" s="342"/>
      <c r="RXH151" s="342"/>
      <c r="RXI151" s="342"/>
      <c r="RXJ151" s="342"/>
      <c r="RXK151" s="342"/>
      <c r="RXL151" s="342"/>
      <c r="RXM151" s="342"/>
      <c r="RXN151" s="342"/>
      <c r="RXO151" s="342"/>
      <c r="RXP151" s="342"/>
      <c r="RXQ151" s="342"/>
      <c r="RXR151" s="342"/>
      <c r="RXS151" s="342"/>
      <c r="RXT151" s="342"/>
      <c r="RXU151" s="342"/>
      <c r="RXV151" s="342"/>
      <c r="RXW151" s="342"/>
      <c r="RXX151" s="342"/>
      <c r="RXY151" s="342"/>
      <c r="RXZ151" s="342"/>
      <c r="RYA151" s="342"/>
      <c r="RYB151" s="342"/>
      <c r="RYC151" s="342"/>
      <c r="RYD151" s="342"/>
      <c r="RYE151" s="342"/>
      <c r="RYF151" s="342"/>
      <c r="RYG151" s="342"/>
      <c r="RYH151" s="342"/>
      <c r="RYI151" s="342"/>
      <c r="RYJ151" s="342"/>
      <c r="RYK151" s="342"/>
      <c r="RYL151" s="342"/>
      <c r="RYM151" s="342"/>
      <c r="RYN151" s="342"/>
      <c r="RYO151" s="342"/>
      <c r="RYP151" s="342"/>
      <c r="RYQ151" s="342"/>
      <c r="RYR151" s="342"/>
      <c r="RYS151" s="342"/>
      <c r="RYT151" s="342"/>
      <c r="RYU151" s="342"/>
      <c r="RYV151" s="342"/>
      <c r="RYW151" s="342"/>
      <c r="RYX151" s="342"/>
      <c r="RYY151" s="342"/>
      <c r="RYZ151" s="342"/>
      <c r="RZA151" s="342"/>
      <c r="RZB151" s="342"/>
      <c r="RZC151" s="342"/>
      <c r="RZD151" s="342"/>
      <c r="RZE151" s="342"/>
      <c r="RZF151" s="342"/>
      <c r="RZG151" s="342"/>
      <c r="RZH151" s="342"/>
      <c r="RZI151" s="342"/>
      <c r="RZJ151" s="342"/>
      <c r="RZK151" s="342"/>
      <c r="RZL151" s="342"/>
      <c r="RZM151" s="342"/>
      <c r="RZN151" s="342"/>
      <c r="RZO151" s="342"/>
      <c r="RZP151" s="342"/>
      <c r="RZQ151" s="342"/>
      <c r="RZR151" s="342"/>
      <c r="RZS151" s="342"/>
      <c r="RZT151" s="342"/>
      <c r="RZU151" s="342"/>
      <c r="RZV151" s="342"/>
      <c r="RZW151" s="342"/>
      <c r="RZX151" s="342"/>
      <c r="RZY151" s="342"/>
      <c r="RZZ151" s="342"/>
      <c r="SAA151" s="342"/>
      <c r="SAB151" s="342"/>
      <c r="SAC151" s="342"/>
      <c r="SAD151" s="342"/>
      <c r="SAE151" s="342"/>
      <c r="SAF151" s="342"/>
      <c r="SAG151" s="342"/>
      <c r="SAH151" s="342"/>
      <c r="SAI151" s="342"/>
      <c r="SAJ151" s="342"/>
      <c r="SAK151" s="342"/>
      <c r="SAL151" s="342"/>
      <c r="SAM151" s="342"/>
      <c r="SAN151" s="342"/>
      <c r="SAO151" s="342"/>
      <c r="SAP151" s="342"/>
      <c r="SAQ151" s="342"/>
      <c r="SAR151" s="342"/>
      <c r="SAS151" s="342"/>
      <c r="SAT151" s="342"/>
      <c r="SAU151" s="342"/>
      <c r="SAV151" s="342"/>
      <c r="SAW151" s="342"/>
      <c r="SAX151" s="342"/>
      <c r="SAY151" s="342"/>
      <c r="SAZ151" s="342"/>
      <c r="SBA151" s="342"/>
      <c r="SBB151" s="342"/>
      <c r="SBC151" s="342"/>
      <c r="SBD151" s="342"/>
      <c r="SBE151" s="342"/>
      <c r="SBF151" s="342"/>
      <c r="SBG151" s="342"/>
      <c r="SBH151" s="342"/>
      <c r="SBI151" s="342"/>
      <c r="SBJ151" s="342"/>
      <c r="SBK151" s="342"/>
      <c r="SBL151" s="342"/>
      <c r="SBM151" s="342"/>
      <c r="SBN151" s="342"/>
      <c r="SBO151" s="342"/>
      <c r="SBP151" s="342"/>
      <c r="SBQ151" s="342"/>
      <c r="SBR151" s="342"/>
      <c r="SBS151" s="342"/>
      <c r="SBT151" s="342"/>
      <c r="SBU151" s="342"/>
      <c r="SBV151" s="342"/>
      <c r="SBW151" s="342"/>
      <c r="SBX151" s="342"/>
      <c r="SBY151" s="342"/>
      <c r="SBZ151" s="342"/>
      <c r="SCA151" s="342"/>
      <c r="SCB151" s="342"/>
      <c r="SCC151" s="342"/>
      <c r="SCD151" s="342"/>
      <c r="SCE151" s="342"/>
      <c r="SCF151" s="342"/>
      <c r="SCG151" s="342"/>
      <c r="SCH151" s="342"/>
      <c r="SCI151" s="342"/>
      <c r="SCJ151" s="342"/>
      <c r="SCK151" s="342"/>
      <c r="SCL151" s="342"/>
      <c r="SCM151" s="342"/>
      <c r="SCN151" s="342"/>
      <c r="SCO151" s="342"/>
      <c r="SCP151" s="342"/>
      <c r="SCQ151" s="342"/>
      <c r="SCR151" s="342"/>
      <c r="SCS151" s="342"/>
      <c r="SCT151" s="342"/>
      <c r="SCU151" s="342"/>
      <c r="SCV151" s="342"/>
      <c r="SCW151" s="342"/>
      <c r="SCX151" s="342"/>
      <c r="SCY151" s="342"/>
      <c r="SCZ151" s="342"/>
      <c r="SDA151" s="342"/>
      <c r="SDB151" s="342"/>
      <c r="SDC151" s="342"/>
      <c r="SDD151" s="342"/>
      <c r="SDE151" s="342"/>
      <c r="SDF151" s="342"/>
      <c r="SDG151" s="342"/>
      <c r="SDH151" s="342"/>
      <c r="SDI151" s="342"/>
      <c r="SDJ151" s="342"/>
      <c r="SDK151" s="342"/>
      <c r="SDL151" s="342"/>
      <c r="SDM151" s="342"/>
      <c r="SDN151" s="342"/>
      <c r="SDO151" s="342"/>
      <c r="SDP151" s="342"/>
      <c r="SDQ151" s="342"/>
      <c r="SDR151" s="342"/>
      <c r="SDS151" s="342"/>
      <c r="SDT151" s="342"/>
      <c r="SDU151" s="342"/>
      <c r="SDV151" s="342"/>
      <c r="SDW151" s="342"/>
      <c r="SDX151" s="342"/>
      <c r="SDY151" s="342"/>
      <c r="SDZ151" s="342"/>
      <c r="SEA151" s="342"/>
      <c r="SEB151" s="342"/>
      <c r="SEC151" s="342"/>
      <c r="SED151" s="342"/>
      <c r="SEE151" s="342"/>
      <c r="SEF151" s="342"/>
      <c r="SEG151" s="342"/>
      <c r="SEH151" s="342"/>
      <c r="SEI151" s="342"/>
      <c r="SEJ151" s="342"/>
      <c r="SEK151" s="342"/>
      <c r="SEL151" s="342"/>
      <c r="SEM151" s="342"/>
      <c r="SEN151" s="342"/>
      <c r="SEO151" s="342"/>
      <c r="SEP151" s="342"/>
      <c r="SEQ151" s="342"/>
      <c r="SER151" s="342"/>
      <c r="SES151" s="342"/>
      <c r="SET151" s="342"/>
      <c r="SEU151" s="342"/>
      <c r="SEV151" s="342"/>
      <c r="SEW151" s="342"/>
      <c r="SEX151" s="342"/>
      <c r="SEY151" s="342"/>
      <c r="SEZ151" s="342"/>
      <c r="SFA151" s="342"/>
      <c r="SFB151" s="342"/>
      <c r="SFC151" s="342"/>
      <c r="SFD151" s="342"/>
      <c r="SFE151" s="342"/>
      <c r="SFF151" s="342"/>
      <c r="SFG151" s="342"/>
      <c r="SFH151" s="342"/>
      <c r="SFI151" s="342"/>
      <c r="SFJ151" s="342"/>
      <c r="SFK151" s="342"/>
      <c r="SFL151" s="342"/>
      <c r="SFM151" s="342"/>
      <c r="SFN151" s="342"/>
      <c r="SFO151" s="342"/>
      <c r="SFP151" s="342"/>
      <c r="SFQ151" s="342"/>
      <c r="SFR151" s="342"/>
      <c r="SFS151" s="342"/>
      <c r="SFT151" s="342"/>
      <c r="SFU151" s="342"/>
      <c r="SFV151" s="342"/>
      <c r="SFW151" s="342"/>
      <c r="SFX151" s="342"/>
      <c r="SFY151" s="342"/>
      <c r="SFZ151" s="342"/>
      <c r="SGA151" s="342"/>
      <c r="SGB151" s="342"/>
      <c r="SGC151" s="342"/>
      <c r="SGD151" s="342"/>
      <c r="SGE151" s="342"/>
      <c r="SGF151" s="342"/>
      <c r="SGG151" s="342"/>
      <c r="SGH151" s="342"/>
      <c r="SGI151" s="342"/>
      <c r="SGJ151" s="342"/>
      <c r="SGK151" s="342"/>
      <c r="SGL151" s="342"/>
      <c r="SGM151" s="342"/>
      <c r="SGN151" s="342"/>
      <c r="SGO151" s="342"/>
      <c r="SGP151" s="342"/>
      <c r="SGQ151" s="342"/>
      <c r="SGR151" s="342"/>
      <c r="SGS151" s="342"/>
      <c r="SGT151" s="342"/>
      <c r="SGU151" s="342"/>
      <c r="SGV151" s="342"/>
      <c r="SGW151" s="342"/>
      <c r="SGX151" s="342"/>
      <c r="SGY151" s="342"/>
      <c r="SGZ151" s="342"/>
      <c r="SHA151" s="342"/>
      <c r="SHB151" s="342"/>
      <c r="SHC151" s="342"/>
      <c r="SHD151" s="342"/>
      <c r="SHE151" s="342"/>
      <c r="SHF151" s="342"/>
      <c r="SHG151" s="342"/>
      <c r="SHH151" s="342"/>
      <c r="SHI151" s="342"/>
      <c r="SHJ151" s="342"/>
      <c r="SHK151" s="342"/>
      <c r="SHL151" s="342"/>
      <c r="SHM151" s="342"/>
      <c r="SHN151" s="342"/>
      <c r="SHO151" s="342"/>
      <c r="SHP151" s="342"/>
      <c r="SHQ151" s="342"/>
      <c r="SHR151" s="342"/>
      <c r="SHS151" s="342"/>
      <c r="SHT151" s="342"/>
      <c r="SHU151" s="342"/>
      <c r="SHV151" s="342"/>
      <c r="SHW151" s="342"/>
      <c r="SHX151" s="342"/>
      <c r="SHY151" s="342"/>
      <c r="SHZ151" s="342"/>
      <c r="SIA151" s="342"/>
      <c r="SIB151" s="342"/>
      <c r="SIC151" s="342"/>
      <c r="SID151" s="342"/>
      <c r="SIE151" s="342"/>
      <c r="SIF151" s="342"/>
      <c r="SIG151" s="342"/>
      <c r="SIH151" s="342"/>
      <c r="SII151" s="342"/>
      <c r="SIJ151" s="342"/>
      <c r="SIK151" s="342"/>
      <c r="SIL151" s="342"/>
      <c r="SIM151" s="342"/>
      <c r="SIN151" s="342"/>
      <c r="SIO151" s="342"/>
      <c r="SIP151" s="342"/>
      <c r="SIQ151" s="342"/>
      <c r="SIR151" s="342"/>
      <c r="SIS151" s="342"/>
      <c r="SIT151" s="342"/>
      <c r="SIU151" s="342"/>
      <c r="SIV151" s="342"/>
      <c r="SIW151" s="342"/>
      <c r="SIX151" s="342"/>
      <c r="SIY151" s="342"/>
      <c r="SIZ151" s="342"/>
      <c r="SJA151" s="342"/>
      <c r="SJB151" s="342"/>
      <c r="SJC151" s="342"/>
      <c r="SJD151" s="342"/>
      <c r="SJE151" s="342"/>
      <c r="SJF151" s="342"/>
      <c r="SJG151" s="342"/>
      <c r="SJH151" s="342"/>
      <c r="SJI151" s="342"/>
      <c r="SJJ151" s="342"/>
      <c r="SJK151" s="342"/>
      <c r="SJL151" s="342"/>
      <c r="SJM151" s="342"/>
      <c r="SJN151" s="342"/>
      <c r="SJO151" s="342"/>
      <c r="SJP151" s="342"/>
      <c r="SJQ151" s="342"/>
      <c r="SJR151" s="342"/>
      <c r="SJS151" s="342"/>
      <c r="SJT151" s="342"/>
      <c r="SJU151" s="342"/>
      <c r="SJV151" s="342"/>
      <c r="SJW151" s="342"/>
      <c r="SJX151" s="342"/>
      <c r="SJY151" s="342"/>
      <c r="SJZ151" s="342"/>
      <c r="SKA151" s="342"/>
      <c r="SKB151" s="342"/>
      <c r="SKC151" s="342"/>
      <c r="SKD151" s="342"/>
      <c r="SKE151" s="342"/>
      <c r="SKF151" s="342"/>
      <c r="SKG151" s="342"/>
      <c r="SKH151" s="342"/>
      <c r="SKI151" s="342"/>
      <c r="SKJ151" s="342"/>
      <c r="SKK151" s="342"/>
      <c r="SKL151" s="342"/>
      <c r="SKM151" s="342"/>
      <c r="SKN151" s="342"/>
      <c r="SKO151" s="342"/>
      <c r="SKP151" s="342"/>
      <c r="SKQ151" s="342"/>
      <c r="SKR151" s="342"/>
      <c r="SKS151" s="342"/>
      <c r="SKT151" s="342"/>
      <c r="SKU151" s="342"/>
      <c r="SKV151" s="342"/>
      <c r="SKW151" s="342"/>
      <c r="SKX151" s="342"/>
      <c r="SKY151" s="342"/>
      <c r="SKZ151" s="342"/>
      <c r="SLA151" s="342"/>
      <c r="SLB151" s="342"/>
      <c r="SLC151" s="342"/>
      <c r="SLD151" s="342"/>
      <c r="SLE151" s="342"/>
      <c r="SLF151" s="342"/>
      <c r="SLG151" s="342"/>
      <c r="SLH151" s="342"/>
      <c r="SLI151" s="342"/>
      <c r="SLJ151" s="342"/>
      <c r="SLK151" s="342"/>
      <c r="SLL151" s="342"/>
      <c r="SLM151" s="342"/>
      <c r="SLN151" s="342"/>
      <c r="SLO151" s="342"/>
      <c r="SLP151" s="342"/>
      <c r="SLQ151" s="342"/>
      <c r="SLR151" s="342"/>
      <c r="SLS151" s="342"/>
      <c r="SLT151" s="342"/>
      <c r="SLU151" s="342"/>
      <c r="SLV151" s="342"/>
      <c r="SLW151" s="342"/>
      <c r="SLX151" s="342"/>
      <c r="SLY151" s="342"/>
      <c r="SLZ151" s="342"/>
      <c r="SMA151" s="342"/>
      <c r="SMB151" s="342"/>
      <c r="SMC151" s="342"/>
      <c r="SMD151" s="342"/>
      <c r="SME151" s="342"/>
      <c r="SMF151" s="342"/>
      <c r="SMG151" s="342"/>
      <c r="SMH151" s="342"/>
      <c r="SMI151" s="342"/>
      <c r="SMJ151" s="342"/>
      <c r="SMK151" s="342"/>
      <c r="SML151" s="342"/>
      <c r="SMM151" s="342"/>
      <c r="SMN151" s="342"/>
      <c r="SMO151" s="342"/>
      <c r="SMP151" s="342"/>
      <c r="SMQ151" s="342"/>
      <c r="SMR151" s="342"/>
      <c r="SMS151" s="342"/>
      <c r="SMT151" s="342"/>
      <c r="SMU151" s="342"/>
      <c r="SMV151" s="342"/>
      <c r="SMW151" s="342"/>
      <c r="SMX151" s="342"/>
      <c r="SMY151" s="342"/>
      <c r="SMZ151" s="342"/>
      <c r="SNA151" s="342"/>
      <c r="SNB151" s="342"/>
      <c r="SNC151" s="342"/>
      <c r="SND151" s="342"/>
      <c r="SNE151" s="342"/>
      <c r="SNF151" s="342"/>
      <c r="SNG151" s="342"/>
      <c r="SNH151" s="342"/>
      <c r="SNI151" s="342"/>
      <c r="SNJ151" s="342"/>
      <c r="SNK151" s="342"/>
      <c r="SNL151" s="342"/>
      <c r="SNM151" s="342"/>
      <c r="SNN151" s="342"/>
      <c r="SNO151" s="342"/>
      <c r="SNP151" s="342"/>
      <c r="SNQ151" s="342"/>
      <c r="SNR151" s="342"/>
      <c r="SNS151" s="342"/>
      <c r="SNT151" s="342"/>
      <c r="SNU151" s="342"/>
      <c r="SNV151" s="342"/>
      <c r="SNW151" s="342"/>
      <c r="SNX151" s="342"/>
      <c r="SNY151" s="342"/>
      <c r="SNZ151" s="342"/>
      <c r="SOA151" s="342"/>
      <c r="SOB151" s="342"/>
      <c r="SOC151" s="342"/>
      <c r="SOD151" s="342"/>
      <c r="SOE151" s="342"/>
      <c r="SOF151" s="342"/>
      <c r="SOG151" s="342"/>
      <c r="SOH151" s="342"/>
      <c r="SOI151" s="342"/>
      <c r="SOJ151" s="342"/>
      <c r="SOK151" s="342"/>
      <c r="SOL151" s="342"/>
      <c r="SOM151" s="342"/>
      <c r="SON151" s="342"/>
      <c r="SOO151" s="342"/>
      <c r="SOP151" s="342"/>
      <c r="SOQ151" s="342"/>
      <c r="SOR151" s="342"/>
      <c r="SOS151" s="342"/>
      <c r="SOT151" s="342"/>
      <c r="SOU151" s="342"/>
      <c r="SOV151" s="342"/>
      <c r="SOW151" s="342"/>
      <c r="SOX151" s="342"/>
      <c r="SOY151" s="342"/>
      <c r="SOZ151" s="342"/>
      <c r="SPA151" s="342"/>
      <c r="SPB151" s="342"/>
      <c r="SPC151" s="342"/>
      <c r="SPD151" s="342"/>
      <c r="SPE151" s="342"/>
      <c r="SPF151" s="342"/>
      <c r="SPG151" s="342"/>
      <c r="SPH151" s="342"/>
      <c r="SPI151" s="342"/>
      <c r="SPJ151" s="342"/>
      <c r="SPK151" s="342"/>
      <c r="SPL151" s="342"/>
      <c r="SPM151" s="342"/>
      <c r="SPN151" s="342"/>
      <c r="SPO151" s="342"/>
      <c r="SPP151" s="342"/>
      <c r="SPQ151" s="342"/>
      <c r="SPR151" s="342"/>
      <c r="SPS151" s="342"/>
      <c r="SPT151" s="342"/>
      <c r="SPU151" s="342"/>
      <c r="SPV151" s="342"/>
      <c r="SPW151" s="342"/>
      <c r="SPX151" s="342"/>
      <c r="SPY151" s="342"/>
      <c r="SPZ151" s="342"/>
      <c r="SQA151" s="342"/>
      <c r="SQB151" s="342"/>
      <c r="SQC151" s="342"/>
      <c r="SQD151" s="342"/>
      <c r="SQE151" s="342"/>
      <c r="SQF151" s="342"/>
      <c r="SQG151" s="342"/>
      <c r="SQH151" s="342"/>
      <c r="SQI151" s="342"/>
      <c r="SQJ151" s="342"/>
      <c r="SQK151" s="342"/>
      <c r="SQL151" s="342"/>
      <c r="SQM151" s="342"/>
      <c r="SQN151" s="342"/>
      <c r="SQO151" s="342"/>
      <c r="SQP151" s="342"/>
      <c r="SQQ151" s="342"/>
      <c r="SQR151" s="342"/>
      <c r="SQS151" s="342"/>
      <c r="SQT151" s="342"/>
      <c r="SQU151" s="342"/>
      <c r="SQV151" s="342"/>
      <c r="SQW151" s="342"/>
      <c r="SQX151" s="342"/>
      <c r="SQY151" s="342"/>
      <c r="SQZ151" s="342"/>
      <c r="SRA151" s="342"/>
      <c r="SRB151" s="342"/>
      <c r="SRC151" s="342"/>
      <c r="SRD151" s="342"/>
      <c r="SRE151" s="342"/>
      <c r="SRF151" s="342"/>
      <c r="SRG151" s="342"/>
      <c r="SRH151" s="342"/>
      <c r="SRI151" s="342"/>
      <c r="SRJ151" s="342"/>
      <c r="SRK151" s="342"/>
      <c r="SRL151" s="342"/>
      <c r="SRM151" s="342"/>
      <c r="SRN151" s="342"/>
      <c r="SRO151" s="342"/>
      <c r="SRP151" s="342"/>
      <c r="SRQ151" s="342"/>
      <c r="SRR151" s="342"/>
      <c r="SRS151" s="342"/>
      <c r="SRT151" s="342"/>
      <c r="SRU151" s="342"/>
      <c r="SRV151" s="342"/>
      <c r="SRW151" s="342"/>
      <c r="SRX151" s="342"/>
      <c r="SRY151" s="342"/>
      <c r="SRZ151" s="342"/>
      <c r="SSA151" s="342"/>
      <c r="SSB151" s="342"/>
      <c r="SSC151" s="342"/>
      <c r="SSD151" s="342"/>
      <c r="SSE151" s="342"/>
      <c r="SSF151" s="342"/>
      <c r="SSG151" s="342"/>
      <c r="SSH151" s="342"/>
      <c r="SSI151" s="342"/>
      <c r="SSJ151" s="342"/>
      <c r="SSK151" s="342"/>
      <c r="SSL151" s="342"/>
      <c r="SSM151" s="342"/>
      <c r="SSN151" s="342"/>
      <c r="SSO151" s="342"/>
      <c r="SSP151" s="342"/>
      <c r="SSQ151" s="342"/>
      <c r="SSR151" s="342"/>
      <c r="SSS151" s="342"/>
      <c r="SST151" s="342"/>
      <c r="SSU151" s="342"/>
      <c r="SSV151" s="342"/>
      <c r="SSW151" s="342"/>
      <c r="SSX151" s="342"/>
      <c r="SSY151" s="342"/>
      <c r="SSZ151" s="342"/>
      <c r="STA151" s="342"/>
      <c r="STB151" s="342"/>
      <c r="STC151" s="342"/>
      <c r="STD151" s="342"/>
      <c r="STE151" s="342"/>
      <c r="STF151" s="342"/>
      <c r="STG151" s="342"/>
      <c r="STH151" s="342"/>
      <c r="STI151" s="342"/>
      <c r="STJ151" s="342"/>
      <c r="STK151" s="342"/>
      <c r="STL151" s="342"/>
      <c r="STM151" s="342"/>
      <c r="STN151" s="342"/>
      <c r="STO151" s="342"/>
      <c r="STP151" s="342"/>
      <c r="STQ151" s="342"/>
      <c r="STR151" s="342"/>
      <c r="STS151" s="342"/>
      <c r="STT151" s="342"/>
      <c r="STU151" s="342"/>
      <c r="STV151" s="342"/>
      <c r="STW151" s="342"/>
      <c r="STX151" s="342"/>
      <c r="STY151" s="342"/>
      <c r="STZ151" s="342"/>
      <c r="SUA151" s="342"/>
      <c r="SUB151" s="342"/>
      <c r="SUC151" s="342"/>
      <c r="SUD151" s="342"/>
      <c r="SUE151" s="342"/>
      <c r="SUF151" s="342"/>
      <c r="SUG151" s="342"/>
      <c r="SUH151" s="342"/>
      <c r="SUI151" s="342"/>
      <c r="SUJ151" s="342"/>
      <c r="SUK151" s="342"/>
      <c r="SUL151" s="342"/>
      <c r="SUM151" s="342"/>
      <c r="SUN151" s="342"/>
      <c r="SUO151" s="342"/>
      <c r="SUP151" s="342"/>
      <c r="SUQ151" s="342"/>
      <c r="SUR151" s="342"/>
      <c r="SUS151" s="342"/>
      <c r="SUT151" s="342"/>
      <c r="SUU151" s="342"/>
      <c r="SUV151" s="342"/>
      <c r="SUW151" s="342"/>
      <c r="SUX151" s="342"/>
      <c r="SUY151" s="342"/>
      <c r="SUZ151" s="342"/>
      <c r="SVA151" s="342"/>
      <c r="SVB151" s="342"/>
      <c r="SVC151" s="342"/>
      <c r="SVD151" s="342"/>
      <c r="SVE151" s="342"/>
      <c r="SVF151" s="342"/>
      <c r="SVG151" s="342"/>
      <c r="SVH151" s="342"/>
      <c r="SVI151" s="342"/>
      <c r="SVJ151" s="342"/>
      <c r="SVK151" s="342"/>
      <c r="SVL151" s="342"/>
      <c r="SVM151" s="342"/>
      <c r="SVN151" s="342"/>
      <c r="SVO151" s="342"/>
      <c r="SVP151" s="342"/>
      <c r="SVQ151" s="342"/>
      <c r="SVR151" s="342"/>
      <c r="SVS151" s="342"/>
      <c r="SVT151" s="342"/>
      <c r="SVU151" s="342"/>
      <c r="SVV151" s="342"/>
      <c r="SVW151" s="342"/>
      <c r="SVX151" s="342"/>
      <c r="SVY151" s="342"/>
      <c r="SVZ151" s="342"/>
      <c r="SWA151" s="342"/>
      <c r="SWB151" s="342"/>
      <c r="SWC151" s="342"/>
      <c r="SWD151" s="342"/>
      <c r="SWE151" s="342"/>
      <c r="SWF151" s="342"/>
      <c r="SWG151" s="342"/>
      <c r="SWH151" s="342"/>
      <c r="SWI151" s="342"/>
      <c r="SWJ151" s="342"/>
      <c r="SWK151" s="342"/>
      <c r="SWL151" s="342"/>
      <c r="SWM151" s="342"/>
      <c r="SWN151" s="342"/>
      <c r="SWO151" s="342"/>
      <c r="SWP151" s="342"/>
      <c r="SWQ151" s="342"/>
      <c r="SWR151" s="342"/>
      <c r="SWS151" s="342"/>
      <c r="SWT151" s="342"/>
      <c r="SWU151" s="342"/>
      <c r="SWV151" s="342"/>
      <c r="SWW151" s="342"/>
      <c r="SWX151" s="342"/>
      <c r="SWY151" s="342"/>
      <c r="SWZ151" s="342"/>
      <c r="SXA151" s="342"/>
      <c r="SXB151" s="342"/>
      <c r="SXC151" s="342"/>
      <c r="SXD151" s="342"/>
      <c r="SXE151" s="342"/>
      <c r="SXF151" s="342"/>
      <c r="SXG151" s="342"/>
      <c r="SXH151" s="342"/>
      <c r="SXI151" s="342"/>
      <c r="SXJ151" s="342"/>
      <c r="SXK151" s="342"/>
      <c r="SXL151" s="342"/>
      <c r="SXM151" s="342"/>
      <c r="SXN151" s="342"/>
      <c r="SXO151" s="342"/>
      <c r="SXP151" s="342"/>
      <c r="SXQ151" s="342"/>
      <c r="SXR151" s="342"/>
      <c r="SXS151" s="342"/>
      <c r="SXT151" s="342"/>
      <c r="SXU151" s="342"/>
      <c r="SXV151" s="342"/>
      <c r="SXW151" s="342"/>
      <c r="SXX151" s="342"/>
      <c r="SXY151" s="342"/>
      <c r="SXZ151" s="342"/>
      <c r="SYA151" s="342"/>
      <c r="SYB151" s="342"/>
      <c r="SYC151" s="342"/>
      <c r="SYD151" s="342"/>
      <c r="SYE151" s="342"/>
      <c r="SYF151" s="342"/>
      <c r="SYG151" s="342"/>
      <c r="SYH151" s="342"/>
      <c r="SYI151" s="342"/>
      <c r="SYJ151" s="342"/>
      <c r="SYK151" s="342"/>
      <c r="SYL151" s="342"/>
      <c r="SYM151" s="342"/>
      <c r="SYN151" s="342"/>
      <c r="SYO151" s="342"/>
      <c r="SYP151" s="342"/>
      <c r="SYQ151" s="342"/>
      <c r="SYR151" s="342"/>
      <c r="SYS151" s="342"/>
      <c r="SYT151" s="342"/>
      <c r="SYU151" s="342"/>
      <c r="SYV151" s="342"/>
      <c r="SYW151" s="342"/>
      <c r="SYX151" s="342"/>
      <c r="SYY151" s="342"/>
      <c r="SYZ151" s="342"/>
      <c r="SZA151" s="342"/>
      <c r="SZB151" s="342"/>
      <c r="SZC151" s="342"/>
      <c r="SZD151" s="342"/>
      <c r="SZE151" s="342"/>
      <c r="SZF151" s="342"/>
      <c r="SZG151" s="342"/>
      <c r="SZH151" s="342"/>
      <c r="SZI151" s="342"/>
      <c r="SZJ151" s="342"/>
      <c r="SZK151" s="342"/>
      <c r="SZL151" s="342"/>
      <c r="SZM151" s="342"/>
      <c r="SZN151" s="342"/>
      <c r="SZO151" s="342"/>
      <c r="SZP151" s="342"/>
      <c r="SZQ151" s="342"/>
      <c r="SZR151" s="342"/>
      <c r="SZS151" s="342"/>
      <c r="SZT151" s="342"/>
      <c r="SZU151" s="342"/>
      <c r="SZV151" s="342"/>
      <c r="SZW151" s="342"/>
      <c r="SZX151" s="342"/>
      <c r="SZY151" s="342"/>
      <c r="SZZ151" s="342"/>
      <c r="TAA151" s="342"/>
      <c r="TAB151" s="342"/>
      <c r="TAC151" s="342"/>
      <c r="TAD151" s="342"/>
      <c r="TAE151" s="342"/>
      <c r="TAF151" s="342"/>
      <c r="TAG151" s="342"/>
      <c r="TAH151" s="342"/>
      <c r="TAI151" s="342"/>
      <c r="TAJ151" s="342"/>
      <c r="TAK151" s="342"/>
      <c r="TAL151" s="342"/>
      <c r="TAM151" s="342"/>
      <c r="TAN151" s="342"/>
      <c r="TAO151" s="342"/>
      <c r="TAP151" s="342"/>
      <c r="TAQ151" s="342"/>
      <c r="TAR151" s="342"/>
      <c r="TAS151" s="342"/>
      <c r="TAT151" s="342"/>
      <c r="TAU151" s="342"/>
      <c r="TAV151" s="342"/>
      <c r="TAW151" s="342"/>
      <c r="TAX151" s="342"/>
      <c r="TAY151" s="342"/>
      <c r="TAZ151" s="342"/>
      <c r="TBA151" s="342"/>
      <c r="TBB151" s="342"/>
      <c r="TBC151" s="342"/>
      <c r="TBD151" s="342"/>
      <c r="TBE151" s="342"/>
      <c r="TBF151" s="342"/>
      <c r="TBG151" s="342"/>
      <c r="TBH151" s="342"/>
      <c r="TBI151" s="342"/>
      <c r="TBJ151" s="342"/>
      <c r="TBK151" s="342"/>
      <c r="TBL151" s="342"/>
      <c r="TBM151" s="342"/>
      <c r="TBN151" s="342"/>
      <c r="TBO151" s="342"/>
      <c r="TBP151" s="342"/>
      <c r="TBQ151" s="342"/>
      <c r="TBR151" s="342"/>
      <c r="TBS151" s="342"/>
      <c r="TBT151" s="342"/>
      <c r="TBU151" s="342"/>
      <c r="TBV151" s="342"/>
      <c r="TBW151" s="342"/>
      <c r="TBX151" s="342"/>
      <c r="TBY151" s="342"/>
      <c r="TBZ151" s="342"/>
      <c r="TCA151" s="342"/>
      <c r="TCB151" s="342"/>
      <c r="TCC151" s="342"/>
      <c r="TCD151" s="342"/>
      <c r="TCE151" s="342"/>
      <c r="TCF151" s="342"/>
      <c r="TCG151" s="342"/>
      <c r="TCH151" s="342"/>
      <c r="TCI151" s="342"/>
      <c r="TCJ151" s="342"/>
      <c r="TCK151" s="342"/>
      <c r="TCL151" s="342"/>
      <c r="TCM151" s="342"/>
      <c r="TCN151" s="342"/>
      <c r="TCO151" s="342"/>
      <c r="TCP151" s="342"/>
      <c r="TCQ151" s="342"/>
      <c r="TCR151" s="342"/>
      <c r="TCS151" s="342"/>
      <c r="TCT151" s="342"/>
      <c r="TCU151" s="342"/>
      <c r="TCV151" s="342"/>
      <c r="TCW151" s="342"/>
      <c r="TCX151" s="342"/>
      <c r="TCY151" s="342"/>
      <c r="TCZ151" s="342"/>
      <c r="TDA151" s="342"/>
      <c r="TDB151" s="342"/>
      <c r="TDC151" s="342"/>
      <c r="TDD151" s="342"/>
      <c r="TDE151" s="342"/>
      <c r="TDF151" s="342"/>
      <c r="TDG151" s="342"/>
      <c r="TDH151" s="342"/>
      <c r="TDI151" s="342"/>
      <c r="TDJ151" s="342"/>
      <c r="TDK151" s="342"/>
      <c r="TDL151" s="342"/>
      <c r="TDM151" s="342"/>
      <c r="TDN151" s="342"/>
      <c r="TDO151" s="342"/>
      <c r="TDP151" s="342"/>
      <c r="TDQ151" s="342"/>
      <c r="TDR151" s="342"/>
      <c r="TDS151" s="342"/>
      <c r="TDT151" s="342"/>
      <c r="TDU151" s="342"/>
      <c r="TDV151" s="342"/>
      <c r="TDW151" s="342"/>
      <c r="TDX151" s="342"/>
      <c r="TDY151" s="342"/>
      <c r="TDZ151" s="342"/>
      <c r="TEA151" s="342"/>
      <c r="TEB151" s="342"/>
      <c r="TEC151" s="342"/>
      <c r="TED151" s="342"/>
      <c r="TEE151" s="342"/>
      <c r="TEF151" s="342"/>
      <c r="TEG151" s="342"/>
      <c r="TEH151" s="342"/>
      <c r="TEI151" s="342"/>
      <c r="TEJ151" s="342"/>
      <c r="TEK151" s="342"/>
      <c r="TEL151" s="342"/>
      <c r="TEM151" s="342"/>
      <c r="TEN151" s="342"/>
      <c r="TEO151" s="342"/>
      <c r="TEP151" s="342"/>
      <c r="TEQ151" s="342"/>
      <c r="TER151" s="342"/>
      <c r="TES151" s="342"/>
      <c r="TET151" s="342"/>
      <c r="TEU151" s="342"/>
      <c r="TEV151" s="342"/>
      <c r="TEW151" s="342"/>
      <c r="TEX151" s="342"/>
      <c r="TEY151" s="342"/>
      <c r="TEZ151" s="342"/>
      <c r="TFA151" s="342"/>
      <c r="TFB151" s="342"/>
      <c r="TFC151" s="342"/>
      <c r="TFD151" s="342"/>
      <c r="TFE151" s="342"/>
      <c r="TFF151" s="342"/>
      <c r="TFG151" s="342"/>
      <c r="TFH151" s="342"/>
      <c r="TFI151" s="342"/>
      <c r="TFJ151" s="342"/>
      <c r="TFK151" s="342"/>
      <c r="TFL151" s="342"/>
      <c r="TFM151" s="342"/>
      <c r="TFN151" s="342"/>
      <c r="TFO151" s="342"/>
      <c r="TFP151" s="342"/>
      <c r="TFQ151" s="342"/>
      <c r="TFR151" s="342"/>
      <c r="TFS151" s="342"/>
      <c r="TFT151" s="342"/>
      <c r="TFU151" s="342"/>
      <c r="TFV151" s="342"/>
      <c r="TFW151" s="342"/>
      <c r="TFX151" s="342"/>
      <c r="TFY151" s="342"/>
      <c r="TFZ151" s="342"/>
      <c r="TGA151" s="342"/>
      <c r="TGB151" s="342"/>
      <c r="TGC151" s="342"/>
      <c r="TGD151" s="342"/>
      <c r="TGE151" s="342"/>
      <c r="TGF151" s="342"/>
      <c r="TGG151" s="342"/>
      <c r="TGH151" s="342"/>
      <c r="TGI151" s="342"/>
      <c r="TGJ151" s="342"/>
      <c r="TGK151" s="342"/>
      <c r="TGL151" s="342"/>
      <c r="TGM151" s="342"/>
      <c r="TGN151" s="342"/>
      <c r="TGO151" s="342"/>
      <c r="TGP151" s="342"/>
      <c r="TGQ151" s="342"/>
      <c r="TGR151" s="342"/>
      <c r="TGS151" s="342"/>
      <c r="TGT151" s="342"/>
      <c r="TGU151" s="342"/>
      <c r="TGV151" s="342"/>
      <c r="TGW151" s="342"/>
      <c r="TGX151" s="342"/>
      <c r="TGY151" s="342"/>
      <c r="TGZ151" s="342"/>
      <c r="THA151" s="342"/>
      <c r="THB151" s="342"/>
      <c r="THC151" s="342"/>
      <c r="THD151" s="342"/>
      <c r="THE151" s="342"/>
      <c r="THF151" s="342"/>
      <c r="THG151" s="342"/>
      <c r="THH151" s="342"/>
      <c r="THI151" s="342"/>
      <c r="THJ151" s="342"/>
      <c r="THK151" s="342"/>
      <c r="THL151" s="342"/>
      <c r="THM151" s="342"/>
      <c r="THN151" s="342"/>
      <c r="THO151" s="342"/>
      <c r="THP151" s="342"/>
      <c r="THQ151" s="342"/>
      <c r="THR151" s="342"/>
      <c r="THS151" s="342"/>
      <c r="THT151" s="342"/>
      <c r="THU151" s="342"/>
      <c r="THV151" s="342"/>
      <c r="THW151" s="342"/>
      <c r="THX151" s="342"/>
      <c r="THY151" s="342"/>
      <c r="THZ151" s="342"/>
      <c r="TIA151" s="342"/>
      <c r="TIB151" s="342"/>
      <c r="TIC151" s="342"/>
      <c r="TID151" s="342"/>
      <c r="TIE151" s="342"/>
      <c r="TIF151" s="342"/>
      <c r="TIG151" s="342"/>
      <c r="TIH151" s="342"/>
      <c r="TII151" s="342"/>
      <c r="TIJ151" s="342"/>
      <c r="TIK151" s="342"/>
      <c r="TIL151" s="342"/>
      <c r="TIM151" s="342"/>
      <c r="TIN151" s="342"/>
      <c r="TIO151" s="342"/>
      <c r="TIP151" s="342"/>
      <c r="TIQ151" s="342"/>
      <c r="TIR151" s="342"/>
      <c r="TIS151" s="342"/>
      <c r="TIT151" s="342"/>
      <c r="TIU151" s="342"/>
      <c r="TIV151" s="342"/>
      <c r="TIW151" s="342"/>
      <c r="TIX151" s="342"/>
      <c r="TIY151" s="342"/>
      <c r="TIZ151" s="342"/>
      <c r="TJA151" s="342"/>
      <c r="TJB151" s="342"/>
      <c r="TJC151" s="342"/>
      <c r="TJD151" s="342"/>
      <c r="TJE151" s="342"/>
      <c r="TJF151" s="342"/>
      <c r="TJG151" s="342"/>
      <c r="TJH151" s="342"/>
      <c r="TJI151" s="342"/>
      <c r="TJJ151" s="342"/>
      <c r="TJK151" s="342"/>
      <c r="TJL151" s="342"/>
      <c r="TJM151" s="342"/>
      <c r="TJN151" s="342"/>
      <c r="TJO151" s="342"/>
      <c r="TJP151" s="342"/>
      <c r="TJQ151" s="342"/>
      <c r="TJR151" s="342"/>
      <c r="TJS151" s="342"/>
      <c r="TJT151" s="342"/>
      <c r="TJU151" s="342"/>
      <c r="TJV151" s="342"/>
      <c r="TJW151" s="342"/>
      <c r="TJX151" s="342"/>
      <c r="TJY151" s="342"/>
      <c r="TJZ151" s="342"/>
      <c r="TKA151" s="342"/>
      <c r="TKB151" s="342"/>
      <c r="TKC151" s="342"/>
      <c r="TKD151" s="342"/>
      <c r="TKE151" s="342"/>
      <c r="TKF151" s="342"/>
      <c r="TKG151" s="342"/>
      <c r="TKH151" s="342"/>
      <c r="TKI151" s="342"/>
      <c r="TKJ151" s="342"/>
      <c r="TKK151" s="342"/>
      <c r="TKL151" s="342"/>
      <c r="TKM151" s="342"/>
      <c r="TKN151" s="342"/>
      <c r="TKO151" s="342"/>
      <c r="TKP151" s="342"/>
      <c r="TKQ151" s="342"/>
      <c r="TKR151" s="342"/>
      <c r="TKS151" s="342"/>
      <c r="TKT151" s="342"/>
      <c r="TKU151" s="342"/>
      <c r="TKV151" s="342"/>
      <c r="TKW151" s="342"/>
      <c r="TKX151" s="342"/>
      <c r="TKY151" s="342"/>
      <c r="TKZ151" s="342"/>
      <c r="TLA151" s="342"/>
      <c r="TLB151" s="342"/>
      <c r="TLC151" s="342"/>
      <c r="TLD151" s="342"/>
      <c r="TLE151" s="342"/>
      <c r="TLF151" s="342"/>
      <c r="TLG151" s="342"/>
      <c r="TLH151" s="342"/>
      <c r="TLI151" s="342"/>
      <c r="TLJ151" s="342"/>
      <c r="TLK151" s="342"/>
      <c r="TLL151" s="342"/>
      <c r="TLM151" s="342"/>
      <c r="TLN151" s="342"/>
      <c r="TLO151" s="342"/>
      <c r="TLP151" s="342"/>
      <c r="TLQ151" s="342"/>
      <c r="TLR151" s="342"/>
      <c r="TLS151" s="342"/>
      <c r="TLT151" s="342"/>
      <c r="TLU151" s="342"/>
      <c r="TLV151" s="342"/>
      <c r="TLW151" s="342"/>
      <c r="TLX151" s="342"/>
      <c r="TLY151" s="342"/>
      <c r="TLZ151" s="342"/>
      <c r="TMA151" s="342"/>
      <c r="TMB151" s="342"/>
      <c r="TMC151" s="342"/>
      <c r="TMD151" s="342"/>
      <c r="TME151" s="342"/>
      <c r="TMF151" s="342"/>
      <c r="TMG151" s="342"/>
      <c r="TMH151" s="342"/>
      <c r="TMI151" s="342"/>
      <c r="TMJ151" s="342"/>
      <c r="TMK151" s="342"/>
      <c r="TML151" s="342"/>
      <c r="TMM151" s="342"/>
      <c r="TMN151" s="342"/>
      <c r="TMO151" s="342"/>
      <c r="TMP151" s="342"/>
      <c r="TMQ151" s="342"/>
      <c r="TMR151" s="342"/>
      <c r="TMS151" s="342"/>
      <c r="TMT151" s="342"/>
      <c r="TMU151" s="342"/>
      <c r="TMV151" s="342"/>
      <c r="TMW151" s="342"/>
      <c r="TMX151" s="342"/>
      <c r="TMY151" s="342"/>
      <c r="TMZ151" s="342"/>
      <c r="TNA151" s="342"/>
      <c r="TNB151" s="342"/>
      <c r="TNC151" s="342"/>
      <c r="TND151" s="342"/>
      <c r="TNE151" s="342"/>
      <c r="TNF151" s="342"/>
      <c r="TNG151" s="342"/>
      <c r="TNH151" s="342"/>
      <c r="TNI151" s="342"/>
      <c r="TNJ151" s="342"/>
      <c r="TNK151" s="342"/>
      <c r="TNL151" s="342"/>
      <c r="TNM151" s="342"/>
      <c r="TNN151" s="342"/>
      <c r="TNO151" s="342"/>
      <c r="TNP151" s="342"/>
      <c r="TNQ151" s="342"/>
      <c r="TNR151" s="342"/>
      <c r="TNS151" s="342"/>
      <c r="TNT151" s="342"/>
      <c r="TNU151" s="342"/>
      <c r="TNV151" s="342"/>
      <c r="TNW151" s="342"/>
      <c r="TNX151" s="342"/>
      <c r="TNY151" s="342"/>
      <c r="TNZ151" s="342"/>
      <c r="TOA151" s="342"/>
      <c r="TOB151" s="342"/>
      <c r="TOC151" s="342"/>
      <c r="TOD151" s="342"/>
      <c r="TOE151" s="342"/>
      <c r="TOF151" s="342"/>
      <c r="TOG151" s="342"/>
      <c r="TOH151" s="342"/>
      <c r="TOI151" s="342"/>
      <c r="TOJ151" s="342"/>
      <c r="TOK151" s="342"/>
      <c r="TOL151" s="342"/>
      <c r="TOM151" s="342"/>
      <c r="TON151" s="342"/>
      <c r="TOO151" s="342"/>
      <c r="TOP151" s="342"/>
      <c r="TOQ151" s="342"/>
      <c r="TOR151" s="342"/>
      <c r="TOS151" s="342"/>
      <c r="TOT151" s="342"/>
      <c r="TOU151" s="342"/>
      <c r="TOV151" s="342"/>
      <c r="TOW151" s="342"/>
      <c r="TOX151" s="342"/>
      <c r="TOY151" s="342"/>
      <c r="TOZ151" s="342"/>
      <c r="TPA151" s="342"/>
      <c r="TPB151" s="342"/>
      <c r="TPC151" s="342"/>
      <c r="TPD151" s="342"/>
      <c r="TPE151" s="342"/>
      <c r="TPF151" s="342"/>
      <c r="TPG151" s="342"/>
      <c r="TPH151" s="342"/>
      <c r="TPI151" s="342"/>
      <c r="TPJ151" s="342"/>
      <c r="TPK151" s="342"/>
      <c r="TPL151" s="342"/>
      <c r="TPM151" s="342"/>
      <c r="TPN151" s="342"/>
      <c r="TPO151" s="342"/>
      <c r="TPP151" s="342"/>
      <c r="TPQ151" s="342"/>
      <c r="TPR151" s="342"/>
      <c r="TPS151" s="342"/>
      <c r="TPT151" s="342"/>
      <c r="TPU151" s="342"/>
      <c r="TPV151" s="342"/>
      <c r="TPW151" s="342"/>
      <c r="TPX151" s="342"/>
      <c r="TPY151" s="342"/>
      <c r="TPZ151" s="342"/>
      <c r="TQA151" s="342"/>
      <c r="TQB151" s="342"/>
      <c r="TQC151" s="342"/>
      <c r="TQD151" s="342"/>
      <c r="TQE151" s="342"/>
      <c r="TQF151" s="342"/>
      <c r="TQG151" s="342"/>
      <c r="TQH151" s="342"/>
      <c r="TQI151" s="342"/>
      <c r="TQJ151" s="342"/>
      <c r="TQK151" s="342"/>
      <c r="TQL151" s="342"/>
      <c r="TQM151" s="342"/>
      <c r="TQN151" s="342"/>
      <c r="TQO151" s="342"/>
      <c r="TQP151" s="342"/>
      <c r="TQQ151" s="342"/>
      <c r="TQR151" s="342"/>
      <c r="TQS151" s="342"/>
      <c r="TQT151" s="342"/>
      <c r="TQU151" s="342"/>
      <c r="TQV151" s="342"/>
      <c r="TQW151" s="342"/>
      <c r="TQX151" s="342"/>
      <c r="TQY151" s="342"/>
      <c r="TQZ151" s="342"/>
      <c r="TRA151" s="342"/>
      <c r="TRB151" s="342"/>
      <c r="TRC151" s="342"/>
      <c r="TRD151" s="342"/>
      <c r="TRE151" s="342"/>
      <c r="TRF151" s="342"/>
      <c r="TRG151" s="342"/>
      <c r="TRH151" s="342"/>
      <c r="TRI151" s="342"/>
      <c r="TRJ151" s="342"/>
      <c r="TRK151" s="342"/>
      <c r="TRL151" s="342"/>
      <c r="TRM151" s="342"/>
      <c r="TRN151" s="342"/>
      <c r="TRO151" s="342"/>
      <c r="TRP151" s="342"/>
      <c r="TRQ151" s="342"/>
      <c r="TRR151" s="342"/>
      <c r="TRS151" s="342"/>
      <c r="TRT151" s="342"/>
      <c r="TRU151" s="342"/>
      <c r="TRV151" s="342"/>
      <c r="TRW151" s="342"/>
      <c r="TRX151" s="342"/>
      <c r="TRY151" s="342"/>
      <c r="TRZ151" s="342"/>
      <c r="TSA151" s="342"/>
      <c r="TSB151" s="342"/>
      <c r="TSC151" s="342"/>
      <c r="TSD151" s="342"/>
      <c r="TSE151" s="342"/>
      <c r="TSF151" s="342"/>
      <c r="TSG151" s="342"/>
      <c r="TSH151" s="342"/>
      <c r="TSI151" s="342"/>
      <c r="TSJ151" s="342"/>
      <c r="TSK151" s="342"/>
      <c r="TSL151" s="342"/>
      <c r="TSM151" s="342"/>
      <c r="TSN151" s="342"/>
      <c r="TSO151" s="342"/>
      <c r="TSP151" s="342"/>
      <c r="TSQ151" s="342"/>
      <c r="TSR151" s="342"/>
      <c r="TSS151" s="342"/>
      <c r="TST151" s="342"/>
      <c r="TSU151" s="342"/>
      <c r="TSV151" s="342"/>
      <c r="TSW151" s="342"/>
      <c r="TSX151" s="342"/>
      <c r="TSY151" s="342"/>
      <c r="TSZ151" s="342"/>
      <c r="TTA151" s="342"/>
      <c r="TTB151" s="342"/>
      <c r="TTC151" s="342"/>
      <c r="TTD151" s="342"/>
      <c r="TTE151" s="342"/>
      <c r="TTF151" s="342"/>
      <c r="TTG151" s="342"/>
      <c r="TTH151" s="342"/>
      <c r="TTI151" s="342"/>
      <c r="TTJ151" s="342"/>
      <c r="TTK151" s="342"/>
      <c r="TTL151" s="342"/>
      <c r="TTM151" s="342"/>
      <c r="TTN151" s="342"/>
      <c r="TTO151" s="342"/>
      <c r="TTP151" s="342"/>
      <c r="TTQ151" s="342"/>
      <c r="TTR151" s="342"/>
      <c r="TTS151" s="342"/>
      <c r="TTT151" s="342"/>
      <c r="TTU151" s="342"/>
      <c r="TTV151" s="342"/>
      <c r="TTW151" s="342"/>
      <c r="TTX151" s="342"/>
      <c r="TTY151" s="342"/>
      <c r="TTZ151" s="342"/>
      <c r="TUA151" s="342"/>
      <c r="TUB151" s="342"/>
      <c r="TUC151" s="342"/>
      <c r="TUD151" s="342"/>
      <c r="TUE151" s="342"/>
      <c r="TUF151" s="342"/>
      <c r="TUG151" s="342"/>
      <c r="TUH151" s="342"/>
      <c r="TUI151" s="342"/>
      <c r="TUJ151" s="342"/>
      <c r="TUK151" s="342"/>
      <c r="TUL151" s="342"/>
      <c r="TUM151" s="342"/>
      <c r="TUN151" s="342"/>
      <c r="TUO151" s="342"/>
      <c r="TUP151" s="342"/>
      <c r="TUQ151" s="342"/>
      <c r="TUR151" s="342"/>
      <c r="TUS151" s="342"/>
      <c r="TUT151" s="342"/>
      <c r="TUU151" s="342"/>
      <c r="TUV151" s="342"/>
      <c r="TUW151" s="342"/>
      <c r="TUX151" s="342"/>
      <c r="TUY151" s="342"/>
      <c r="TUZ151" s="342"/>
      <c r="TVA151" s="342"/>
      <c r="TVB151" s="342"/>
      <c r="TVC151" s="342"/>
      <c r="TVD151" s="342"/>
      <c r="TVE151" s="342"/>
      <c r="TVF151" s="342"/>
      <c r="TVG151" s="342"/>
      <c r="TVH151" s="342"/>
      <c r="TVI151" s="342"/>
      <c r="TVJ151" s="342"/>
      <c r="TVK151" s="342"/>
      <c r="TVL151" s="342"/>
      <c r="TVM151" s="342"/>
      <c r="TVN151" s="342"/>
      <c r="TVO151" s="342"/>
      <c r="TVP151" s="342"/>
      <c r="TVQ151" s="342"/>
      <c r="TVR151" s="342"/>
      <c r="TVS151" s="342"/>
      <c r="TVT151" s="342"/>
      <c r="TVU151" s="342"/>
      <c r="TVV151" s="342"/>
      <c r="TVW151" s="342"/>
      <c r="TVX151" s="342"/>
      <c r="TVY151" s="342"/>
      <c r="TVZ151" s="342"/>
      <c r="TWA151" s="342"/>
      <c r="TWB151" s="342"/>
      <c r="TWC151" s="342"/>
      <c r="TWD151" s="342"/>
      <c r="TWE151" s="342"/>
      <c r="TWF151" s="342"/>
      <c r="TWG151" s="342"/>
      <c r="TWH151" s="342"/>
      <c r="TWI151" s="342"/>
      <c r="TWJ151" s="342"/>
      <c r="TWK151" s="342"/>
      <c r="TWL151" s="342"/>
      <c r="TWM151" s="342"/>
      <c r="TWN151" s="342"/>
      <c r="TWO151" s="342"/>
      <c r="TWP151" s="342"/>
      <c r="TWQ151" s="342"/>
      <c r="TWR151" s="342"/>
      <c r="TWS151" s="342"/>
      <c r="TWT151" s="342"/>
      <c r="TWU151" s="342"/>
      <c r="TWV151" s="342"/>
      <c r="TWW151" s="342"/>
      <c r="TWX151" s="342"/>
      <c r="TWY151" s="342"/>
      <c r="TWZ151" s="342"/>
      <c r="TXA151" s="342"/>
      <c r="TXB151" s="342"/>
      <c r="TXC151" s="342"/>
      <c r="TXD151" s="342"/>
      <c r="TXE151" s="342"/>
      <c r="TXF151" s="342"/>
      <c r="TXG151" s="342"/>
      <c r="TXH151" s="342"/>
      <c r="TXI151" s="342"/>
      <c r="TXJ151" s="342"/>
      <c r="TXK151" s="342"/>
      <c r="TXL151" s="342"/>
      <c r="TXM151" s="342"/>
      <c r="TXN151" s="342"/>
      <c r="TXO151" s="342"/>
      <c r="TXP151" s="342"/>
      <c r="TXQ151" s="342"/>
      <c r="TXR151" s="342"/>
      <c r="TXS151" s="342"/>
      <c r="TXT151" s="342"/>
      <c r="TXU151" s="342"/>
      <c r="TXV151" s="342"/>
      <c r="TXW151" s="342"/>
      <c r="TXX151" s="342"/>
      <c r="TXY151" s="342"/>
      <c r="TXZ151" s="342"/>
      <c r="TYA151" s="342"/>
      <c r="TYB151" s="342"/>
      <c r="TYC151" s="342"/>
      <c r="TYD151" s="342"/>
      <c r="TYE151" s="342"/>
      <c r="TYF151" s="342"/>
      <c r="TYG151" s="342"/>
      <c r="TYH151" s="342"/>
      <c r="TYI151" s="342"/>
      <c r="TYJ151" s="342"/>
      <c r="TYK151" s="342"/>
      <c r="TYL151" s="342"/>
      <c r="TYM151" s="342"/>
      <c r="TYN151" s="342"/>
      <c r="TYO151" s="342"/>
      <c r="TYP151" s="342"/>
      <c r="TYQ151" s="342"/>
      <c r="TYR151" s="342"/>
      <c r="TYS151" s="342"/>
      <c r="TYT151" s="342"/>
      <c r="TYU151" s="342"/>
      <c r="TYV151" s="342"/>
      <c r="TYW151" s="342"/>
      <c r="TYX151" s="342"/>
      <c r="TYY151" s="342"/>
      <c r="TYZ151" s="342"/>
      <c r="TZA151" s="342"/>
      <c r="TZB151" s="342"/>
      <c r="TZC151" s="342"/>
      <c r="TZD151" s="342"/>
      <c r="TZE151" s="342"/>
      <c r="TZF151" s="342"/>
      <c r="TZG151" s="342"/>
      <c r="TZH151" s="342"/>
      <c r="TZI151" s="342"/>
      <c r="TZJ151" s="342"/>
      <c r="TZK151" s="342"/>
      <c r="TZL151" s="342"/>
      <c r="TZM151" s="342"/>
      <c r="TZN151" s="342"/>
      <c r="TZO151" s="342"/>
      <c r="TZP151" s="342"/>
      <c r="TZQ151" s="342"/>
      <c r="TZR151" s="342"/>
      <c r="TZS151" s="342"/>
      <c r="TZT151" s="342"/>
      <c r="TZU151" s="342"/>
      <c r="TZV151" s="342"/>
      <c r="TZW151" s="342"/>
      <c r="TZX151" s="342"/>
      <c r="TZY151" s="342"/>
      <c r="TZZ151" s="342"/>
      <c r="UAA151" s="342"/>
      <c r="UAB151" s="342"/>
      <c r="UAC151" s="342"/>
      <c r="UAD151" s="342"/>
      <c r="UAE151" s="342"/>
      <c r="UAF151" s="342"/>
      <c r="UAG151" s="342"/>
      <c r="UAH151" s="342"/>
      <c r="UAI151" s="342"/>
      <c r="UAJ151" s="342"/>
      <c r="UAK151" s="342"/>
      <c r="UAL151" s="342"/>
      <c r="UAM151" s="342"/>
      <c r="UAN151" s="342"/>
      <c r="UAO151" s="342"/>
      <c r="UAP151" s="342"/>
      <c r="UAQ151" s="342"/>
      <c r="UAR151" s="342"/>
      <c r="UAS151" s="342"/>
      <c r="UAT151" s="342"/>
      <c r="UAU151" s="342"/>
      <c r="UAV151" s="342"/>
      <c r="UAW151" s="342"/>
      <c r="UAX151" s="342"/>
      <c r="UAY151" s="342"/>
      <c r="UAZ151" s="342"/>
      <c r="UBA151" s="342"/>
      <c r="UBB151" s="342"/>
      <c r="UBC151" s="342"/>
      <c r="UBD151" s="342"/>
      <c r="UBE151" s="342"/>
      <c r="UBF151" s="342"/>
      <c r="UBG151" s="342"/>
      <c r="UBH151" s="342"/>
      <c r="UBI151" s="342"/>
      <c r="UBJ151" s="342"/>
      <c r="UBK151" s="342"/>
      <c r="UBL151" s="342"/>
      <c r="UBM151" s="342"/>
      <c r="UBN151" s="342"/>
      <c r="UBO151" s="342"/>
      <c r="UBP151" s="342"/>
      <c r="UBQ151" s="342"/>
      <c r="UBR151" s="342"/>
      <c r="UBS151" s="342"/>
      <c r="UBT151" s="342"/>
      <c r="UBU151" s="342"/>
      <c r="UBV151" s="342"/>
      <c r="UBW151" s="342"/>
      <c r="UBX151" s="342"/>
      <c r="UBY151" s="342"/>
      <c r="UBZ151" s="342"/>
      <c r="UCA151" s="342"/>
      <c r="UCB151" s="342"/>
      <c r="UCC151" s="342"/>
      <c r="UCD151" s="342"/>
      <c r="UCE151" s="342"/>
      <c r="UCF151" s="342"/>
      <c r="UCG151" s="342"/>
      <c r="UCH151" s="342"/>
      <c r="UCI151" s="342"/>
      <c r="UCJ151" s="342"/>
      <c r="UCK151" s="342"/>
      <c r="UCL151" s="342"/>
      <c r="UCM151" s="342"/>
      <c r="UCN151" s="342"/>
      <c r="UCO151" s="342"/>
      <c r="UCP151" s="342"/>
      <c r="UCQ151" s="342"/>
      <c r="UCR151" s="342"/>
      <c r="UCS151" s="342"/>
      <c r="UCT151" s="342"/>
      <c r="UCU151" s="342"/>
      <c r="UCV151" s="342"/>
      <c r="UCW151" s="342"/>
      <c r="UCX151" s="342"/>
      <c r="UCY151" s="342"/>
      <c r="UCZ151" s="342"/>
      <c r="UDA151" s="342"/>
      <c r="UDB151" s="342"/>
      <c r="UDC151" s="342"/>
      <c r="UDD151" s="342"/>
      <c r="UDE151" s="342"/>
      <c r="UDF151" s="342"/>
      <c r="UDG151" s="342"/>
      <c r="UDH151" s="342"/>
      <c r="UDI151" s="342"/>
      <c r="UDJ151" s="342"/>
      <c r="UDK151" s="342"/>
      <c r="UDL151" s="342"/>
      <c r="UDM151" s="342"/>
      <c r="UDN151" s="342"/>
      <c r="UDO151" s="342"/>
      <c r="UDP151" s="342"/>
      <c r="UDQ151" s="342"/>
      <c r="UDR151" s="342"/>
      <c r="UDS151" s="342"/>
      <c r="UDT151" s="342"/>
      <c r="UDU151" s="342"/>
      <c r="UDV151" s="342"/>
      <c r="UDW151" s="342"/>
      <c r="UDX151" s="342"/>
      <c r="UDY151" s="342"/>
      <c r="UDZ151" s="342"/>
      <c r="UEA151" s="342"/>
      <c r="UEB151" s="342"/>
      <c r="UEC151" s="342"/>
      <c r="UED151" s="342"/>
      <c r="UEE151" s="342"/>
      <c r="UEF151" s="342"/>
      <c r="UEG151" s="342"/>
      <c r="UEH151" s="342"/>
      <c r="UEI151" s="342"/>
      <c r="UEJ151" s="342"/>
      <c r="UEK151" s="342"/>
      <c r="UEL151" s="342"/>
      <c r="UEM151" s="342"/>
      <c r="UEN151" s="342"/>
      <c r="UEO151" s="342"/>
      <c r="UEP151" s="342"/>
      <c r="UEQ151" s="342"/>
      <c r="UER151" s="342"/>
      <c r="UES151" s="342"/>
      <c r="UET151" s="342"/>
      <c r="UEU151" s="342"/>
      <c r="UEV151" s="342"/>
      <c r="UEW151" s="342"/>
      <c r="UEX151" s="342"/>
      <c r="UEY151" s="342"/>
      <c r="UEZ151" s="342"/>
      <c r="UFA151" s="342"/>
      <c r="UFB151" s="342"/>
      <c r="UFC151" s="342"/>
      <c r="UFD151" s="342"/>
      <c r="UFE151" s="342"/>
      <c r="UFF151" s="342"/>
      <c r="UFG151" s="342"/>
      <c r="UFH151" s="342"/>
      <c r="UFI151" s="342"/>
      <c r="UFJ151" s="342"/>
      <c r="UFK151" s="342"/>
      <c r="UFL151" s="342"/>
      <c r="UFM151" s="342"/>
      <c r="UFN151" s="342"/>
      <c r="UFO151" s="342"/>
      <c r="UFP151" s="342"/>
      <c r="UFQ151" s="342"/>
      <c r="UFR151" s="342"/>
      <c r="UFS151" s="342"/>
      <c r="UFT151" s="342"/>
      <c r="UFU151" s="342"/>
      <c r="UFV151" s="342"/>
      <c r="UFW151" s="342"/>
      <c r="UFX151" s="342"/>
      <c r="UFY151" s="342"/>
      <c r="UFZ151" s="342"/>
      <c r="UGA151" s="342"/>
      <c r="UGB151" s="342"/>
      <c r="UGC151" s="342"/>
      <c r="UGD151" s="342"/>
      <c r="UGE151" s="342"/>
      <c r="UGF151" s="342"/>
      <c r="UGG151" s="342"/>
      <c r="UGH151" s="342"/>
      <c r="UGI151" s="342"/>
      <c r="UGJ151" s="342"/>
      <c r="UGK151" s="342"/>
      <c r="UGL151" s="342"/>
      <c r="UGM151" s="342"/>
      <c r="UGN151" s="342"/>
      <c r="UGO151" s="342"/>
      <c r="UGP151" s="342"/>
      <c r="UGQ151" s="342"/>
      <c r="UGR151" s="342"/>
      <c r="UGS151" s="342"/>
      <c r="UGT151" s="342"/>
      <c r="UGU151" s="342"/>
      <c r="UGV151" s="342"/>
      <c r="UGW151" s="342"/>
      <c r="UGX151" s="342"/>
      <c r="UGY151" s="342"/>
      <c r="UGZ151" s="342"/>
      <c r="UHA151" s="342"/>
      <c r="UHB151" s="342"/>
      <c r="UHC151" s="342"/>
      <c r="UHD151" s="342"/>
      <c r="UHE151" s="342"/>
      <c r="UHF151" s="342"/>
      <c r="UHG151" s="342"/>
      <c r="UHH151" s="342"/>
      <c r="UHI151" s="342"/>
      <c r="UHJ151" s="342"/>
      <c r="UHK151" s="342"/>
      <c r="UHL151" s="342"/>
      <c r="UHM151" s="342"/>
      <c r="UHN151" s="342"/>
      <c r="UHO151" s="342"/>
      <c r="UHP151" s="342"/>
      <c r="UHQ151" s="342"/>
      <c r="UHR151" s="342"/>
      <c r="UHS151" s="342"/>
      <c r="UHT151" s="342"/>
      <c r="UHU151" s="342"/>
      <c r="UHV151" s="342"/>
      <c r="UHW151" s="342"/>
      <c r="UHX151" s="342"/>
      <c r="UHY151" s="342"/>
      <c r="UHZ151" s="342"/>
      <c r="UIA151" s="342"/>
      <c r="UIB151" s="342"/>
      <c r="UIC151" s="342"/>
      <c r="UID151" s="342"/>
      <c r="UIE151" s="342"/>
      <c r="UIF151" s="342"/>
      <c r="UIG151" s="342"/>
      <c r="UIH151" s="342"/>
      <c r="UII151" s="342"/>
      <c r="UIJ151" s="342"/>
      <c r="UIK151" s="342"/>
      <c r="UIL151" s="342"/>
      <c r="UIM151" s="342"/>
      <c r="UIN151" s="342"/>
      <c r="UIO151" s="342"/>
      <c r="UIP151" s="342"/>
      <c r="UIQ151" s="342"/>
      <c r="UIR151" s="342"/>
      <c r="UIS151" s="342"/>
      <c r="UIT151" s="342"/>
      <c r="UIU151" s="342"/>
      <c r="UIV151" s="342"/>
      <c r="UIW151" s="342"/>
      <c r="UIX151" s="342"/>
      <c r="UIY151" s="342"/>
      <c r="UIZ151" s="342"/>
      <c r="UJA151" s="342"/>
      <c r="UJB151" s="342"/>
      <c r="UJC151" s="342"/>
      <c r="UJD151" s="342"/>
      <c r="UJE151" s="342"/>
      <c r="UJF151" s="342"/>
      <c r="UJG151" s="342"/>
      <c r="UJH151" s="342"/>
      <c r="UJI151" s="342"/>
      <c r="UJJ151" s="342"/>
      <c r="UJK151" s="342"/>
      <c r="UJL151" s="342"/>
      <c r="UJM151" s="342"/>
      <c r="UJN151" s="342"/>
      <c r="UJO151" s="342"/>
      <c r="UJP151" s="342"/>
      <c r="UJQ151" s="342"/>
      <c r="UJR151" s="342"/>
      <c r="UJS151" s="342"/>
      <c r="UJT151" s="342"/>
      <c r="UJU151" s="342"/>
      <c r="UJV151" s="342"/>
      <c r="UJW151" s="342"/>
      <c r="UJX151" s="342"/>
      <c r="UJY151" s="342"/>
      <c r="UJZ151" s="342"/>
      <c r="UKA151" s="342"/>
      <c r="UKB151" s="342"/>
      <c r="UKC151" s="342"/>
      <c r="UKD151" s="342"/>
      <c r="UKE151" s="342"/>
      <c r="UKF151" s="342"/>
      <c r="UKG151" s="342"/>
      <c r="UKH151" s="342"/>
      <c r="UKI151" s="342"/>
      <c r="UKJ151" s="342"/>
      <c r="UKK151" s="342"/>
      <c r="UKL151" s="342"/>
      <c r="UKM151" s="342"/>
      <c r="UKN151" s="342"/>
      <c r="UKO151" s="342"/>
      <c r="UKP151" s="342"/>
      <c r="UKQ151" s="342"/>
      <c r="UKR151" s="342"/>
      <c r="UKS151" s="342"/>
      <c r="UKT151" s="342"/>
      <c r="UKU151" s="342"/>
      <c r="UKV151" s="342"/>
      <c r="UKW151" s="342"/>
      <c r="UKX151" s="342"/>
      <c r="UKY151" s="342"/>
      <c r="UKZ151" s="342"/>
      <c r="ULA151" s="342"/>
      <c r="ULB151" s="342"/>
      <c r="ULC151" s="342"/>
      <c r="ULD151" s="342"/>
      <c r="ULE151" s="342"/>
      <c r="ULF151" s="342"/>
      <c r="ULG151" s="342"/>
      <c r="ULH151" s="342"/>
      <c r="ULI151" s="342"/>
      <c r="ULJ151" s="342"/>
      <c r="ULK151" s="342"/>
      <c r="ULL151" s="342"/>
      <c r="ULM151" s="342"/>
      <c r="ULN151" s="342"/>
      <c r="ULO151" s="342"/>
      <c r="ULP151" s="342"/>
      <c r="ULQ151" s="342"/>
      <c r="ULR151" s="342"/>
      <c r="ULS151" s="342"/>
      <c r="ULT151" s="342"/>
      <c r="ULU151" s="342"/>
      <c r="ULV151" s="342"/>
      <c r="ULW151" s="342"/>
      <c r="ULX151" s="342"/>
      <c r="ULY151" s="342"/>
      <c r="ULZ151" s="342"/>
      <c r="UMA151" s="342"/>
      <c r="UMB151" s="342"/>
      <c r="UMC151" s="342"/>
      <c r="UMD151" s="342"/>
      <c r="UME151" s="342"/>
      <c r="UMF151" s="342"/>
      <c r="UMG151" s="342"/>
      <c r="UMH151" s="342"/>
      <c r="UMI151" s="342"/>
      <c r="UMJ151" s="342"/>
      <c r="UMK151" s="342"/>
      <c r="UML151" s="342"/>
      <c r="UMM151" s="342"/>
      <c r="UMN151" s="342"/>
      <c r="UMO151" s="342"/>
      <c r="UMP151" s="342"/>
      <c r="UMQ151" s="342"/>
      <c r="UMR151" s="342"/>
      <c r="UMS151" s="342"/>
      <c r="UMT151" s="342"/>
      <c r="UMU151" s="342"/>
      <c r="UMV151" s="342"/>
      <c r="UMW151" s="342"/>
      <c r="UMX151" s="342"/>
      <c r="UMY151" s="342"/>
      <c r="UMZ151" s="342"/>
      <c r="UNA151" s="342"/>
      <c r="UNB151" s="342"/>
      <c r="UNC151" s="342"/>
      <c r="UND151" s="342"/>
      <c r="UNE151" s="342"/>
      <c r="UNF151" s="342"/>
      <c r="UNG151" s="342"/>
      <c r="UNH151" s="342"/>
      <c r="UNI151" s="342"/>
      <c r="UNJ151" s="342"/>
      <c r="UNK151" s="342"/>
      <c r="UNL151" s="342"/>
      <c r="UNM151" s="342"/>
      <c r="UNN151" s="342"/>
      <c r="UNO151" s="342"/>
      <c r="UNP151" s="342"/>
      <c r="UNQ151" s="342"/>
      <c r="UNR151" s="342"/>
      <c r="UNS151" s="342"/>
      <c r="UNT151" s="342"/>
      <c r="UNU151" s="342"/>
      <c r="UNV151" s="342"/>
      <c r="UNW151" s="342"/>
      <c r="UNX151" s="342"/>
      <c r="UNY151" s="342"/>
      <c r="UNZ151" s="342"/>
      <c r="UOA151" s="342"/>
      <c r="UOB151" s="342"/>
      <c r="UOC151" s="342"/>
      <c r="UOD151" s="342"/>
      <c r="UOE151" s="342"/>
      <c r="UOF151" s="342"/>
      <c r="UOG151" s="342"/>
      <c r="UOH151" s="342"/>
      <c r="UOI151" s="342"/>
      <c r="UOJ151" s="342"/>
      <c r="UOK151" s="342"/>
      <c r="UOL151" s="342"/>
      <c r="UOM151" s="342"/>
      <c r="UON151" s="342"/>
      <c r="UOO151" s="342"/>
      <c r="UOP151" s="342"/>
      <c r="UOQ151" s="342"/>
      <c r="UOR151" s="342"/>
      <c r="UOS151" s="342"/>
      <c r="UOT151" s="342"/>
      <c r="UOU151" s="342"/>
      <c r="UOV151" s="342"/>
      <c r="UOW151" s="342"/>
      <c r="UOX151" s="342"/>
      <c r="UOY151" s="342"/>
      <c r="UOZ151" s="342"/>
      <c r="UPA151" s="342"/>
      <c r="UPB151" s="342"/>
      <c r="UPC151" s="342"/>
      <c r="UPD151" s="342"/>
      <c r="UPE151" s="342"/>
      <c r="UPF151" s="342"/>
      <c r="UPG151" s="342"/>
      <c r="UPH151" s="342"/>
      <c r="UPI151" s="342"/>
      <c r="UPJ151" s="342"/>
      <c r="UPK151" s="342"/>
      <c r="UPL151" s="342"/>
      <c r="UPM151" s="342"/>
      <c r="UPN151" s="342"/>
      <c r="UPO151" s="342"/>
      <c r="UPP151" s="342"/>
      <c r="UPQ151" s="342"/>
      <c r="UPR151" s="342"/>
      <c r="UPS151" s="342"/>
      <c r="UPT151" s="342"/>
      <c r="UPU151" s="342"/>
      <c r="UPV151" s="342"/>
      <c r="UPW151" s="342"/>
      <c r="UPX151" s="342"/>
      <c r="UPY151" s="342"/>
      <c r="UPZ151" s="342"/>
      <c r="UQA151" s="342"/>
      <c r="UQB151" s="342"/>
      <c r="UQC151" s="342"/>
      <c r="UQD151" s="342"/>
      <c r="UQE151" s="342"/>
      <c r="UQF151" s="342"/>
      <c r="UQG151" s="342"/>
      <c r="UQH151" s="342"/>
      <c r="UQI151" s="342"/>
      <c r="UQJ151" s="342"/>
      <c r="UQK151" s="342"/>
      <c r="UQL151" s="342"/>
      <c r="UQM151" s="342"/>
      <c r="UQN151" s="342"/>
      <c r="UQO151" s="342"/>
      <c r="UQP151" s="342"/>
      <c r="UQQ151" s="342"/>
      <c r="UQR151" s="342"/>
      <c r="UQS151" s="342"/>
      <c r="UQT151" s="342"/>
      <c r="UQU151" s="342"/>
      <c r="UQV151" s="342"/>
      <c r="UQW151" s="342"/>
      <c r="UQX151" s="342"/>
      <c r="UQY151" s="342"/>
      <c r="UQZ151" s="342"/>
      <c r="URA151" s="342"/>
      <c r="URB151" s="342"/>
      <c r="URC151" s="342"/>
      <c r="URD151" s="342"/>
      <c r="URE151" s="342"/>
      <c r="URF151" s="342"/>
      <c r="URG151" s="342"/>
      <c r="URH151" s="342"/>
      <c r="URI151" s="342"/>
      <c r="URJ151" s="342"/>
      <c r="URK151" s="342"/>
      <c r="URL151" s="342"/>
      <c r="URM151" s="342"/>
      <c r="URN151" s="342"/>
      <c r="URO151" s="342"/>
      <c r="URP151" s="342"/>
      <c r="URQ151" s="342"/>
      <c r="URR151" s="342"/>
      <c r="URS151" s="342"/>
      <c r="URT151" s="342"/>
      <c r="URU151" s="342"/>
      <c r="URV151" s="342"/>
      <c r="URW151" s="342"/>
      <c r="URX151" s="342"/>
      <c r="URY151" s="342"/>
      <c r="URZ151" s="342"/>
      <c r="USA151" s="342"/>
      <c r="USB151" s="342"/>
      <c r="USC151" s="342"/>
      <c r="USD151" s="342"/>
      <c r="USE151" s="342"/>
      <c r="USF151" s="342"/>
      <c r="USG151" s="342"/>
      <c r="USH151" s="342"/>
      <c r="USI151" s="342"/>
      <c r="USJ151" s="342"/>
      <c r="USK151" s="342"/>
      <c r="USL151" s="342"/>
      <c r="USM151" s="342"/>
      <c r="USN151" s="342"/>
      <c r="USO151" s="342"/>
      <c r="USP151" s="342"/>
      <c r="USQ151" s="342"/>
      <c r="USR151" s="342"/>
      <c r="USS151" s="342"/>
      <c r="UST151" s="342"/>
      <c r="USU151" s="342"/>
      <c r="USV151" s="342"/>
      <c r="USW151" s="342"/>
      <c r="USX151" s="342"/>
      <c r="USY151" s="342"/>
      <c r="USZ151" s="342"/>
      <c r="UTA151" s="342"/>
      <c r="UTB151" s="342"/>
      <c r="UTC151" s="342"/>
      <c r="UTD151" s="342"/>
      <c r="UTE151" s="342"/>
      <c r="UTF151" s="342"/>
      <c r="UTG151" s="342"/>
      <c r="UTH151" s="342"/>
      <c r="UTI151" s="342"/>
      <c r="UTJ151" s="342"/>
      <c r="UTK151" s="342"/>
      <c r="UTL151" s="342"/>
      <c r="UTM151" s="342"/>
      <c r="UTN151" s="342"/>
      <c r="UTO151" s="342"/>
      <c r="UTP151" s="342"/>
      <c r="UTQ151" s="342"/>
      <c r="UTR151" s="342"/>
      <c r="UTS151" s="342"/>
      <c r="UTT151" s="342"/>
      <c r="UTU151" s="342"/>
      <c r="UTV151" s="342"/>
      <c r="UTW151" s="342"/>
      <c r="UTX151" s="342"/>
      <c r="UTY151" s="342"/>
      <c r="UTZ151" s="342"/>
      <c r="UUA151" s="342"/>
      <c r="UUB151" s="342"/>
      <c r="UUC151" s="342"/>
      <c r="UUD151" s="342"/>
      <c r="UUE151" s="342"/>
      <c r="UUF151" s="342"/>
      <c r="UUG151" s="342"/>
      <c r="UUH151" s="342"/>
      <c r="UUI151" s="342"/>
      <c r="UUJ151" s="342"/>
      <c r="UUK151" s="342"/>
      <c r="UUL151" s="342"/>
      <c r="UUM151" s="342"/>
      <c r="UUN151" s="342"/>
      <c r="UUO151" s="342"/>
      <c r="UUP151" s="342"/>
      <c r="UUQ151" s="342"/>
      <c r="UUR151" s="342"/>
      <c r="UUS151" s="342"/>
      <c r="UUT151" s="342"/>
      <c r="UUU151" s="342"/>
      <c r="UUV151" s="342"/>
      <c r="UUW151" s="342"/>
      <c r="UUX151" s="342"/>
      <c r="UUY151" s="342"/>
      <c r="UUZ151" s="342"/>
      <c r="UVA151" s="342"/>
      <c r="UVB151" s="342"/>
      <c r="UVC151" s="342"/>
      <c r="UVD151" s="342"/>
      <c r="UVE151" s="342"/>
      <c r="UVF151" s="342"/>
      <c r="UVG151" s="342"/>
      <c r="UVH151" s="342"/>
      <c r="UVI151" s="342"/>
      <c r="UVJ151" s="342"/>
      <c r="UVK151" s="342"/>
      <c r="UVL151" s="342"/>
      <c r="UVM151" s="342"/>
      <c r="UVN151" s="342"/>
      <c r="UVO151" s="342"/>
      <c r="UVP151" s="342"/>
      <c r="UVQ151" s="342"/>
      <c r="UVR151" s="342"/>
      <c r="UVS151" s="342"/>
      <c r="UVT151" s="342"/>
      <c r="UVU151" s="342"/>
      <c r="UVV151" s="342"/>
      <c r="UVW151" s="342"/>
      <c r="UVX151" s="342"/>
      <c r="UVY151" s="342"/>
      <c r="UVZ151" s="342"/>
      <c r="UWA151" s="342"/>
      <c r="UWB151" s="342"/>
      <c r="UWC151" s="342"/>
      <c r="UWD151" s="342"/>
      <c r="UWE151" s="342"/>
      <c r="UWF151" s="342"/>
      <c r="UWG151" s="342"/>
      <c r="UWH151" s="342"/>
      <c r="UWI151" s="342"/>
      <c r="UWJ151" s="342"/>
      <c r="UWK151" s="342"/>
      <c r="UWL151" s="342"/>
      <c r="UWM151" s="342"/>
      <c r="UWN151" s="342"/>
      <c r="UWO151" s="342"/>
      <c r="UWP151" s="342"/>
      <c r="UWQ151" s="342"/>
      <c r="UWR151" s="342"/>
      <c r="UWS151" s="342"/>
      <c r="UWT151" s="342"/>
      <c r="UWU151" s="342"/>
      <c r="UWV151" s="342"/>
      <c r="UWW151" s="342"/>
      <c r="UWX151" s="342"/>
      <c r="UWY151" s="342"/>
      <c r="UWZ151" s="342"/>
      <c r="UXA151" s="342"/>
      <c r="UXB151" s="342"/>
      <c r="UXC151" s="342"/>
      <c r="UXD151" s="342"/>
      <c r="UXE151" s="342"/>
      <c r="UXF151" s="342"/>
      <c r="UXG151" s="342"/>
      <c r="UXH151" s="342"/>
      <c r="UXI151" s="342"/>
      <c r="UXJ151" s="342"/>
      <c r="UXK151" s="342"/>
      <c r="UXL151" s="342"/>
      <c r="UXM151" s="342"/>
      <c r="UXN151" s="342"/>
      <c r="UXO151" s="342"/>
      <c r="UXP151" s="342"/>
      <c r="UXQ151" s="342"/>
      <c r="UXR151" s="342"/>
      <c r="UXS151" s="342"/>
      <c r="UXT151" s="342"/>
      <c r="UXU151" s="342"/>
      <c r="UXV151" s="342"/>
      <c r="UXW151" s="342"/>
      <c r="UXX151" s="342"/>
      <c r="UXY151" s="342"/>
      <c r="UXZ151" s="342"/>
      <c r="UYA151" s="342"/>
      <c r="UYB151" s="342"/>
      <c r="UYC151" s="342"/>
      <c r="UYD151" s="342"/>
      <c r="UYE151" s="342"/>
      <c r="UYF151" s="342"/>
      <c r="UYG151" s="342"/>
      <c r="UYH151" s="342"/>
      <c r="UYI151" s="342"/>
      <c r="UYJ151" s="342"/>
      <c r="UYK151" s="342"/>
      <c r="UYL151" s="342"/>
      <c r="UYM151" s="342"/>
      <c r="UYN151" s="342"/>
      <c r="UYO151" s="342"/>
      <c r="UYP151" s="342"/>
      <c r="UYQ151" s="342"/>
      <c r="UYR151" s="342"/>
      <c r="UYS151" s="342"/>
      <c r="UYT151" s="342"/>
      <c r="UYU151" s="342"/>
      <c r="UYV151" s="342"/>
      <c r="UYW151" s="342"/>
      <c r="UYX151" s="342"/>
      <c r="UYY151" s="342"/>
      <c r="UYZ151" s="342"/>
      <c r="UZA151" s="342"/>
      <c r="UZB151" s="342"/>
      <c r="UZC151" s="342"/>
      <c r="UZD151" s="342"/>
      <c r="UZE151" s="342"/>
      <c r="UZF151" s="342"/>
      <c r="UZG151" s="342"/>
      <c r="UZH151" s="342"/>
      <c r="UZI151" s="342"/>
      <c r="UZJ151" s="342"/>
      <c r="UZK151" s="342"/>
      <c r="UZL151" s="342"/>
      <c r="UZM151" s="342"/>
      <c r="UZN151" s="342"/>
      <c r="UZO151" s="342"/>
      <c r="UZP151" s="342"/>
      <c r="UZQ151" s="342"/>
      <c r="UZR151" s="342"/>
      <c r="UZS151" s="342"/>
      <c r="UZT151" s="342"/>
      <c r="UZU151" s="342"/>
      <c r="UZV151" s="342"/>
      <c r="UZW151" s="342"/>
      <c r="UZX151" s="342"/>
      <c r="UZY151" s="342"/>
      <c r="UZZ151" s="342"/>
      <c r="VAA151" s="342"/>
      <c r="VAB151" s="342"/>
      <c r="VAC151" s="342"/>
      <c r="VAD151" s="342"/>
      <c r="VAE151" s="342"/>
      <c r="VAF151" s="342"/>
      <c r="VAG151" s="342"/>
      <c r="VAH151" s="342"/>
      <c r="VAI151" s="342"/>
      <c r="VAJ151" s="342"/>
      <c r="VAK151" s="342"/>
      <c r="VAL151" s="342"/>
      <c r="VAM151" s="342"/>
      <c r="VAN151" s="342"/>
      <c r="VAO151" s="342"/>
      <c r="VAP151" s="342"/>
      <c r="VAQ151" s="342"/>
      <c r="VAR151" s="342"/>
      <c r="VAS151" s="342"/>
      <c r="VAT151" s="342"/>
      <c r="VAU151" s="342"/>
      <c r="VAV151" s="342"/>
      <c r="VAW151" s="342"/>
      <c r="VAX151" s="342"/>
      <c r="VAY151" s="342"/>
      <c r="VAZ151" s="342"/>
      <c r="VBA151" s="342"/>
      <c r="VBB151" s="342"/>
      <c r="VBC151" s="342"/>
      <c r="VBD151" s="342"/>
      <c r="VBE151" s="342"/>
      <c r="VBF151" s="342"/>
      <c r="VBG151" s="342"/>
      <c r="VBH151" s="342"/>
      <c r="VBI151" s="342"/>
      <c r="VBJ151" s="342"/>
      <c r="VBK151" s="342"/>
      <c r="VBL151" s="342"/>
      <c r="VBM151" s="342"/>
      <c r="VBN151" s="342"/>
      <c r="VBO151" s="342"/>
      <c r="VBP151" s="342"/>
      <c r="VBQ151" s="342"/>
      <c r="VBR151" s="342"/>
      <c r="VBS151" s="342"/>
      <c r="VBT151" s="342"/>
      <c r="VBU151" s="342"/>
      <c r="VBV151" s="342"/>
      <c r="VBW151" s="342"/>
      <c r="VBX151" s="342"/>
      <c r="VBY151" s="342"/>
      <c r="VBZ151" s="342"/>
      <c r="VCA151" s="342"/>
      <c r="VCB151" s="342"/>
      <c r="VCC151" s="342"/>
      <c r="VCD151" s="342"/>
      <c r="VCE151" s="342"/>
      <c r="VCF151" s="342"/>
      <c r="VCG151" s="342"/>
      <c r="VCH151" s="342"/>
      <c r="VCI151" s="342"/>
      <c r="VCJ151" s="342"/>
      <c r="VCK151" s="342"/>
      <c r="VCL151" s="342"/>
      <c r="VCM151" s="342"/>
      <c r="VCN151" s="342"/>
      <c r="VCO151" s="342"/>
      <c r="VCP151" s="342"/>
      <c r="VCQ151" s="342"/>
      <c r="VCR151" s="342"/>
      <c r="VCS151" s="342"/>
      <c r="VCT151" s="342"/>
      <c r="VCU151" s="342"/>
      <c r="VCV151" s="342"/>
      <c r="VCW151" s="342"/>
      <c r="VCX151" s="342"/>
      <c r="VCY151" s="342"/>
      <c r="VCZ151" s="342"/>
      <c r="VDA151" s="342"/>
      <c r="VDB151" s="342"/>
      <c r="VDC151" s="342"/>
      <c r="VDD151" s="342"/>
      <c r="VDE151" s="342"/>
      <c r="VDF151" s="342"/>
      <c r="VDG151" s="342"/>
      <c r="VDH151" s="342"/>
      <c r="VDI151" s="342"/>
      <c r="VDJ151" s="342"/>
      <c r="VDK151" s="342"/>
      <c r="VDL151" s="342"/>
      <c r="VDM151" s="342"/>
      <c r="VDN151" s="342"/>
      <c r="VDO151" s="342"/>
      <c r="VDP151" s="342"/>
      <c r="VDQ151" s="342"/>
      <c r="VDR151" s="342"/>
      <c r="VDS151" s="342"/>
      <c r="VDT151" s="342"/>
      <c r="VDU151" s="342"/>
      <c r="VDV151" s="342"/>
      <c r="VDW151" s="342"/>
      <c r="VDX151" s="342"/>
      <c r="VDY151" s="342"/>
      <c r="VDZ151" s="342"/>
      <c r="VEA151" s="342"/>
      <c r="VEB151" s="342"/>
      <c r="VEC151" s="342"/>
      <c r="VED151" s="342"/>
      <c r="VEE151" s="342"/>
      <c r="VEF151" s="342"/>
      <c r="VEG151" s="342"/>
      <c r="VEH151" s="342"/>
      <c r="VEI151" s="342"/>
      <c r="VEJ151" s="342"/>
      <c r="VEK151" s="342"/>
      <c r="VEL151" s="342"/>
      <c r="VEM151" s="342"/>
      <c r="VEN151" s="342"/>
      <c r="VEO151" s="342"/>
      <c r="VEP151" s="342"/>
      <c r="VEQ151" s="342"/>
      <c r="VER151" s="342"/>
      <c r="VES151" s="342"/>
      <c r="VET151" s="342"/>
      <c r="VEU151" s="342"/>
      <c r="VEV151" s="342"/>
      <c r="VEW151" s="342"/>
      <c r="VEX151" s="342"/>
      <c r="VEY151" s="342"/>
      <c r="VEZ151" s="342"/>
      <c r="VFA151" s="342"/>
      <c r="VFB151" s="342"/>
      <c r="VFC151" s="342"/>
      <c r="VFD151" s="342"/>
      <c r="VFE151" s="342"/>
      <c r="VFF151" s="342"/>
      <c r="VFG151" s="342"/>
      <c r="VFH151" s="342"/>
      <c r="VFI151" s="342"/>
      <c r="VFJ151" s="342"/>
      <c r="VFK151" s="342"/>
      <c r="VFL151" s="342"/>
      <c r="VFM151" s="342"/>
      <c r="VFN151" s="342"/>
      <c r="VFO151" s="342"/>
      <c r="VFP151" s="342"/>
      <c r="VFQ151" s="342"/>
      <c r="VFR151" s="342"/>
      <c r="VFS151" s="342"/>
      <c r="VFT151" s="342"/>
      <c r="VFU151" s="342"/>
      <c r="VFV151" s="342"/>
      <c r="VFW151" s="342"/>
      <c r="VFX151" s="342"/>
      <c r="VFY151" s="342"/>
      <c r="VFZ151" s="342"/>
      <c r="VGA151" s="342"/>
      <c r="VGB151" s="342"/>
      <c r="VGC151" s="342"/>
      <c r="VGD151" s="342"/>
      <c r="VGE151" s="342"/>
      <c r="VGF151" s="342"/>
      <c r="VGG151" s="342"/>
      <c r="VGH151" s="342"/>
      <c r="VGI151" s="342"/>
      <c r="VGJ151" s="342"/>
      <c r="VGK151" s="342"/>
      <c r="VGL151" s="342"/>
      <c r="VGM151" s="342"/>
      <c r="VGN151" s="342"/>
      <c r="VGO151" s="342"/>
      <c r="VGP151" s="342"/>
      <c r="VGQ151" s="342"/>
      <c r="VGR151" s="342"/>
      <c r="VGS151" s="342"/>
      <c r="VGT151" s="342"/>
      <c r="VGU151" s="342"/>
      <c r="VGV151" s="342"/>
      <c r="VGW151" s="342"/>
      <c r="VGX151" s="342"/>
      <c r="VGY151" s="342"/>
      <c r="VGZ151" s="342"/>
      <c r="VHA151" s="342"/>
      <c r="VHB151" s="342"/>
      <c r="VHC151" s="342"/>
      <c r="VHD151" s="342"/>
      <c r="VHE151" s="342"/>
      <c r="VHF151" s="342"/>
      <c r="VHG151" s="342"/>
      <c r="VHH151" s="342"/>
      <c r="VHI151" s="342"/>
      <c r="VHJ151" s="342"/>
      <c r="VHK151" s="342"/>
      <c r="VHL151" s="342"/>
      <c r="VHM151" s="342"/>
      <c r="VHN151" s="342"/>
      <c r="VHO151" s="342"/>
      <c r="VHP151" s="342"/>
      <c r="VHQ151" s="342"/>
      <c r="VHR151" s="342"/>
      <c r="VHS151" s="342"/>
      <c r="VHT151" s="342"/>
      <c r="VHU151" s="342"/>
      <c r="VHV151" s="342"/>
      <c r="VHW151" s="342"/>
      <c r="VHX151" s="342"/>
      <c r="VHY151" s="342"/>
      <c r="VHZ151" s="342"/>
      <c r="VIA151" s="342"/>
      <c r="VIB151" s="342"/>
      <c r="VIC151" s="342"/>
      <c r="VID151" s="342"/>
      <c r="VIE151" s="342"/>
      <c r="VIF151" s="342"/>
      <c r="VIG151" s="342"/>
      <c r="VIH151" s="342"/>
      <c r="VII151" s="342"/>
      <c r="VIJ151" s="342"/>
      <c r="VIK151" s="342"/>
      <c r="VIL151" s="342"/>
      <c r="VIM151" s="342"/>
      <c r="VIN151" s="342"/>
      <c r="VIO151" s="342"/>
      <c r="VIP151" s="342"/>
      <c r="VIQ151" s="342"/>
      <c r="VIR151" s="342"/>
      <c r="VIS151" s="342"/>
      <c r="VIT151" s="342"/>
      <c r="VIU151" s="342"/>
      <c r="VIV151" s="342"/>
      <c r="VIW151" s="342"/>
      <c r="VIX151" s="342"/>
      <c r="VIY151" s="342"/>
      <c r="VIZ151" s="342"/>
      <c r="VJA151" s="342"/>
      <c r="VJB151" s="342"/>
      <c r="VJC151" s="342"/>
      <c r="VJD151" s="342"/>
      <c r="VJE151" s="342"/>
      <c r="VJF151" s="342"/>
      <c r="VJG151" s="342"/>
      <c r="VJH151" s="342"/>
      <c r="VJI151" s="342"/>
      <c r="VJJ151" s="342"/>
      <c r="VJK151" s="342"/>
      <c r="VJL151" s="342"/>
      <c r="VJM151" s="342"/>
      <c r="VJN151" s="342"/>
      <c r="VJO151" s="342"/>
      <c r="VJP151" s="342"/>
      <c r="VJQ151" s="342"/>
      <c r="VJR151" s="342"/>
      <c r="VJS151" s="342"/>
      <c r="VJT151" s="342"/>
      <c r="VJU151" s="342"/>
      <c r="VJV151" s="342"/>
      <c r="VJW151" s="342"/>
      <c r="VJX151" s="342"/>
      <c r="VJY151" s="342"/>
      <c r="VJZ151" s="342"/>
      <c r="VKA151" s="342"/>
      <c r="VKB151" s="342"/>
      <c r="VKC151" s="342"/>
      <c r="VKD151" s="342"/>
      <c r="VKE151" s="342"/>
      <c r="VKF151" s="342"/>
      <c r="VKG151" s="342"/>
      <c r="VKH151" s="342"/>
      <c r="VKI151" s="342"/>
      <c r="VKJ151" s="342"/>
      <c r="VKK151" s="342"/>
      <c r="VKL151" s="342"/>
      <c r="VKM151" s="342"/>
      <c r="VKN151" s="342"/>
      <c r="VKO151" s="342"/>
      <c r="VKP151" s="342"/>
      <c r="VKQ151" s="342"/>
      <c r="VKR151" s="342"/>
      <c r="VKS151" s="342"/>
      <c r="VKT151" s="342"/>
      <c r="VKU151" s="342"/>
      <c r="VKV151" s="342"/>
      <c r="VKW151" s="342"/>
      <c r="VKX151" s="342"/>
      <c r="VKY151" s="342"/>
      <c r="VKZ151" s="342"/>
      <c r="VLA151" s="342"/>
      <c r="VLB151" s="342"/>
      <c r="VLC151" s="342"/>
      <c r="VLD151" s="342"/>
      <c r="VLE151" s="342"/>
      <c r="VLF151" s="342"/>
      <c r="VLG151" s="342"/>
      <c r="VLH151" s="342"/>
      <c r="VLI151" s="342"/>
      <c r="VLJ151" s="342"/>
      <c r="VLK151" s="342"/>
      <c r="VLL151" s="342"/>
      <c r="VLM151" s="342"/>
      <c r="VLN151" s="342"/>
      <c r="VLO151" s="342"/>
      <c r="VLP151" s="342"/>
      <c r="VLQ151" s="342"/>
      <c r="VLR151" s="342"/>
      <c r="VLS151" s="342"/>
      <c r="VLT151" s="342"/>
      <c r="VLU151" s="342"/>
      <c r="VLV151" s="342"/>
      <c r="VLW151" s="342"/>
      <c r="VLX151" s="342"/>
      <c r="VLY151" s="342"/>
      <c r="VLZ151" s="342"/>
      <c r="VMA151" s="342"/>
      <c r="VMB151" s="342"/>
      <c r="VMC151" s="342"/>
      <c r="VMD151" s="342"/>
      <c r="VME151" s="342"/>
      <c r="VMF151" s="342"/>
      <c r="VMG151" s="342"/>
      <c r="VMH151" s="342"/>
      <c r="VMI151" s="342"/>
      <c r="VMJ151" s="342"/>
      <c r="VMK151" s="342"/>
      <c r="VML151" s="342"/>
      <c r="VMM151" s="342"/>
      <c r="VMN151" s="342"/>
      <c r="VMO151" s="342"/>
      <c r="VMP151" s="342"/>
      <c r="VMQ151" s="342"/>
      <c r="VMR151" s="342"/>
      <c r="VMS151" s="342"/>
      <c r="VMT151" s="342"/>
      <c r="VMU151" s="342"/>
      <c r="VMV151" s="342"/>
      <c r="VMW151" s="342"/>
      <c r="VMX151" s="342"/>
      <c r="VMY151" s="342"/>
      <c r="VMZ151" s="342"/>
      <c r="VNA151" s="342"/>
      <c r="VNB151" s="342"/>
      <c r="VNC151" s="342"/>
      <c r="VND151" s="342"/>
      <c r="VNE151" s="342"/>
      <c r="VNF151" s="342"/>
      <c r="VNG151" s="342"/>
      <c r="VNH151" s="342"/>
      <c r="VNI151" s="342"/>
      <c r="VNJ151" s="342"/>
      <c r="VNK151" s="342"/>
      <c r="VNL151" s="342"/>
      <c r="VNM151" s="342"/>
      <c r="VNN151" s="342"/>
      <c r="VNO151" s="342"/>
      <c r="VNP151" s="342"/>
      <c r="VNQ151" s="342"/>
      <c r="VNR151" s="342"/>
      <c r="VNS151" s="342"/>
      <c r="VNT151" s="342"/>
      <c r="VNU151" s="342"/>
      <c r="VNV151" s="342"/>
      <c r="VNW151" s="342"/>
      <c r="VNX151" s="342"/>
      <c r="VNY151" s="342"/>
      <c r="VNZ151" s="342"/>
      <c r="VOA151" s="342"/>
      <c r="VOB151" s="342"/>
      <c r="VOC151" s="342"/>
      <c r="VOD151" s="342"/>
      <c r="VOE151" s="342"/>
      <c r="VOF151" s="342"/>
      <c r="VOG151" s="342"/>
      <c r="VOH151" s="342"/>
      <c r="VOI151" s="342"/>
      <c r="VOJ151" s="342"/>
      <c r="VOK151" s="342"/>
      <c r="VOL151" s="342"/>
      <c r="VOM151" s="342"/>
      <c r="VON151" s="342"/>
      <c r="VOO151" s="342"/>
      <c r="VOP151" s="342"/>
      <c r="VOQ151" s="342"/>
      <c r="VOR151" s="342"/>
      <c r="VOS151" s="342"/>
      <c r="VOT151" s="342"/>
      <c r="VOU151" s="342"/>
      <c r="VOV151" s="342"/>
      <c r="VOW151" s="342"/>
      <c r="VOX151" s="342"/>
      <c r="VOY151" s="342"/>
      <c r="VOZ151" s="342"/>
      <c r="VPA151" s="342"/>
      <c r="VPB151" s="342"/>
      <c r="VPC151" s="342"/>
      <c r="VPD151" s="342"/>
      <c r="VPE151" s="342"/>
      <c r="VPF151" s="342"/>
      <c r="VPG151" s="342"/>
      <c r="VPH151" s="342"/>
      <c r="VPI151" s="342"/>
      <c r="VPJ151" s="342"/>
      <c r="VPK151" s="342"/>
      <c r="VPL151" s="342"/>
      <c r="VPM151" s="342"/>
      <c r="VPN151" s="342"/>
      <c r="VPO151" s="342"/>
      <c r="VPP151" s="342"/>
      <c r="VPQ151" s="342"/>
      <c r="VPR151" s="342"/>
      <c r="VPS151" s="342"/>
      <c r="VPT151" s="342"/>
      <c r="VPU151" s="342"/>
      <c r="VPV151" s="342"/>
      <c r="VPW151" s="342"/>
      <c r="VPX151" s="342"/>
      <c r="VPY151" s="342"/>
      <c r="VPZ151" s="342"/>
      <c r="VQA151" s="342"/>
      <c r="VQB151" s="342"/>
      <c r="VQC151" s="342"/>
      <c r="VQD151" s="342"/>
      <c r="VQE151" s="342"/>
      <c r="VQF151" s="342"/>
      <c r="VQG151" s="342"/>
      <c r="VQH151" s="342"/>
      <c r="VQI151" s="342"/>
      <c r="VQJ151" s="342"/>
      <c r="VQK151" s="342"/>
      <c r="VQL151" s="342"/>
      <c r="VQM151" s="342"/>
      <c r="VQN151" s="342"/>
      <c r="VQO151" s="342"/>
      <c r="VQP151" s="342"/>
      <c r="VQQ151" s="342"/>
      <c r="VQR151" s="342"/>
      <c r="VQS151" s="342"/>
      <c r="VQT151" s="342"/>
      <c r="VQU151" s="342"/>
      <c r="VQV151" s="342"/>
      <c r="VQW151" s="342"/>
      <c r="VQX151" s="342"/>
      <c r="VQY151" s="342"/>
      <c r="VQZ151" s="342"/>
      <c r="VRA151" s="342"/>
      <c r="VRB151" s="342"/>
      <c r="VRC151" s="342"/>
      <c r="VRD151" s="342"/>
      <c r="VRE151" s="342"/>
      <c r="VRF151" s="342"/>
      <c r="VRG151" s="342"/>
      <c r="VRH151" s="342"/>
      <c r="VRI151" s="342"/>
      <c r="VRJ151" s="342"/>
      <c r="VRK151" s="342"/>
      <c r="VRL151" s="342"/>
      <c r="VRM151" s="342"/>
      <c r="VRN151" s="342"/>
      <c r="VRO151" s="342"/>
      <c r="VRP151" s="342"/>
      <c r="VRQ151" s="342"/>
      <c r="VRR151" s="342"/>
      <c r="VRS151" s="342"/>
      <c r="VRT151" s="342"/>
      <c r="VRU151" s="342"/>
      <c r="VRV151" s="342"/>
      <c r="VRW151" s="342"/>
      <c r="VRX151" s="342"/>
      <c r="VRY151" s="342"/>
      <c r="VRZ151" s="342"/>
      <c r="VSA151" s="342"/>
      <c r="VSB151" s="342"/>
      <c r="VSC151" s="342"/>
      <c r="VSD151" s="342"/>
      <c r="VSE151" s="342"/>
      <c r="VSF151" s="342"/>
      <c r="VSG151" s="342"/>
      <c r="VSH151" s="342"/>
      <c r="VSI151" s="342"/>
      <c r="VSJ151" s="342"/>
      <c r="VSK151" s="342"/>
      <c r="VSL151" s="342"/>
      <c r="VSM151" s="342"/>
      <c r="VSN151" s="342"/>
      <c r="VSO151" s="342"/>
      <c r="VSP151" s="342"/>
      <c r="VSQ151" s="342"/>
      <c r="VSR151" s="342"/>
      <c r="VSS151" s="342"/>
      <c r="VST151" s="342"/>
      <c r="VSU151" s="342"/>
      <c r="VSV151" s="342"/>
      <c r="VSW151" s="342"/>
      <c r="VSX151" s="342"/>
      <c r="VSY151" s="342"/>
      <c r="VSZ151" s="342"/>
      <c r="VTA151" s="342"/>
      <c r="VTB151" s="342"/>
      <c r="VTC151" s="342"/>
      <c r="VTD151" s="342"/>
      <c r="VTE151" s="342"/>
      <c r="VTF151" s="342"/>
      <c r="VTG151" s="342"/>
      <c r="VTH151" s="342"/>
      <c r="VTI151" s="342"/>
      <c r="VTJ151" s="342"/>
      <c r="VTK151" s="342"/>
      <c r="VTL151" s="342"/>
      <c r="VTM151" s="342"/>
      <c r="VTN151" s="342"/>
      <c r="VTO151" s="342"/>
      <c r="VTP151" s="342"/>
      <c r="VTQ151" s="342"/>
      <c r="VTR151" s="342"/>
      <c r="VTS151" s="342"/>
      <c r="VTT151" s="342"/>
      <c r="VTU151" s="342"/>
      <c r="VTV151" s="342"/>
      <c r="VTW151" s="342"/>
      <c r="VTX151" s="342"/>
      <c r="VTY151" s="342"/>
      <c r="VTZ151" s="342"/>
      <c r="VUA151" s="342"/>
      <c r="VUB151" s="342"/>
      <c r="VUC151" s="342"/>
      <c r="VUD151" s="342"/>
      <c r="VUE151" s="342"/>
      <c r="VUF151" s="342"/>
      <c r="VUG151" s="342"/>
      <c r="VUH151" s="342"/>
      <c r="VUI151" s="342"/>
      <c r="VUJ151" s="342"/>
      <c r="VUK151" s="342"/>
      <c r="VUL151" s="342"/>
      <c r="VUM151" s="342"/>
      <c r="VUN151" s="342"/>
      <c r="VUO151" s="342"/>
      <c r="VUP151" s="342"/>
      <c r="VUQ151" s="342"/>
      <c r="VUR151" s="342"/>
      <c r="VUS151" s="342"/>
      <c r="VUT151" s="342"/>
      <c r="VUU151" s="342"/>
      <c r="VUV151" s="342"/>
      <c r="VUW151" s="342"/>
      <c r="VUX151" s="342"/>
      <c r="VUY151" s="342"/>
      <c r="VUZ151" s="342"/>
      <c r="VVA151" s="342"/>
      <c r="VVB151" s="342"/>
      <c r="VVC151" s="342"/>
      <c r="VVD151" s="342"/>
      <c r="VVE151" s="342"/>
      <c r="VVF151" s="342"/>
      <c r="VVG151" s="342"/>
      <c r="VVH151" s="342"/>
      <c r="VVI151" s="342"/>
      <c r="VVJ151" s="342"/>
      <c r="VVK151" s="342"/>
      <c r="VVL151" s="342"/>
      <c r="VVM151" s="342"/>
      <c r="VVN151" s="342"/>
      <c r="VVO151" s="342"/>
      <c r="VVP151" s="342"/>
      <c r="VVQ151" s="342"/>
      <c r="VVR151" s="342"/>
      <c r="VVS151" s="342"/>
      <c r="VVT151" s="342"/>
      <c r="VVU151" s="342"/>
      <c r="VVV151" s="342"/>
      <c r="VVW151" s="342"/>
      <c r="VVX151" s="342"/>
      <c r="VVY151" s="342"/>
      <c r="VVZ151" s="342"/>
      <c r="VWA151" s="342"/>
      <c r="VWB151" s="342"/>
      <c r="VWC151" s="342"/>
      <c r="VWD151" s="342"/>
      <c r="VWE151" s="342"/>
      <c r="VWF151" s="342"/>
      <c r="VWG151" s="342"/>
      <c r="VWH151" s="342"/>
      <c r="VWI151" s="342"/>
      <c r="VWJ151" s="342"/>
      <c r="VWK151" s="342"/>
      <c r="VWL151" s="342"/>
      <c r="VWM151" s="342"/>
      <c r="VWN151" s="342"/>
      <c r="VWO151" s="342"/>
      <c r="VWP151" s="342"/>
      <c r="VWQ151" s="342"/>
      <c r="VWR151" s="342"/>
      <c r="VWS151" s="342"/>
      <c r="VWT151" s="342"/>
      <c r="VWU151" s="342"/>
      <c r="VWV151" s="342"/>
      <c r="VWW151" s="342"/>
      <c r="VWX151" s="342"/>
      <c r="VWY151" s="342"/>
      <c r="VWZ151" s="342"/>
      <c r="VXA151" s="342"/>
      <c r="VXB151" s="342"/>
      <c r="VXC151" s="342"/>
      <c r="VXD151" s="342"/>
      <c r="VXE151" s="342"/>
      <c r="VXF151" s="342"/>
      <c r="VXG151" s="342"/>
      <c r="VXH151" s="342"/>
      <c r="VXI151" s="342"/>
      <c r="VXJ151" s="342"/>
      <c r="VXK151" s="342"/>
      <c r="VXL151" s="342"/>
      <c r="VXM151" s="342"/>
      <c r="VXN151" s="342"/>
      <c r="VXO151" s="342"/>
      <c r="VXP151" s="342"/>
      <c r="VXQ151" s="342"/>
      <c r="VXR151" s="342"/>
      <c r="VXS151" s="342"/>
      <c r="VXT151" s="342"/>
      <c r="VXU151" s="342"/>
      <c r="VXV151" s="342"/>
      <c r="VXW151" s="342"/>
      <c r="VXX151" s="342"/>
      <c r="VXY151" s="342"/>
      <c r="VXZ151" s="342"/>
      <c r="VYA151" s="342"/>
      <c r="VYB151" s="342"/>
      <c r="VYC151" s="342"/>
      <c r="VYD151" s="342"/>
      <c r="VYE151" s="342"/>
      <c r="VYF151" s="342"/>
      <c r="VYG151" s="342"/>
      <c r="VYH151" s="342"/>
      <c r="VYI151" s="342"/>
      <c r="VYJ151" s="342"/>
      <c r="VYK151" s="342"/>
      <c r="VYL151" s="342"/>
      <c r="VYM151" s="342"/>
      <c r="VYN151" s="342"/>
      <c r="VYO151" s="342"/>
      <c r="VYP151" s="342"/>
      <c r="VYQ151" s="342"/>
      <c r="VYR151" s="342"/>
      <c r="VYS151" s="342"/>
      <c r="VYT151" s="342"/>
      <c r="VYU151" s="342"/>
      <c r="VYV151" s="342"/>
      <c r="VYW151" s="342"/>
      <c r="VYX151" s="342"/>
      <c r="VYY151" s="342"/>
      <c r="VYZ151" s="342"/>
      <c r="VZA151" s="342"/>
      <c r="VZB151" s="342"/>
      <c r="VZC151" s="342"/>
      <c r="VZD151" s="342"/>
      <c r="VZE151" s="342"/>
      <c r="VZF151" s="342"/>
      <c r="VZG151" s="342"/>
      <c r="VZH151" s="342"/>
      <c r="VZI151" s="342"/>
      <c r="VZJ151" s="342"/>
      <c r="VZK151" s="342"/>
      <c r="VZL151" s="342"/>
      <c r="VZM151" s="342"/>
      <c r="VZN151" s="342"/>
      <c r="VZO151" s="342"/>
      <c r="VZP151" s="342"/>
      <c r="VZQ151" s="342"/>
      <c r="VZR151" s="342"/>
      <c r="VZS151" s="342"/>
      <c r="VZT151" s="342"/>
      <c r="VZU151" s="342"/>
      <c r="VZV151" s="342"/>
      <c r="VZW151" s="342"/>
      <c r="VZX151" s="342"/>
      <c r="VZY151" s="342"/>
      <c r="VZZ151" s="342"/>
      <c r="WAA151" s="342"/>
      <c r="WAB151" s="342"/>
      <c r="WAC151" s="342"/>
      <c r="WAD151" s="342"/>
      <c r="WAE151" s="342"/>
      <c r="WAF151" s="342"/>
      <c r="WAG151" s="342"/>
      <c r="WAH151" s="342"/>
      <c r="WAI151" s="342"/>
      <c r="WAJ151" s="342"/>
      <c r="WAK151" s="342"/>
      <c r="WAL151" s="342"/>
      <c r="WAM151" s="342"/>
      <c r="WAN151" s="342"/>
      <c r="WAO151" s="342"/>
      <c r="WAP151" s="342"/>
      <c r="WAQ151" s="342"/>
      <c r="WAR151" s="342"/>
      <c r="WAS151" s="342"/>
      <c r="WAT151" s="342"/>
      <c r="WAU151" s="342"/>
      <c r="WAV151" s="342"/>
      <c r="WAW151" s="342"/>
      <c r="WAX151" s="342"/>
      <c r="WAY151" s="342"/>
      <c r="WAZ151" s="342"/>
      <c r="WBA151" s="342"/>
      <c r="WBB151" s="342"/>
      <c r="WBC151" s="342"/>
      <c r="WBD151" s="342"/>
      <c r="WBE151" s="342"/>
      <c r="WBF151" s="342"/>
      <c r="WBG151" s="342"/>
      <c r="WBH151" s="342"/>
      <c r="WBI151" s="342"/>
      <c r="WBJ151" s="342"/>
      <c r="WBK151" s="342"/>
      <c r="WBL151" s="342"/>
      <c r="WBM151" s="342"/>
      <c r="WBN151" s="342"/>
      <c r="WBO151" s="342"/>
      <c r="WBP151" s="342"/>
      <c r="WBQ151" s="342"/>
      <c r="WBR151" s="342"/>
      <c r="WBS151" s="342"/>
      <c r="WBT151" s="342"/>
      <c r="WBU151" s="342"/>
      <c r="WBV151" s="342"/>
      <c r="WBW151" s="342"/>
      <c r="WBX151" s="342"/>
      <c r="WBY151" s="342"/>
      <c r="WBZ151" s="342"/>
      <c r="WCA151" s="342"/>
      <c r="WCB151" s="342"/>
      <c r="WCC151" s="342"/>
      <c r="WCD151" s="342"/>
      <c r="WCE151" s="342"/>
      <c r="WCF151" s="342"/>
      <c r="WCG151" s="342"/>
      <c r="WCH151" s="342"/>
      <c r="WCI151" s="342"/>
      <c r="WCJ151" s="342"/>
      <c r="WCK151" s="342"/>
      <c r="WCL151" s="342"/>
      <c r="WCM151" s="342"/>
      <c r="WCN151" s="342"/>
      <c r="WCO151" s="342"/>
      <c r="WCP151" s="342"/>
      <c r="WCQ151" s="342"/>
      <c r="WCR151" s="342"/>
      <c r="WCS151" s="342"/>
      <c r="WCT151" s="342"/>
      <c r="WCU151" s="342"/>
      <c r="WCV151" s="342"/>
      <c r="WCW151" s="342"/>
      <c r="WCX151" s="342"/>
      <c r="WCY151" s="342"/>
      <c r="WCZ151" s="342"/>
      <c r="WDA151" s="342"/>
      <c r="WDB151" s="342"/>
      <c r="WDC151" s="342"/>
      <c r="WDD151" s="342"/>
      <c r="WDE151" s="342"/>
      <c r="WDF151" s="342"/>
      <c r="WDG151" s="342"/>
      <c r="WDH151" s="342"/>
      <c r="WDI151" s="342"/>
      <c r="WDJ151" s="342"/>
      <c r="WDK151" s="342"/>
      <c r="WDL151" s="342"/>
      <c r="WDM151" s="342"/>
      <c r="WDN151" s="342"/>
      <c r="WDO151" s="342"/>
      <c r="WDP151" s="342"/>
      <c r="WDQ151" s="342"/>
      <c r="WDR151" s="342"/>
      <c r="WDS151" s="342"/>
      <c r="WDT151" s="342"/>
      <c r="WDU151" s="342"/>
      <c r="WDV151" s="342"/>
      <c r="WDW151" s="342"/>
      <c r="WDX151" s="342"/>
      <c r="WDY151" s="342"/>
      <c r="WDZ151" s="342"/>
      <c r="WEA151" s="342"/>
      <c r="WEB151" s="342"/>
      <c r="WEC151" s="342"/>
      <c r="WED151" s="342"/>
      <c r="WEE151" s="342"/>
      <c r="WEF151" s="342"/>
      <c r="WEG151" s="342"/>
      <c r="WEH151" s="342"/>
      <c r="WEI151" s="342"/>
      <c r="WEJ151" s="342"/>
      <c r="WEK151" s="342"/>
      <c r="WEL151" s="342"/>
      <c r="WEM151" s="342"/>
      <c r="WEN151" s="342"/>
      <c r="WEO151" s="342"/>
      <c r="WEP151" s="342"/>
      <c r="WEQ151" s="342"/>
      <c r="WER151" s="342"/>
      <c r="WES151" s="342"/>
      <c r="WET151" s="342"/>
      <c r="WEU151" s="342"/>
      <c r="WEV151" s="342"/>
      <c r="WEW151" s="342"/>
      <c r="WEX151" s="342"/>
      <c r="WEY151" s="342"/>
      <c r="WEZ151" s="342"/>
      <c r="WFA151" s="342"/>
      <c r="WFB151" s="342"/>
      <c r="WFC151" s="342"/>
      <c r="WFD151" s="342"/>
      <c r="WFE151" s="342"/>
      <c r="WFF151" s="342"/>
      <c r="WFG151" s="342"/>
      <c r="WFH151" s="342"/>
      <c r="WFI151" s="342"/>
      <c r="WFJ151" s="342"/>
      <c r="WFK151" s="342"/>
      <c r="WFL151" s="342"/>
      <c r="WFM151" s="342"/>
      <c r="WFN151" s="342"/>
      <c r="WFO151" s="342"/>
      <c r="WFP151" s="342"/>
      <c r="WFQ151" s="342"/>
      <c r="WFR151" s="342"/>
      <c r="WFS151" s="342"/>
      <c r="WFT151" s="342"/>
      <c r="WFU151" s="342"/>
      <c r="WFV151" s="342"/>
      <c r="WFW151" s="342"/>
      <c r="WFX151" s="342"/>
      <c r="WFY151" s="342"/>
      <c r="WFZ151" s="342"/>
      <c r="WGA151" s="342"/>
      <c r="WGB151" s="342"/>
      <c r="WGC151" s="342"/>
      <c r="WGD151" s="342"/>
      <c r="WGE151" s="342"/>
      <c r="WGF151" s="342"/>
      <c r="WGG151" s="342"/>
      <c r="WGH151" s="342"/>
      <c r="WGI151" s="342"/>
      <c r="WGJ151" s="342"/>
      <c r="WGK151" s="342"/>
      <c r="WGL151" s="342"/>
      <c r="WGM151" s="342"/>
      <c r="WGN151" s="342"/>
      <c r="WGO151" s="342"/>
      <c r="WGP151" s="342"/>
      <c r="WGQ151" s="342"/>
      <c r="WGR151" s="342"/>
      <c r="WGS151" s="342"/>
      <c r="WGT151" s="342"/>
      <c r="WGU151" s="342"/>
      <c r="WGV151" s="342"/>
      <c r="WGW151" s="342"/>
      <c r="WGX151" s="342"/>
      <c r="WGY151" s="342"/>
      <c r="WGZ151" s="342"/>
      <c r="WHA151" s="342"/>
      <c r="WHB151" s="342"/>
      <c r="WHC151" s="342"/>
      <c r="WHD151" s="342"/>
      <c r="WHE151" s="342"/>
      <c r="WHF151" s="342"/>
      <c r="WHG151" s="342"/>
      <c r="WHH151" s="342"/>
      <c r="WHI151" s="342"/>
      <c r="WHJ151" s="342"/>
      <c r="WHK151" s="342"/>
      <c r="WHL151" s="342"/>
      <c r="WHM151" s="342"/>
      <c r="WHN151" s="342"/>
      <c r="WHO151" s="342"/>
      <c r="WHP151" s="342"/>
      <c r="WHQ151" s="342"/>
      <c r="WHR151" s="342"/>
      <c r="WHS151" s="342"/>
      <c r="WHT151" s="342"/>
      <c r="WHU151" s="342"/>
      <c r="WHV151" s="342"/>
      <c r="WHW151" s="342"/>
      <c r="WHX151" s="342"/>
      <c r="WHY151" s="342"/>
      <c r="WHZ151" s="342"/>
      <c r="WIA151" s="342"/>
      <c r="WIB151" s="342"/>
      <c r="WIC151" s="342"/>
      <c r="WID151" s="342"/>
      <c r="WIE151" s="342"/>
      <c r="WIF151" s="342"/>
      <c r="WIG151" s="342"/>
      <c r="WIH151" s="342"/>
      <c r="WII151" s="342"/>
      <c r="WIJ151" s="342"/>
      <c r="WIK151" s="342"/>
      <c r="WIL151" s="342"/>
      <c r="WIM151" s="342"/>
      <c r="WIN151" s="342"/>
      <c r="WIO151" s="342"/>
      <c r="WIP151" s="342"/>
      <c r="WIQ151" s="342"/>
      <c r="WIR151" s="342"/>
      <c r="WIS151" s="342"/>
      <c r="WIT151" s="342"/>
      <c r="WIU151" s="342"/>
      <c r="WIV151" s="342"/>
      <c r="WIW151" s="342"/>
      <c r="WIX151" s="342"/>
      <c r="WIY151" s="342"/>
      <c r="WIZ151" s="342"/>
      <c r="WJA151" s="342"/>
      <c r="WJB151" s="342"/>
      <c r="WJC151" s="342"/>
      <c r="WJD151" s="342"/>
      <c r="WJE151" s="342"/>
      <c r="WJF151" s="342"/>
      <c r="WJG151" s="342"/>
      <c r="WJH151" s="342"/>
      <c r="WJI151" s="342"/>
      <c r="WJJ151" s="342"/>
      <c r="WJK151" s="342"/>
      <c r="WJL151" s="342"/>
      <c r="WJM151" s="342"/>
      <c r="WJN151" s="342"/>
      <c r="WJO151" s="342"/>
      <c r="WJP151" s="342"/>
      <c r="WJQ151" s="342"/>
      <c r="WJR151" s="342"/>
      <c r="WJS151" s="342"/>
      <c r="WJT151" s="342"/>
      <c r="WJU151" s="342"/>
      <c r="WJV151" s="342"/>
      <c r="WJW151" s="342"/>
      <c r="WJX151" s="342"/>
      <c r="WJY151" s="342"/>
      <c r="WJZ151" s="342"/>
      <c r="WKA151" s="342"/>
      <c r="WKB151" s="342"/>
      <c r="WKC151" s="342"/>
      <c r="WKD151" s="342"/>
      <c r="WKE151" s="342"/>
      <c r="WKF151" s="342"/>
      <c r="WKG151" s="342"/>
      <c r="WKH151" s="342"/>
      <c r="WKI151" s="342"/>
      <c r="WKJ151" s="342"/>
      <c r="WKK151" s="342"/>
      <c r="WKL151" s="342"/>
      <c r="WKM151" s="342"/>
      <c r="WKN151" s="342"/>
      <c r="WKO151" s="342"/>
      <c r="WKP151" s="342"/>
      <c r="WKQ151" s="342"/>
      <c r="WKR151" s="342"/>
      <c r="WKS151" s="342"/>
      <c r="WKT151" s="342"/>
      <c r="WKU151" s="342"/>
      <c r="WKV151" s="342"/>
      <c r="WKW151" s="342"/>
      <c r="WKX151" s="342"/>
      <c r="WKY151" s="342"/>
      <c r="WKZ151" s="342"/>
      <c r="WLA151" s="342"/>
      <c r="WLB151" s="342"/>
      <c r="WLC151" s="342"/>
      <c r="WLD151" s="342"/>
      <c r="WLE151" s="342"/>
      <c r="WLF151" s="342"/>
      <c r="WLG151" s="342"/>
      <c r="WLH151" s="342"/>
      <c r="WLI151" s="342"/>
      <c r="WLJ151" s="342"/>
      <c r="WLK151" s="342"/>
      <c r="WLL151" s="342"/>
      <c r="WLM151" s="342"/>
      <c r="WLN151" s="342"/>
      <c r="WLO151" s="342"/>
      <c r="WLP151" s="342"/>
      <c r="WLQ151" s="342"/>
      <c r="WLR151" s="342"/>
      <c r="WLS151" s="342"/>
      <c r="WLT151" s="342"/>
      <c r="WLU151" s="342"/>
      <c r="WLV151" s="342"/>
      <c r="WLW151" s="342"/>
      <c r="WLX151" s="342"/>
      <c r="WLY151" s="342"/>
      <c r="WLZ151" s="342"/>
      <c r="WMA151" s="342"/>
      <c r="WMB151" s="342"/>
      <c r="WMC151" s="342"/>
      <c r="WMD151" s="342"/>
      <c r="WME151" s="342"/>
      <c r="WMF151" s="342"/>
      <c r="WMG151" s="342"/>
      <c r="WMH151" s="342"/>
      <c r="WMI151" s="342"/>
      <c r="WMJ151" s="342"/>
      <c r="WMK151" s="342"/>
      <c r="WML151" s="342"/>
      <c r="WMM151" s="342"/>
      <c r="WMN151" s="342"/>
      <c r="WMO151" s="342"/>
      <c r="WMP151" s="342"/>
      <c r="WMQ151" s="342"/>
      <c r="WMR151" s="342"/>
      <c r="WMS151" s="342"/>
      <c r="WMT151" s="342"/>
      <c r="WMU151" s="342"/>
      <c r="WMV151" s="342"/>
      <c r="WMW151" s="342"/>
      <c r="WMX151" s="342"/>
      <c r="WMY151" s="342"/>
      <c r="WMZ151" s="342"/>
      <c r="WNA151" s="342"/>
      <c r="WNB151" s="342"/>
      <c r="WNC151" s="342"/>
      <c r="WND151" s="342"/>
      <c r="WNE151" s="342"/>
      <c r="WNF151" s="342"/>
      <c r="WNG151" s="342"/>
      <c r="WNH151" s="342"/>
      <c r="WNI151" s="342"/>
      <c r="WNJ151" s="342"/>
      <c r="WNK151" s="342"/>
      <c r="WNL151" s="342"/>
      <c r="WNM151" s="342"/>
      <c r="WNN151" s="342"/>
      <c r="WNO151" s="342"/>
      <c r="WNP151" s="342"/>
      <c r="WNQ151" s="342"/>
      <c r="WNR151" s="342"/>
      <c r="WNS151" s="342"/>
      <c r="WNT151" s="342"/>
      <c r="WNU151" s="342"/>
      <c r="WNV151" s="342"/>
      <c r="WNW151" s="342"/>
      <c r="WNX151" s="342"/>
      <c r="WNY151" s="342"/>
      <c r="WNZ151" s="342"/>
      <c r="WOA151" s="342"/>
      <c r="WOB151" s="342"/>
      <c r="WOC151" s="342"/>
      <c r="WOD151" s="342"/>
      <c r="WOE151" s="342"/>
      <c r="WOF151" s="342"/>
      <c r="WOG151" s="342"/>
      <c r="WOH151" s="342"/>
      <c r="WOI151" s="342"/>
      <c r="WOJ151" s="342"/>
      <c r="WOK151" s="342"/>
      <c r="WOL151" s="342"/>
      <c r="WOM151" s="342"/>
      <c r="WON151" s="342"/>
      <c r="WOO151" s="342"/>
      <c r="WOP151" s="342"/>
      <c r="WOQ151" s="342"/>
      <c r="WOR151" s="342"/>
      <c r="WOS151" s="342"/>
      <c r="WOT151" s="342"/>
      <c r="WOU151" s="342"/>
      <c r="WOV151" s="342"/>
      <c r="WOW151" s="342"/>
      <c r="WOX151" s="342"/>
      <c r="WOY151" s="342"/>
      <c r="WOZ151" s="342"/>
      <c r="WPA151" s="342"/>
      <c r="WPB151" s="342"/>
      <c r="WPC151" s="342"/>
      <c r="WPD151" s="342"/>
      <c r="WPE151" s="342"/>
      <c r="WPF151" s="342"/>
      <c r="WPG151" s="342"/>
      <c r="WPH151" s="342"/>
      <c r="WPI151" s="342"/>
      <c r="WPJ151" s="342"/>
      <c r="WPK151" s="342"/>
      <c r="WPL151" s="342"/>
      <c r="WPM151" s="342"/>
      <c r="WPN151" s="342"/>
      <c r="WPO151" s="342"/>
      <c r="WPP151" s="342"/>
      <c r="WPQ151" s="342"/>
      <c r="WPR151" s="342"/>
      <c r="WPS151" s="342"/>
      <c r="WPT151" s="342"/>
      <c r="WPU151" s="342"/>
      <c r="WPV151" s="342"/>
      <c r="WPW151" s="342"/>
      <c r="WPX151" s="342"/>
      <c r="WPY151" s="342"/>
      <c r="WPZ151" s="342"/>
      <c r="WQA151" s="342"/>
      <c r="WQB151" s="342"/>
      <c r="WQC151" s="342"/>
      <c r="WQD151" s="342"/>
      <c r="WQE151" s="342"/>
      <c r="WQF151" s="342"/>
      <c r="WQG151" s="342"/>
      <c r="WQH151" s="342"/>
      <c r="WQI151" s="342"/>
      <c r="WQJ151" s="342"/>
      <c r="WQK151" s="342"/>
      <c r="WQL151" s="342"/>
      <c r="WQM151" s="342"/>
      <c r="WQN151" s="342"/>
      <c r="WQO151" s="342"/>
      <c r="WQP151" s="342"/>
      <c r="WQQ151" s="342"/>
      <c r="WQR151" s="342"/>
      <c r="WQS151" s="342"/>
      <c r="WQT151" s="342"/>
      <c r="WQU151" s="342"/>
      <c r="WQV151" s="342"/>
      <c r="WQW151" s="342"/>
      <c r="WQX151" s="342"/>
      <c r="WQY151" s="342"/>
      <c r="WQZ151" s="342"/>
      <c r="WRA151" s="342"/>
      <c r="WRB151" s="342"/>
      <c r="WRC151" s="342"/>
      <c r="WRD151" s="342"/>
      <c r="WRE151" s="342"/>
      <c r="WRF151" s="342"/>
      <c r="WRG151" s="342"/>
      <c r="WRH151" s="342"/>
      <c r="WRI151" s="342"/>
      <c r="WRJ151" s="342"/>
      <c r="WRK151" s="342"/>
      <c r="WRL151" s="342"/>
      <c r="WRM151" s="342"/>
      <c r="WRN151" s="342"/>
      <c r="WRO151" s="342"/>
      <c r="WRP151" s="342"/>
      <c r="WRQ151" s="342"/>
      <c r="WRR151" s="342"/>
      <c r="WRS151" s="342"/>
      <c r="WRT151" s="342"/>
      <c r="WRU151" s="342"/>
      <c r="WRV151" s="342"/>
      <c r="WRW151" s="342"/>
      <c r="WRX151" s="342"/>
      <c r="WRY151" s="342"/>
      <c r="WRZ151" s="342"/>
      <c r="WSA151" s="342"/>
      <c r="WSB151" s="342"/>
      <c r="WSC151" s="342"/>
      <c r="WSD151" s="342"/>
      <c r="WSE151" s="342"/>
      <c r="WSF151" s="342"/>
      <c r="WSG151" s="342"/>
      <c r="WSH151" s="342"/>
      <c r="WSI151" s="342"/>
      <c r="WSJ151" s="342"/>
      <c r="WSK151" s="342"/>
      <c r="WSL151" s="342"/>
      <c r="WSM151" s="342"/>
      <c r="WSN151" s="342"/>
      <c r="WSO151" s="342"/>
      <c r="WSP151" s="342"/>
      <c r="WSQ151" s="342"/>
      <c r="WSR151" s="342"/>
      <c r="WSS151" s="342"/>
      <c r="WST151" s="342"/>
      <c r="WSU151" s="342"/>
      <c r="WSV151" s="342"/>
      <c r="WSW151" s="342"/>
      <c r="WSX151" s="342"/>
      <c r="WSY151" s="342"/>
      <c r="WSZ151" s="342"/>
      <c r="WTA151" s="342"/>
      <c r="WTB151" s="342"/>
      <c r="WTC151" s="342"/>
      <c r="WTD151" s="342"/>
      <c r="WTE151" s="342"/>
      <c r="WTF151" s="342"/>
      <c r="WTG151" s="342"/>
      <c r="WTH151" s="342"/>
      <c r="WTI151" s="342"/>
      <c r="WTJ151" s="342"/>
      <c r="WTK151" s="342"/>
      <c r="WTL151" s="342"/>
      <c r="WTM151" s="342"/>
      <c r="WTN151" s="342"/>
      <c r="WTO151" s="342"/>
      <c r="WTP151" s="342"/>
      <c r="WTQ151" s="342"/>
      <c r="WTR151" s="342"/>
      <c r="WTS151" s="342"/>
      <c r="WTT151" s="342"/>
      <c r="WTU151" s="342"/>
      <c r="WTV151" s="342"/>
      <c r="WTW151" s="342"/>
      <c r="WTX151" s="342"/>
      <c r="WTY151" s="342"/>
      <c r="WTZ151" s="342"/>
      <c r="WUA151" s="342"/>
      <c r="WUB151" s="342"/>
      <c r="WUC151" s="342"/>
      <c r="WUD151" s="342"/>
      <c r="WUE151" s="342"/>
      <c r="WUF151" s="342"/>
      <c r="WUG151" s="342"/>
      <c r="WUH151" s="342"/>
      <c r="WUI151" s="342"/>
      <c r="WUJ151" s="342"/>
      <c r="WUK151" s="342"/>
      <c r="WUL151" s="342"/>
      <c r="WUM151" s="342"/>
      <c r="WUN151" s="342"/>
      <c r="WUO151" s="342"/>
      <c r="WUP151" s="342"/>
      <c r="WUQ151" s="342"/>
      <c r="WUR151" s="342"/>
      <c r="WUS151" s="342"/>
      <c r="WUT151" s="342"/>
      <c r="WUU151" s="342"/>
      <c r="WUV151" s="342"/>
      <c r="WUW151" s="342"/>
      <c r="WUX151" s="342"/>
      <c r="WUY151" s="342"/>
      <c r="WUZ151" s="342"/>
      <c r="WVA151" s="342"/>
      <c r="WVB151" s="342"/>
      <c r="WVC151" s="342"/>
      <c r="WVD151" s="342"/>
      <c r="WVE151" s="342"/>
      <c r="WVF151" s="342"/>
      <c r="WVG151" s="342"/>
      <c r="WVH151" s="342"/>
      <c r="WVI151" s="342"/>
      <c r="WVJ151" s="342"/>
      <c r="WVK151" s="342"/>
      <c r="WVL151" s="342"/>
      <c r="WVM151" s="342"/>
      <c r="WVN151" s="342"/>
      <c r="WVO151" s="342"/>
      <c r="WVP151" s="342"/>
      <c r="WVQ151" s="342"/>
      <c r="WVR151" s="342"/>
      <c r="WVS151" s="342"/>
      <c r="WVT151" s="342"/>
      <c r="WVU151" s="342"/>
      <c r="WVV151" s="342"/>
      <c r="WVW151" s="342"/>
      <c r="WVX151" s="342"/>
      <c r="WVY151" s="342"/>
      <c r="WVZ151" s="342"/>
      <c r="WWA151" s="342"/>
      <c r="WWB151" s="342"/>
      <c r="WWC151" s="342"/>
      <c r="WWD151" s="342"/>
      <c r="WWE151" s="342"/>
      <c r="WWF151" s="342"/>
      <c r="WWG151" s="342"/>
      <c r="WWH151" s="342"/>
      <c r="WWI151" s="342"/>
      <c r="WWJ151" s="342"/>
      <c r="WWK151" s="342"/>
      <c r="WWL151" s="342"/>
      <c r="WWM151" s="342"/>
      <c r="WWN151" s="342"/>
      <c r="WWO151" s="342"/>
      <c r="WWP151" s="342"/>
      <c r="WWQ151" s="342"/>
      <c r="WWR151" s="342"/>
      <c r="WWS151" s="342"/>
      <c r="WWT151" s="342"/>
      <c r="WWU151" s="342"/>
      <c r="WWV151" s="342"/>
      <c r="WWW151" s="342"/>
      <c r="WWX151" s="342"/>
      <c r="WWY151" s="342"/>
      <c r="WWZ151" s="342"/>
      <c r="WXA151" s="342"/>
      <c r="WXB151" s="342"/>
      <c r="WXC151" s="342"/>
      <c r="WXD151" s="342"/>
      <c r="WXE151" s="342"/>
      <c r="WXF151" s="342"/>
      <c r="WXG151" s="342"/>
      <c r="WXH151" s="342"/>
      <c r="WXI151" s="342"/>
      <c r="WXJ151" s="342"/>
      <c r="WXK151" s="342"/>
      <c r="WXL151" s="342"/>
      <c r="WXM151" s="342"/>
      <c r="WXN151" s="342"/>
      <c r="WXO151" s="342"/>
      <c r="WXP151" s="342"/>
      <c r="WXQ151" s="342"/>
      <c r="WXR151" s="342"/>
      <c r="WXS151" s="342"/>
      <c r="WXT151" s="342"/>
      <c r="WXU151" s="342"/>
      <c r="WXV151" s="342"/>
      <c r="WXW151" s="342"/>
      <c r="WXX151" s="342"/>
      <c r="WXY151" s="342"/>
      <c r="WXZ151" s="342"/>
      <c r="WYA151" s="342"/>
      <c r="WYB151" s="342"/>
      <c r="WYC151" s="342"/>
      <c r="WYD151" s="342"/>
      <c r="WYE151" s="342"/>
      <c r="WYF151" s="342"/>
      <c r="WYG151" s="342"/>
      <c r="WYH151" s="342"/>
      <c r="WYI151" s="342"/>
      <c r="WYJ151" s="342"/>
      <c r="WYK151" s="342"/>
      <c r="WYL151" s="342"/>
      <c r="WYM151" s="342"/>
      <c r="WYN151" s="342"/>
      <c r="WYO151" s="342"/>
      <c r="WYP151" s="342"/>
      <c r="WYQ151" s="342"/>
      <c r="WYR151" s="342"/>
      <c r="WYS151" s="342"/>
      <c r="WYT151" s="342"/>
      <c r="WYU151" s="342"/>
      <c r="WYV151" s="342"/>
      <c r="WYW151" s="342"/>
      <c r="WYX151" s="342"/>
      <c r="WYY151" s="342"/>
      <c r="WYZ151" s="342"/>
      <c r="WZA151" s="342"/>
      <c r="WZB151" s="342"/>
      <c r="WZC151" s="342"/>
      <c r="WZD151" s="342"/>
      <c r="WZE151" s="342"/>
      <c r="WZF151" s="342"/>
      <c r="WZG151" s="342"/>
      <c r="WZH151" s="342"/>
      <c r="WZI151" s="342"/>
      <c r="WZJ151" s="342"/>
      <c r="WZK151" s="342"/>
      <c r="WZL151" s="342"/>
      <c r="WZM151" s="342"/>
      <c r="WZN151" s="342"/>
      <c r="WZO151" s="342"/>
      <c r="WZP151" s="342"/>
      <c r="WZQ151" s="342"/>
      <c r="WZR151" s="342"/>
      <c r="WZS151" s="342"/>
      <c r="WZT151" s="342"/>
      <c r="WZU151" s="342"/>
      <c r="WZV151" s="342"/>
      <c r="WZW151" s="342"/>
      <c r="WZX151" s="342"/>
      <c r="WZY151" s="342"/>
      <c r="WZZ151" s="342"/>
      <c r="XAA151" s="342"/>
      <c r="XAB151" s="342"/>
      <c r="XAC151" s="342"/>
      <c r="XAD151" s="342"/>
      <c r="XAE151" s="342"/>
      <c r="XAF151" s="342"/>
      <c r="XAG151" s="342"/>
      <c r="XAH151" s="342"/>
      <c r="XAI151" s="342"/>
      <c r="XAJ151" s="342"/>
      <c r="XAK151" s="342"/>
      <c r="XAL151" s="342"/>
      <c r="XAM151" s="342"/>
      <c r="XAN151" s="342"/>
      <c r="XAO151" s="342"/>
      <c r="XAP151" s="342"/>
      <c r="XAQ151" s="342"/>
      <c r="XAR151" s="342"/>
      <c r="XAS151" s="342"/>
      <c r="XAT151" s="342"/>
      <c r="XAU151" s="342"/>
      <c r="XAV151" s="342"/>
      <c r="XAW151" s="342"/>
      <c r="XAX151" s="342"/>
      <c r="XAY151" s="342"/>
      <c r="XAZ151" s="342"/>
      <c r="XBA151" s="342"/>
      <c r="XBB151" s="342"/>
      <c r="XBC151" s="342"/>
      <c r="XBD151" s="342"/>
      <c r="XBE151" s="342"/>
      <c r="XBF151" s="342"/>
      <c r="XBG151" s="342"/>
      <c r="XBH151" s="342"/>
      <c r="XBI151" s="342"/>
      <c r="XBJ151" s="342"/>
      <c r="XBK151" s="342"/>
      <c r="XBL151" s="342"/>
      <c r="XBM151" s="342"/>
      <c r="XBN151" s="342"/>
      <c r="XBO151" s="342"/>
      <c r="XBP151" s="342"/>
      <c r="XBQ151" s="342"/>
      <c r="XBR151" s="342"/>
      <c r="XBS151" s="342"/>
      <c r="XBT151" s="342"/>
      <c r="XBU151" s="342"/>
      <c r="XBV151" s="342"/>
      <c r="XBW151" s="342"/>
      <c r="XBX151" s="342"/>
      <c r="XBY151" s="342"/>
      <c r="XBZ151" s="342"/>
      <c r="XCA151" s="342"/>
      <c r="XCB151" s="342"/>
      <c r="XCC151" s="342"/>
      <c r="XCD151" s="342"/>
      <c r="XCE151" s="342"/>
      <c r="XCF151" s="342"/>
      <c r="XCG151" s="342"/>
      <c r="XCH151" s="342"/>
      <c r="XCI151" s="342"/>
      <c r="XCJ151" s="342"/>
      <c r="XCK151" s="342"/>
      <c r="XCL151" s="342"/>
      <c r="XCM151" s="342"/>
      <c r="XCN151" s="342"/>
      <c r="XCO151" s="342"/>
      <c r="XCP151" s="342"/>
      <c r="XCQ151" s="342"/>
      <c r="XCR151" s="342"/>
      <c r="XCS151" s="342"/>
      <c r="XCT151" s="342"/>
      <c r="XCU151" s="342"/>
      <c r="XCV151" s="342"/>
      <c r="XCW151" s="342"/>
      <c r="XCX151" s="342"/>
      <c r="XCY151" s="342"/>
      <c r="XCZ151" s="342"/>
      <c r="XDA151" s="342"/>
      <c r="XDB151" s="342"/>
      <c r="XDC151" s="342"/>
      <c r="XDD151" s="342"/>
      <c r="XDE151" s="342"/>
      <c r="XDF151" s="342"/>
      <c r="XDG151" s="342"/>
      <c r="XDH151" s="342"/>
      <c r="XDI151" s="342"/>
      <c r="XDJ151" s="342"/>
      <c r="XDK151" s="342"/>
      <c r="XDL151" s="342"/>
      <c r="XDM151" s="342"/>
      <c r="XDN151" s="342"/>
      <c r="XDO151" s="342"/>
      <c r="XDP151" s="342"/>
      <c r="XDQ151" s="342"/>
      <c r="XDR151" s="342"/>
      <c r="XDS151" s="342"/>
      <c r="XDT151" s="342"/>
      <c r="XDU151" s="342"/>
      <c r="XDV151" s="342"/>
      <c r="XDW151" s="342"/>
      <c r="XDX151" s="342"/>
      <c r="XDY151" s="342"/>
      <c r="XDZ151" s="342"/>
      <c r="XEA151" s="342"/>
      <c r="XEB151" s="342"/>
      <c r="XEC151" s="342"/>
      <c r="XED151" s="342"/>
      <c r="XEE151" s="342"/>
      <c r="XEF151" s="342"/>
      <c r="XEG151" s="342"/>
      <c r="XEH151" s="342"/>
      <c r="XEI151" s="342"/>
      <c r="XEJ151" s="342"/>
      <c r="XEK151" s="342"/>
      <c r="XEL151" s="342"/>
      <c r="XEM151" s="342"/>
      <c r="XEN151" s="342"/>
      <c r="XEO151" s="342"/>
      <c r="XEP151" s="342"/>
      <c r="XEQ151" s="342"/>
      <c r="XER151" s="342"/>
      <c r="XES151" s="342"/>
      <c r="XET151" s="342"/>
      <c r="XEU151" s="342"/>
      <c r="XEV151" s="342"/>
      <c r="XEW151" s="342"/>
      <c r="XEX151" s="342"/>
      <c r="XEY151" s="342"/>
      <c r="XEZ151" s="342"/>
      <c r="XFA151" s="342"/>
      <c r="XFB151" s="342"/>
      <c r="XFC151" s="342"/>
    </row>
    <row r="152" spans="1:16383" s="91" customFormat="1" ht="14.85" customHeight="1">
      <c r="A152" s="338"/>
      <c r="B152" s="338"/>
      <c r="C152" s="338"/>
      <c r="D152" s="338"/>
      <c r="E152" s="338"/>
      <c r="F152" s="338"/>
      <c r="G152" s="338"/>
      <c r="H152" s="338"/>
      <c r="I152" s="95"/>
      <c r="J152" s="744"/>
      <c r="K152" s="744"/>
      <c r="L152" s="95"/>
      <c r="M152" s="128">
        <f t="shared" si="12"/>
        <v>0</v>
      </c>
      <c r="N152" s="95"/>
      <c r="O152" s="92"/>
      <c r="P152" s="16"/>
      <c r="Q152" s="252">
        <f t="shared" si="13"/>
        <v>0</v>
      </c>
      <c r="R152" s="248"/>
      <c r="S152" s="252"/>
      <c r="T152" s="398"/>
      <c r="U152" s="336"/>
      <c r="V152" s="337"/>
    </row>
    <row r="153" spans="1:16383" s="91" customFormat="1" ht="14.85" customHeight="1">
      <c r="A153" s="338"/>
      <c r="B153" s="338"/>
      <c r="C153" s="338"/>
      <c r="D153" s="338"/>
      <c r="E153" s="338"/>
      <c r="F153" s="338"/>
      <c r="G153" s="338"/>
      <c r="H153" s="338"/>
      <c r="I153" s="95"/>
      <c r="J153" s="744">
        <v>0</v>
      </c>
      <c r="K153" s="744"/>
      <c r="L153" s="95">
        <v>0</v>
      </c>
      <c r="M153" s="128">
        <f t="shared" si="12"/>
        <v>0</v>
      </c>
      <c r="N153" s="95"/>
      <c r="O153" s="92"/>
      <c r="Q153" s="252">
        <f t="shared" si="13"/>
        <v>0</v>
      </c>
      <c r="R153" s="248"/>
      <c r="S153" s="252"/>
      <c r="T153" s="398"/>
      <c r="U153" s="336"/>
      <c r="V153" s="337"/>
    </row>
    <row r="154" spans="1:16383" s="91" customFormat="1" ht="14.85" customHeight="1">
      <c r="A154" s="338"/>
      <c r="B154" s="338"/>
      <c r="C154" s="338"/>
      <c r="D154" s="338"/>
      <c r="E154" s="338"/>
      <c r="F154" s="338"/>
      <c r="G154" s="338"/>
      <c r="H154" s="338"/>
      <c r="I154" s="95"/>
      <c r="J154" s="744"/>
      <c r="K154" s="744"/>
      <c r="L154" s="95"/>
      <c r="M154" s="128">
        <f t="shared" si="12"/>
        <v>0</v>
      </c>
      <c r="N154" s="95"/>
      <c r="O154" s="92"/>
      <c r="Q154" s="252">
        <f t="shared" si="13"/>
        <v>0</v>
      </c>
      <c r="R154" s="248"/>
      <c r="S154" s="252"/>
      <c r="T154" s="398"/>
      <c r="U154" s="336"/>
      <c r="V154" s="337"/>
    </row>
    <row r="155" spans="1:16383" s="91" customFormat="1" ht="18" customHeight="1">
      <c r="A155" s="681" t="s">
        <v>52</v>
      </c>
      <c r="B155" s="682"/>
      <c r="C155" s="682"/>
      <c r="D155" s="682"/>
      <c r="E155" s="682"/>
      <c r="F155" s="682"/>
      <c r="G155" s="682"/>
      <c r="H155" s="683"/>
      <c r="I155" s="244">
        <f>SUM(I139:I154)</f>
        <v>0</v>
      </c>
      <c r="J155" s="766">
        <f>SUM(J139:J154)</f>
        <v>0</v>
      </c>
      <c r="K155" s="767"/>
      <c r="L155" s="244">
        <f>SUM(L139:L154)</f>
        <v>0</v>
      </c>
      <c r="M155" s="244">
        <f>SUM(M139:M154)</f>
        <v>0</v>
      </c>
      <c r="N155" s="244">
        <f>SUM(N139:N154)</f>
        <v>0</v>
      </c>
      <c r="O155" s="243"/>
      <c r="Q155" s="372" t="s">
        <v>336</v>
      </c>
      <c r="R155" s="374" t="s">
        <v>337</v>
      </c>
      <c r="S155" s="374" t="s">
        <v>338</v>
      </c>
      <c r="T155" s="398"/>
      <c r="U155" s="353" t="s">
        <v>334</v>
      </c>
      <c r="V155" s="354"/>
    </row>
    <row r="156" spans="1:16383" s="91" customFormat="1" ht="23.25" customHeight="1">
      <c r="A156" s="86"/>
      <c r="B156" s="86"/>
      <c r="C156" s="86"/>
      <c r="D156" s="86"/>
      <c r="E156" s="86"/>
      <c r="F156" s="86"/>
      <c r="G156" s="86"/>
      <c r="H156" s="86"/>
      <c r="I156" s="86"/>
      <c r="J156" s="86"/>
      <c r="K156" s="86"/>
      <c r="L156" s="86"/>
      <c r="M156" s="76"/>
      <c r="N156" s="76"/>
      <c r="O156" s="242"/>
      <c r="Q156" s="373"/>
      <c r="R156" s="375"/>
      <c r="S156" s="375"/>
      <c r="T156" s="398"/>
      <c r="U156" s="355"/>
      <c r="V156" s="356"/>
    </row>
    <row r="157" spans="1:16383" s="91" customFormat="1" ht="19.5" customHeight="1">
      <c r="A157" s="681" t="s">
        <v>41</v>
      </c>
      <c r="B157" s="682"/>
      <c r="C157" s="682"/>
      <c r="D157" s="682"/>
      <c r="E157" s="682"/>
      <c r="F157" s="682"/>
      <c r="G157" s="682"/>
      <c r="H157" s="683"/>
      <c r="I157" s="244">
        <f>I78+I92+I113+I134+I155</f>
        <v>0</v>
      </c>
      <c r="J157" s="766">
        <f t="shared" ref="J157" si="14">J78+J92+J113+J134+J155</f>
        <v>0</v>
      </c>
      <c r="K157" s="767"/>
      <c r="L157" s="244">
        <f>L78+L92+L113+L134+L155</f>
        <v>0</v>
      </c>
      <c r="M157" s="244">
        <f>M78+M92+M113+M134+M155</f>
        <v>0</v>
      </c>
      <c r="N157" s="244">
        <f>N78+N92+N113+N134+N155</f>
        <v>0</v>
      </c>
      <c r="O157" s="242"/>
      <c r="Q157" s="261">
        <f>SUM(Q42:Q156)</f>
        <v>0</v>
      </c>
      <c r="R157" s="261">
        <f>SUM(R42:R156)</f>
        <v>0</v>
      </c>
      <c r="S157" s="261">
        <f>SUM(S42:S156)</f>
        <v>0</v>
      </c>
      <c r="T157" s="398"/>
      <c r="U157" s="363"/>
      <c r="V157" s="364"/>
    </row>
    <row r="158" spans="1:16383" s="91" customFormat="1" ht="18.600000000000001" customHeight="1">
      <c r="A158" s="656"/>
      <c r="B158" s="657"/>
      <c r="C158" s="657"/>
      <c r="D158" s="657"/>
      <c r="E158" s="657"/>
      <c r="F158" s="657"/>
      <c r="G158" s="657"/>
      <c r="H158" s="658"/>
      <c r="I158" s="134">
        <f>IFERROR(I157/N157,0)</f>
        <v>0</v>
      </c>
      <c r="J158" s="654">
        <f>IFERROR(J157/N157,0)</f>
        <v>0</v>
      </c>
      <c r="K158" s="655"/>
      <c r="L158" s="134">
        <f>IFERROR(L157/N157,0)</f>
        <v>0</v>
      </c>
      <c r="M158" s="134">
        <f>IFERROR(M157/N157,0)</f>
        <v>0</v>
      </c>
      <c r="N158" s="238">
        <f>IFERROR(N157/N157,0)</f>
        <v>0</v>
      </c>
      <c r="O158" s="242"/>
      <c r="Q158" s="368" t="s">
        <v>343</v>
      </c>
      <c r="R158" s="368"/>
      <c r="S158" s="143">
        <f>IFERROR(S157/R157,0)</f>
        <v>0</v>
      </c>
      <c r="T158" s="399"/>
      <c r="U158" s="363"/>
      <c r="V158" s="364"/>
    </row>
    <row r="159" spans="1:16383" s="91" customFormat="1" ht="17.100000000000001" customHeight="1">
      <c r="I159" s="674"/>
      <c r="J159" s="674"/>
      <c r="K159" s="674"/>
      <c r="L159" s="674"/>
      <c r="M159" s="674"/>
      <c r="O159" s="242"/>
      <c r="Q159" s="376" t="s">
        <v>443</v>
      </c>
      <c r="R159" s="377"/>
      <c r="S159" s="377"/>
      <c r="T159" s="377"/>
      <c r="U159" s="377"/>
      <c r="V159" s="378"/>
    </row>
    <row r="160" spans="1:16383" s="91" customFormat="1" ht="18.899999999999999" customHeight="1">
      <c r="I160" s="732"/>
      <c r="J160" s="732"/>
      <c r="K160" s="732"/>
      <c r="L160" s="732"/>
      <c r="M160" s="732"/>
      <c r="O160" s="242"/>
      <c r="Q160" s="379"/>
      <c r="R160" s="380"/>
      <c r="S160" s="380"/>
      <c r="T160" s="380"/>
      <c r="U160" s="380"/>
      <c r="V160" s="381"/>
    </row>
    <row r="161" spans="1:22" ht="18.600000000000001" customHeight="1">
      <c r="A161" s="91"/>
      <c r="B161" s="91"/>
      <c r="C161" s="91"/>
      <c r="D161" s="91"/>
      <c r="E161" s="91"/>
      <c r="F161" s="91"/>
      <c r="G161" s="91"/>
      <c r="H161" s="91"/>
      <c r="I161" s="646" t="s">
        <v>61</v>
      </c>
      <c r="J161" s="647"/>
      <c r="K161" s="648"/>
      <c r="L161" s="245">
        <f>M157</f>
        <v>0</v>
      </c>
      <c r="M161" s="731" t="str">
        <f>IF(M157&gt;Source!A183,"Aide demandée au programme trop élevée; Maximum : "&amp;Source!A183&amp;" $","")</f>
        <v/>
      </c>
      <c r="N161" s="732"/>
      <c r="O161" s="242"/>
      <c r="P161" s="91"/>
      <c r="Q161" s="379"/>
      <c r="R161" s="380"/>
      <c r="S161" s="380"/>
      <c r="T161" s="380"/>
      <c r="U161" s="380"/>
      <c r="V161" s="381"/>
    </row>
    <row r="162" spans="1:22" ht="29.25" customHeight="1">
      <c r="A162" s="91"/>
      <c r="B162" s="91"/>
      <c r="C162" s="91"/>
      <c r="D162" s="91"/>
      <c r="E162" s="91"/>
      <c r="F162" s="91"/>
      <c r="G162" s="91"/>
      <c r="H162" s="91"/>
      <c r="I162" s="646" t="str">
        <f>Source!A209</f>
        <v>Frais d'administration de 15,0%</v>
      </c>
      <c r="J162" s="647"/>
      <c r="K162" s="648"/>
      <c r="L162" s="245">
        <f>ROUNDDOWN(L161*Source!A208,0)</f>
        <v>0</v>
      </c>
      <c r="M162" s="91"/>
      <c r="N162" s="91"/>
      <c r="Q162" s="379"/>
      <c r="R162" s="380"/>
      <c r="S162" s="380"/>
      <c r="T162" s="380"/>
      <c r="U162" s="380"/>
      <c r="V162" s="381"/>
    </row>
    <row r="163" spans="1:22" ht="25.5" customHeight="1">
      <c r="A163" s="91"/>
      <c r="B163" s="91"/>
      <c r="C163" s="91"/>
      <c r="D163" s="91"/>
      <c r="E163" s="91"/>
      <c r="F163" s="91"/>
      <c r="G163" s="91"/>
      <c r="H163" s="91"/>
      <c r="I163" s="646" t="s">
        <v>403</v>
      </c>
      <c r="J163" s="647"/>
      <c r="K163" s="648"/>
      <c r="L163" s="245">
        <f>SUM(L161:L162)</f>
        <v>0</v>
      </c>
      <c r="M163" s="91"/>
      <c r="N163" s="91"/>
      <c r="Q163" s="382"/>
      <c r="R163" s="383"/>
      <c r="S163" s="383"/>
      <c r="T163" s="383"/>
      <c r="U163" s="383"/>
      <c r="V163" s="384"/>
    </row>
    <row r="164" spans="1:22" ht="26.1" customHeight="1">
      <c r="A164" s="91"/>
      <c r="B164" s="91"/>
      <c r="C164" s="91"/>
      <c r="D164" s="732"/>
      <c r="E164" s="732"/>
      <c r="F164" s="732"/>
      <c r="G164" s="91"/>
      <c r="H164" s="91"/>
      <c r="I164" s="646" t="s">
        <v>402</v>
      </c>
      <c r="J164" s="647"/>
      <c r="K164" s="648"/>
      <c r="L164" s="245">
        <f>L157</f>
        <v>0</v>
      </c>
      <c r="M164" s="731">
        <f>IF((M31+M32+M33+M34)&gt;L157,"Autre contribution gouvernementale non ventilée dans sa totalité",IF((M31+M32+M33+M34)&lt;L157,"Autre contribution gouvernementale supérieure au montant à la section 1 (cellule M31 à M34)",0))</f>
        <v>0</v>
      </c>
      <c r="N164" s="732"/>
      <c r="Q164" s="321" t="s">
        <v>346</v>
      </c>
      <c r="R164" s="322"/>
      <c r="S164" s="327" t="s">
        <v>344</v>
      </c>
      <c r="T164" s="321" t="s">
        <v>345</v>
      </c>
      <c r="U164" s="322"/>
      <c r="V164" s="800">
        <f>'Réclamation 1'!V164</f>
        <v>0</v>
      </c>
    </row>
    <row r="165" spans="1:22" ht="30.45" customHeight="1">
      <c r="A165" s="91"/>
      <c r="B165" s="91"/>
      <c r="C165" s="91"/>
      <c r="D165" s="732"/>
      <c r="E165" s="732"/>
      <c r="F165" s="732"/>
      <c r="G165" s="91"/>
      <c r="H165" s="91"/>
      <c r="I165" s="646" t="s">
        <v>282</v>
      </c>
      <c r="J165" s="647"/>
      <c r="K165" s="648"/>
      <c r="L165" s="245">
        <f>I157+J157</f>
        <v>0</v>
      </c>
      <c r="M165" s="731">
        <f>IF(M28&gt;(I157+J157),"Contribution du demandeur ou des partenaires non ventilée dans sa totalité",IF(M28&lt;(I157+J157),"Contribution du demandeur ou des partenaires supérieure au montant à la section 1 (cellule M28)",0))</f>
        <v>0</v>
      </c>
      <c r="N165" s="732"/>
      <c r="O165" s="732"/>
      <c r="Q165" s="323"/>
      <c r="R165" s="324"/>
      <c r="S165" s="328"/>
      <c r="T165" s="325"/>
      <c r="U165" s="326"/>
      <c r="V165" s="800"/>
    </row>
    <row r="166" spans="1:22" ht="23.1" customHeight="1">
      <c r="A166" s="91"/>
      <c r="B166" s="91"/>
      <c r="C166" s="91"/>
      <c r="D166" s="91"/>
      <c r="E166" s="91"/>
      <c r="F166" s="91"/>
      <c r="G166" s="91"/>
      <c r="H166" s="91"/>
      <c r="I166" s="646" t="s">
        <v>489</v>
      </c>
      <c r="J166" s="647"/>
      <c r="K166" s="648"/>
      <c r="L166" s="246">
        <f>SUM(L163:L165)</f>
        <v>0</v>
      </c>
      <c r="M166" s="731"/>
      <c r="N166" s="732"/>
      <c r="O166" s="732"/>
      <c r="Q166" s="323"/>
      <c r="R166" s="324"/>
      <c r="S166" s="328"/>
      <c r="T166" s="321" t="s">
        <v>455</v>
      </c>
      <c r="U166" s="322"/>
      <c r="V166" s="800">
        <f>L163</f>
        <v>0</v>
      </c>
    </row>
    <row r="167" spans="1:22">
      <c r="A167" s="91"/>
      <c r="B167" s="91"/>
      <c r="C167" s="91"/>
      <c r="D167" s="91"/>
      <c r="E167" s="91"/>
      <c r="F167" s="91"/>
      <c r="G167" s="91"/>
      <c r="H167" s="91"/>
      <c r="I167" s="91"/>
      <c r="J167" s="91"/>
      <c r="K167" s="91"/>
      <c r="L167" s="91"/>
      <c r="M167" s="91"/>
      <c r="N167" s="91"/>
      <c r="Q167" s="325"/>
      <c r="R167" s="326"/>
      <c r="S167" s="329"/>
      <c r="T167" s="325"/>
      <c r="U167" s="326"/>
      <c r="V167" s="800"/>
    </row>
    <row r="168" spans="1:22" ht="16.5" customHeight="1">
      <c r="A168" s="346" t="s">
        <v>458</v>
      </c>
      <c r="B168" s="346"/>
      <c r="C168" s="346"/>
      <c r="D168" s="346"/>
      <c r="E168" s="346"/>
      <c r="F168" s="346"/>
      <c r="G168" s="346"/>
      <c r="H168" s="346"/>
      <c r="I168" s="346"/>
      <c r="J168" s="346"/>
      <c r="K168" s="346"/>
      <c r="L168" s="346"/>
      <c r="M168" s="346"/>
      <c r="N168" s="91"/>
      <c r="Q168" s="782" t="s">
        <v>348</v>
      </c>
      <c r="R168" s="783"/>
      <c r="S168" s="784"/>
      <c r="T168" s="321" t="s">
        <v>479</v>
      </c>
      <c r="U168" s="322"/>
      <c r="V168" s="800">
        <f>'Réclamation 2'!V168+V166</f>
        <v>0</v>
      </c>
    </row>
    <row r="169" spans="1:22" ht="14.4">
      <c r="A169" s="340" t="s">
        <v>459</v>
      </c>
      <c r="B169" s="340"/>
      <c r="C169" s="340"/>
      <c r="D169" s="340"/>
      <c r="E169" s="340"/>
      <c r="F169" s="340"/>
      <c r="G169" s="340"/>
      <c r="H169" s="340"/>
      <c r="I169" s="340"/>
      <c r="J169" s="340"/>
      <c r="K169" s="340"/>
      <c r="L169" s="340"/>
      <c r="M169" s="340"/>
      <c r="N169" s="91"/>
      <c r="Q169" s="351"/>
      <c r="R169" s="351"/>
      <c r="S169" s="351"/>
      <c r="T169" s="325"/>
      <c r="U169" s="326"/>
      <c r="V169" s="800"/>
    </row>
    <row r="170" spans="1:22" ht="30" customHeight="1">
      <c r="A170" s="339" t="s">
        <v>461</v>
      </c>
      <c r="B170" s="339"/>
      <c r="C170" s="339"/>
      <c r="D170" s="789">
        <f>'Réclamation 1'!D170</f>
        <v>0</v>
      </c>
      <c r="E170" s="789"/>
      <c r="F170" s="789"/>
      <c r="G170" s="789"/>
      <c r="H170" s="789"/>
      <c r="I170" s="789"/>
      <c r="J170" s="789"/>
      <c r="K170" s="789"/>
      <c r="L170" s="789"/>
      <c r="M170" s="789"/>
      <c r="Q170" s="351"/>
      <c r="R170" s="351"/>
      <c r="S170" s="351"/>
      <c r="T170" s="321"/>
      <c r="U170" s="322"/>
      <c r="V170" s="270"/>
    </row>
    <row r="171" spans="1:22" ht="30" customHeight="1">
      <c r="A171" s="339"/>
      <c r="B171" s="339"/>
      <c r="C171" s="339"/>
      <c r="D171" s="789"/>
      <c r="E171" s="789"/>
      <c r="F171" s="789"/>
      <c r="G171" s="789"/>
      <c r="H171" s="789"/>
      <c r="I171" s="789"/>
      <c r="J171" s="789"/>
      <c r="K171" s="789"/>
      <c r="L171" s="789"/>
      <c r="M171" s="789"/>
      <c r="Q171" s="351"/>
      <c r="R171" s="351"/>
      <c r="S171" s="351"/>
      <c r="T171" s="321" t="s">
        <v>480</v>
      </c>
      <c r="U171" s="322"/>
      <c r="V171" s="253">
        <f>'Plan de financement-Projet'!M12+'Réclamation 1'!V176+'Réclamation 2'!V176</f>
        <v>0</v>
      </c>
    </row>
    <row r="172" spans="1:22" ht="14.4">
      <c r="A172" s="340" t="s">
        <v>460</v>
      </c>
      <c r="B172" s="340"/>
      <c r="C172" s="340"/>
      <c r="D172" s="340"/>
      <c r="E172" s="340"/>
      <c r="F172" s="340"/>
      <c r="G172" s="340"/>
      <c r="H172" s="340"/>
      <c r="I172" s="340"/>
      <c r="J172" s="340"/>
      <c r="K172" s="340"/>
      <c r="L172" s="340"/>
      <c r="M172" s="340"/>
      <c r="Q172" s="351"/>
      <c r="R172" s="351"/>
      <c r="S172" s="351"/>
      <c r="T172" s="780"/>
      <c r="U172" s="780"/>
      <c r="V172" s="801"/>
    </row>
    <row r="173" spans="1:22" ht="14.1" customHeight="1">
      <c r="A173" s="339" t="s">
        <v>466</v>
      </c>
      <c r="B173" s="339"/>
      <c r="C173" s="339"/>
      <c r="D173" s="340" t="s">
        <v>462</v>
      </c>
      <c r="E173" s="340"/>
      <c r="F173" s="306"/>
      <c r="G173" s="306"/>
      <c r="H173" s="306"/>
      <c r="I173" s="306"/>
      <c r="J173" s="306"/>
      <c r="K173" s="306"/>
      <c r="L173" s="306"/>
      <c r="M173" s="306"/>
      <c r="Q173" s="351"/>
      <c r="R173" s="351"/>
      <c r="S173" s="351"/>
      <c r="T173" s="780"/>
      <c r="U173" s="780"/>
      <c r="V173" s="801"/>
    </row>
    <row r="174" spans="1:22" ht="14.1" customHeight="1">
      <c r="A174" s="339"/>
      <c r="B174" s="339"/>
      <c r="C174" s="339"/>
      <c r="D174" s="340"/>
      <c r="E174" s="340"/>
      <c r="F174" s="306"/>
      <c r="G174" s="306"/>
      <c r="H174" s="306"/>
      <c r="I174" s="306"/>
      <c r="J174" s="306"/>
      <c r="K174" s="306"/>
      <c r="L174" s="306"/>
      <c r="M174" s="306"/>
      <c r="Q174" s="351"/>
      <c r="R174" s="351"/>
      <c r="S174" s="351"/>
      <c r="T174" s="781" t="s">
        <v>350</v>
      </c>
      <c r="U174" s="781"/>
      <c r="V174" s="790">
        <f>V164-V171</f>
        <v>0</v>
      </c>
    </row>
    <row r="175" spans="1:22" ht="14.1" customHeight="1">
      <c r="A175" s="339"/>
      <c r="B175" s="339"/>
      <c r="C175" s="339"/>
      <c r="D175" s="340"/>
      <c r="E175" s="340"/>
      <c r="F175" s="306"/>
      <c r="G175" s="306"/>
      <c r="H175" s="306"/>
      <c r="I175" s="306"/>
      <c r="J175" s="306"/>
      <c r="K175" s="306"/>
      <c r="L175" s="306"/>
      <c r="M175" s="306"/>
      <c r="Q175" s="351"/>
      <c r="R175" s="351"/>
      <c r="S175" s="351"/>
      <c r="T175" s="781"/>
      <c r="U175" s="781"/>
      <c r="V175" s="791"/>
    </row>
    <row r="176" spans="1:22" ht="14.4">
      <c r="A176" s="339"/>
      <c r="B176" s="339"/>
      <c r="C176" s="339"/>
      <c r="D176" s="340"/>
      <c r="E176" s="340"/>
      <c r="F176" s="316" t="s">
        <v>463</v>
      </c>
      <c r="G176" s="316"/>
      <c r="H176" s="316"/>
      <c r="I176" s="316"/>
      <c r="J176" s="316" t="s">
        <v>464</v>
      </c>
      <c r="K176" s="316"/>
      <c r="L176" s="316"/>
      <c r="M176" s="316"/>
      <c r="Q176" s="343" t="s">
        <v>491</v>
      </c>
      <c r="R176" s="344">
        <v>0</v>
      </c>
      <c r="S176" s="344"/>
      <c r="T176" s="345" t="str">
        <f>IF(I3="3 ans",IF(V168&lt;V164,"Versement Réclamation final sera moindre","Versement Réclamation 3"),"Versement Réclamation 3")</f>
        <v>Versement Réclamation 3</v>
      </c>
      <c r="U176" s="345"/>
      <c r="V176" s="304">
        <f>IF(I3="3 ans",IF(V168&gt;=V164,0.2*V164,V168-V171),IF(I3="4 ans",0.15*V164,0))</f>
        <v>0</v>
      </c>
    </row>
    <row r="177" spans="1:22" ht="14.1" customHeight="1">
      <c r="A177" s="339"/>
      <c r="B177" s="339"/>
      <c r="C177" s="339"/>
      <c r="D177" s="305" t="s">
        <v>465</v>
      </c>
      <c r="E177" s="305"/>
      <c r="F177" s="306"/>
      <c r="G177" s="306"/>
      <c r="H177" s="306"/>
      <c r="I177" s="306"/>
      <c r="J177" s="306"/>
      <c r="K177" s="306"/>
      <c r="L177" s="306"/>
      <c r="M177" s="306"/>
      <c r="Q177" s="343"/>
      <c r="R177" s="344"/>
      <c r="S177" s="344"/>
      <c r="T177" s="345"/>
      <c r="U177" s="345"/>
      <c r="V177" s="304"/>
    </row>
    <row r="178" spans="1:22" ht="24">
      <c r="A178" s="339"/>
      <c r="B178" s="339"/>
      <c r="C178" s="339"/>
      <c r="D178" s="305"/>
      <c r="E178" s="305"/>
      <c r="F178" s="306"/>
      <c r="G178" s="306"/>
      <c r="H178" s="306"/>
      <c r="I178" s="306"/>
      <c r="J178" s="306"/>
      <c r="K178" s="306"/>
      <c r="L178" s="306"/>
      <c r="M178" s="306"/>
      <c r="Q178" s="144" t="s">
        <v>352</v>
      </c>
      <c r="R178" s="301">
        <v>0</v>
      </c>
      <c r="S178" s="301"/>
      <c r="T178" s="778" t="s">
        <v>353</v>
      </c>
      <c r="U178" s="778"/>
      <c r="V178" s="253">
        <f>IF(I3="3 ans",0,IF(V176&lt;=0,0,IF(V176&gt;=0,V174-V176,V174-(-V176))))</f>
        <v>0</v>
      </c>
    </row>
    <row r="179" spans="1:22" ht="14.4">
      <c r="A179" s="339"/>
      <c r="B179" s="339"/>
      <c r="C179" s="339"/>
      <c r="D179" s="305"/>
      <c r="E179" s="305"/>
      <c r="F179" s="316" t="s">
        <v>463</v>
      </c>
      <c r="G179" s="316"/>
      <c r="H179" s="316"/>
      <c r="I179" s="316"/>
      <c r="J179" s="316" t="s">
        <v>464</v>
      </c>
      <c r="K179" s="316"/>
      <c r="L179" s="316"/>
      <c r="M179" s="316"/>
      <c r="Q179" s="317" t="s">
        <v>354</v>
      </c>
      <c r="R179" s="301">
        <v>0</v>
      </c>
      <c r="S179" s="301"/>
      <c r="T179" s="317" t="s">
        <v>355</v>
      </c>
      <c r="U179" s="779"/>
      <c r="V179" s="344">
        <v>0</v>
      </c>
    </row>
    <row r="180" spans="1:22" ht="14.4">
      <c r="A180" s="1"/>
      <c r="B180" s="1"/>
      <c r="C180" s="1"/>
      <c r="D180" s="1"/>
      <c r="E180" s="1"/>
      <c r="F180" s="302" t="s">
        <v>467</v>
      </c>
      <c r="G180" s="302"/>
      <c r="H180" s="302"/>
      <c r="I180" s="302"/>
      <c r="J180" s="302"/>
      <c r="K180" s="302"/>
      <c r="L180" s="302"/>
      <c r="M180" s="302"/>
      <c r="Q180" s="317"/>
      <c r="R180" s="301"/>
      <c r="S180" s="301"/>
      <c r="T180" s="779"/>
      <c r="U180" s="779"/>
      <c r="V180" s="344"/>
    </row>
    <row r="181" spans="1:22" ht="14.4">
      <c r="A181" s="1"/>
      <c r="B181" s="1"/>
      <c r="C181" s="1"/>
      <c r="D181" s="1"/>
      <c r="E181" s="1"/>
      <c r="F181" s="1"/>
      <c r="G181" s="1"/>
      <c r="H181" s="1"/>
      <c r="I181" s="1"/>
      <c r="J181" s="1"/>
      <c r="K181" s="1"/>
      <c r="L181" s="1"/>
      <c r="M181" s="1"/>
      <c r="Q181" s="303"/>
      <c r="R181" s="303"/>
      <c r="S181" s="145"/>
    </row>
  </sheetData>
  <sheetProtection algorithmName="SHA-512" hashValue="j7s1EEtsKiWgQvWjEBPqH/zp+0kRPM3t1RIGMI1meSLRb3YLxcc8nuiXjwxZqv/v6YQy5Scf3Fsd6bgim6ycaw==" saltValue="DEqBI5ab/+q6h7iQfYRANw==" spinCount="100000" sheet="1" objects="1" scenarios="1"/>
  <protectedRanges>
    <protectedRange sqref="B3:E3 F4 F6:F7 B5:E8" name="Plage7_2_1_2"/>
  </protectedRanges>
  <dataConsolidate/>
  <mergeCells count="1833">
    <mergeCell ref="A61:B61"/>
    <mergeCell ref="A62:B62"/>
    <mergeCell ref="A63:B63"/>
    <mergeCell ref="A64:B64"/>
    <mergeCell ref="A65:B65"/>
    <mergeCell ref="A66:B66"/>
    <mergeCell ref="A67:B67"/>
    <mergeCell ref="A68:B68"/>
    <mergeCell ref="D61:H61"/>
    <mergeCell ref="D62:H62"/>
    <mergeCell ref="D63:H63"/>
    <mergeCell ref="D64:H64"/>
    <mergeCell ref="D65:H65"/>
    <mergeCell ref="D66:H66"/>
    <mergeCell ref="D67:H67"/>
    <mergeCell ref="D68:H68"/>
    <mergeCell ref="WQZ151:WRL151"/>
    <mergeCell ref="WHZ151:WIL151"/>
    <mergeCell ref="WIM151:WIY151"/>
    <mergeCell ref="WIZ151:WJL151"/>
    <mergeCell ref="WJM151:WJY151"/>
    <mergeCell ref="WJZ151:WKL151"/>
    <mergeCell ref="WKM151:WKY151"/>
    <mergeCell ref="WEZ151:WFL151"/>
    <mergeCell ref="WFM151:WFY151"/>
    <mergeCell ref="WFZ151:WGL151"/>
    <mergeCell ref="WGM151:WGY151"/>
    <mergeCell ref="WGZ151:WHL151"/>
    <mergeCell ref="WHM151:WHY151"/>
    <mergeCell ref="WPZ151:WQL151"/>
    <mergeCell ref="WQM151:WQY151"/>
    <mergeCell ref="WKZ151:WLL151"/>
    <mergeCell ref="WRM151:WRY151"/>
    <mergeCell ref="WRZ151:WSL151"/>
    <mergeCell ref="WSM151:WSY151"/>
    <mergeCell ref="WSZ151:WTL151"/>
    <mergeCell ref="WTM151:WTY151"/>
    <mergeCell ref="WNZ151:WOL151"/>
    <mergeCell ref="WTZ151:WUL151"/>
    <mergeCell ref="WUM151:WUY151"/>
    <mergeCell ref="WUZ151:WVL151"/>
    <mergeCell ref="WVM151:WVY151"/>
    <mergeCell ref="XCZ151:XDL151"/>
    <mergeCell ref="XDM151:XDY151"/>
    <mergeCell ref="XDZ151:XEL151"/>
    <mergeCell ref="XEM151:XEY151"/>
    <mergeCell ref="XEZ151:XFC151"/>
    <mergeCell ref="WZZ151:XAL151"/>
    <mergeCell ref="XAM151:XAY151"/>
    <mergeCell ref="XAZ151:XBL151"/>
    <mergeCell ref="XBM151:XBY151"/>
    <mergeCell ref="XBZ151:XCL151"/>
    <mergeCell ref="XCM151:XCY151"/>
    <mergeCell ref="WWZ151:WXL151"/>
    <mergeCell ref="WXM151:WXY151"/>
    <mergeCell ref="WXZ151:WYL151"/>
    <mergeCell ref="WYM151:WYY151"/>
    <mergeCell ref="WYZ151:WZL151"/>
    <mergeCell ref="WZM151:WZY151"/>
    <mergeCell ref="WVZ151:WWL151"/>
    <mergeCell ref="WWM151:WWY151"/>
    <mergeCell ref="WOM151:WOY151"/>
    <mergeCell ref="WOZ151:WPL151"/>
    <mergeCell ref="WPM151:WPY151"/>
    <mergeCell ref="WLM151:WLY151"/>
    <mergeCell ref="WLZ151:WML151"/>
    <mergeCell ref="WMM151:WMY151"/>
    <mergeCell ref="WMZ151:WNL151"/>
    <mergeCell ref="WNM151:WNY151"/>
    <mergeCell ref="WBZ151:WCL151"/>
    <mergeCell ref="WCM151:WCY151"/>
    <mergeCell ref="WCZ151:WDL151"/>
    <mergeCell ref="WDM151:WDY151"/>
    <mergeCell ref="WDZ151:WEL151"/>
    <mergeCell ref="WEM151:WEY151"/>
    <mergeCell ref="VYZ151:VZL151"/>
    <mergeCell ref="VZM151:VZY151"/>
    <mergeCell ref="VZZ151:WAL151"/>
    <mergeCell ref="WAM151:WAY151"/>
    <mergeCell ref="WAZ151:WBL151"/>
    <mergeCell ref="WBM151:WBY151"/>
    <mergeCell ref="VVZ151:VWL151"/>
    <mergeCell ref="VWM151:VWY151"/>
    <mergeCell ref="VWZ151:VXL151"/>
    <mergeCell ref="VXM151:VXY151"/>
    <mergeCell ref="VXZ151:VYL151"/>
    <mergeCell ref="VYM151:VYY151"/>
    <mergeCell ref="VSZ151:VTL151"/>
    <mergeCell ref="VTM151:VTY151"/>
    <mergeCell ref="VTZ151:VUL151"/>
    <mergeCell ref="VUM151:VUY151"/>
    <mergeCell ref="VUZ151:VVL151"/>
    <mergeCell ref="VVM151:VVY151"/>
    <mergeCell ref="VPZ151:VQL151"/>
    <mergeCell ref="VQM151:VQY151"/>
    <mergeCell ref="VQZ151:VRL151"/>
    <mergeCell ref="VRM151:VRY151"/>
    <mergeCell ref="VRZ151:VSL151"/>
    <mergeCell ref="VSM151:VSY151"/>
    <mergeCell ref="VMZ151:VNL151"/>
    <mergeCell ref="VNM151:VNY151"/>
    <mergeCell ref="VNZ151:VOL151"/>
    <mergeCell ref="VOM151:VOY151"/>
    <mergeCell ref="VOZ151:VPL151"/>
    <mergeCell ref="VPM151:VPY151"/>
    <mergeCell ref="VJZ151:VKL151"/>
    <mergeCell ref="VKM151:VKY151"/>
    <mergeCell ref="VKZ151:VLL151"/>
    <mergeCell ref="VLM151:VLY151"/>
    <mergeCell ref="VLZ151:VML151"/>
    <mergeCell ref="VMM151:VMY151"/>
    <mergeCell ref="VGZ151:VHL151"/>
    <mergeCell ref="VHM151:VHY151"/>
    <mergeCell ref="VHZ151:VIL151"/>
    <mergeCell ref="VIM151:VIY151"/>
    <mergeCell ref="VIZ151:VJL151"/>
    <mergeCell ref="VJM151:VJY151"/>
    <mergeCell ref="VDZ151:VEL151"/>
    <mergeCell ref="VEM151:VEY151"/>
    <mergeCell ref="VEZ151:VFL151"/>
    <mergeCell ref="VFM151:VFY151"/>
    <mergeCell ref="VFZ151:VGL151"/>
    <mergeCell ref="VGM151:VGY151"/>
    <mergeCell ref="VAZ151:VBL151"/>
    <mergeCell ref="VBM151:VBY151"/>
    <mergeCell ref="VBZ151:VCL151"/>
    <mergeCell ref="VCM151:VCY151"/>
    <mergeCell ref="VCZ151:VDL151"/>
    <mergeCell ref="VDM151:VDY151"/>
    <mergeCell ref="UXZ151:UYL151"/>
    <mergeCell ref="UYM151:UYY151"/>
    <mergeCell ref="UYZ151:UZL151"/>
    <mergeCell ref="UZM151:UZY151"/>
    <mergeCell ref="UZZ151:VAL151"/>
    <mergeCell ref="VAM151:VAY151"/>
    <mergeCell ref="UUZ151:UVL151"/>
    <mergeCell ref="UVM151:UVY151"/>
    <mergeCell ref="UVZ151:UWL151"/>
    <mergeCell ref="UWM151:UWY151"/>
    <mergeCell ref="UWZ151:UXL151"/>
    <mergeCell ref="UXM151:UXY151"/>
    <mergeCell ref="URZ151:USL151"/>
    <mergeCell ref="USM151:USY151"/>
    <mergeCell ref="USZ151:UTL151"/>
    <mergeCell ref="UTM151:UTY151"/>
    <mergeCell ref="UTZ151:UUL151"/>
    <mergeCell ref="UUM151:UUY151"/>
    <mergeCell ref="UOZ151:UPL151"/>
    <mergeCell ref="UPM151:UPY151"/>
    <mergeCell ref="UPZ151:UQL151"/>
    <mergeCell ref="UQM151:UQY151"/>
    <mergeCell ref="UQZ151:URL151"/>
    <mergeCell ref="URM151:URY151"/>
    <mergeCell ref="ULZ151:UML151"/>
    <mergeCell ref="UMM151:UMY151"/>
    <mergeCell ref="UMZ151:UNL151"/>
    <mergeCell ref="UNM151:UNY151"/>
    <mergeCell ref="UNZ151:UOL151"/>
    <mergeCell ref="UOM151:UOY151"/>
    <mergeCell ref="UIZ151:UJL151"/>
    <mergeCell ref="UJM151:UJY151"/>
    <mergeCell ref="UJZ151:UKL151"/>
    <mergeCell ref="UKM151:UKY151"/>
    <mergeCell ref="UKZ151:ULL151"/>
    <mergeCell ref="ULM151:ULY151"/>
    <mergeCell ref="UFZ151:UGL151"/>
    <mergeCell ref="UGM151:UGY151"/>
    <mergeCell ref="UGZ151:UHL151"/>
    <mergeCell ref="UHM151:UHY151"/>
    <mergeCell ref="UHZ151:UIL151"/>
    <mergeCell ref="UIM151:UIY151"/>
    <mergeCell ref="UCZ151:UDL151"/>
    <mergeCell ref="UDM151:UDY151"/>
    <mergeCell ref="UDZ151:UEL151"/>
    <mergeCell ref="UEM151:UEY151"/>
    <mergeCell ref="UEZ151:UFL151"/>
    <mergeCell ref="UFM151:UFY151"/>
    <mergeCell ref="TZZ151:UAL151"/>
    <mergeCell ref="UAM151:UAY151"/>
    <mergeCell ref="UAZ151:UBL151"/>
    <mergeCell ref="UBM151:UBY151"/>
    <mergeCell ref="UBZ151:UCL151"/>
    <mergeCell ref="UCM151:UCY151"/>
    <mergeCell ref="TWZ151:TXL151"/>
    <mergeCell ref="TXM151:TXY151"/>
    <mergeCell ref="TXZ151:TYL151"/>
    <mergeCell ref="TYM151:TYY151"/>
    <mergeCell ref="TYZ151:TZL151"/>
    <mergeCell ref="TZM151:TZY151"/>
    <mergeCell ref="TTZ151:TUL151"/>
    <mergeCell ref="TUM151:TUY151"/>
    <mergeCell ref="TUZ151:TVL151"/>
    <mergeCell ref="TVM151:TVY151"/>
    <mergeCell ref="TVZ151:TWL151"/>
    <mergeCell ref="TWM151:TWY151"/>
    <mergeCell ref="TQZ151:TRL151"/>
    <mergeCell ref="TRM151:TRY151"/>
    <mergeCell ref="TRZ151:TSL151"/>
    <mergeCell ref="TSM151:TSY151"/>
    <mergeCell ref="TSZ151:TTL151"/>
    <mergeCell ref="TTM151:TTY151"/>
    <mergeCell ref="TNZ151:TOL151"/>
    <mergeCell ref="TOM151:TOY151"/>
    <mergeCell ref="TOZ151:TPL151"/>
    <mergeCell ref="TPM151:TPY151"/>
    <mergeCell ref="TPZ151:TQL151"/>
    <mergeCell ref="TQM151:TQY151"/>
    <mergeCell ref="TKZ151:TLL151"/>
    <mergeCell ref="TLM151:TLY151"/>
    <mergeCell ref="TLZ151:TML151"/>
    <mergeCell ref="TMM151:TMY151"/>
    <mergeCell ref="TMZ151:TNL151"/>
    <mergeCell ref="TNM151:TNY151"/>
    <mergeCell ref="THZ151:TIL151"/>
    <mergeCell ref="TIM151:TIY151"/>
    <mergeCell ref="TIZ151:TJL151"/>
    <mergeCell ref="TJM151:TJY151"/>
    <mergeCell ref="TJZ151:TKL151"/>
    <mergeCell ref="TKM151:TKY151"/>
    <mergeCell ref="TEZ151:TFL151"/>
    <mergeCell ref="TFM151:TFY151"/>
    <mergeCell ref="TFZ151:TGL151"/>
    <mergeCell ref="TGM151:TGY151"/>
    <mergeCell ref="TGZ151:THL151"/>
    <mergeCell ref="THM151:THY151"/>
    <mergeCell ref="TBZ151:TCL151"/>
    <mergeCell ref="TCM151:TCY151"/>
    <mergeCell ref="TCZ151:TDL151"/>
    <mergeCell ref="TDM151:TDY151"/>
    <mergeCell ref="TDZ151:TEL151"/>
    <mergeCell ref="TEM151:TEY151"/>
    <mergeCell ref="SYZ151:SZL151"/>
    <mergeCell ref="SZM151:SZY151"/>
    <mergeCell ref="SZZ151:TAL151"/>
    <mergeCell ref="TAM151:TAY151"/>
    <mergeCell ref="TAZ151:TBL151"/>
    <mergeCell ref="TBM151:TBY151"/>
    <mergeCell ref="SVZ151:SWL151"/>
    <mergeCell ref="SWM151:SWY151"/>
    <mergeCell ref="SWZ151:SXL151"/>
    <mergeCell ref="SXM151:SXY151"/>
    <mergeCell ref="SXZ151:SYL151"/>
    <mergeCell ref="SYM151:SYY151"/>
    <mergeCell ref="SSZ151:STL151"/>
    <mergeCell ref="STM151:STY151"/>
    <mergeCell ref="STZ151:SUL151"/>
    <mergeCell ref="SUM151:SUY151"/>
    <mergeCell ref="SUZ151:SVL151"/>
    <mergeCell ref="SVM151:SVY151"/>
    <mergeCell ref="SPZ151:SQL151"/>
    <mergeCell ref="SQM151:SQY151"/>
    <mergeCell ref="SQZ151:SRL151"/>
    <mergeCell ref="SRM151:SRY151"/>
    <mergeCell ref="SRZ151:SSL151"/>
    <mergeCell ref="SSM151:SSY151"/>
    <mergeCell ref="SMZ151:SNL151"/>
    <mergeCell ref="SNM151:SNY151"/>
    <mergeCell ref="SNZ151:SOL151"/>
    <mergeCell ref="SOM151:SOY151"/>
    <mergeCell ref="SOZ151:SPL151"/>
    <mergeCell ref="SPM151:SPY151"/>
    <mergeCell ref="SJZ151:SKL151"/>
    <mergeCell ref="SKM151:SKY151"/>
    <mergeCell ref="SKZ151:SLL151"/>
    <mergeCell ref="SLM151:SLY151"/>
    <mergeCell ref="SLZ151:SML151"/>
    <mergeCell ref="SMM151:SMY151"/>
    <mergeCell ref="SGZ151:SHL151"/>
    <mergeCell ref="SHM151:SHY151"/>
    <mergeCell ref="SHZ151:SIL151"/>
    <mergeCell ref="SIM151:SIY151"/>
    <mergeCell ref="SIZ151:SJL151"/>
    <mergeCell ref="SJM151:SJY151"/>
    <mergeCell ref="SDZ151:SEL151"/>
    <mergeCell ref="SEM151:SEY151"/>
    <mergeCell ref="SEZ151:SFL151"/>
    <mergeCell ref="SFM151:SFY151"/>
    <mergeCell ref="SFZ151:SGL151"/>
    <mergeCell ref="SGM151:SGY151"/>
    <mergeCell ref="SAZ151:SBL151"/>
    <mergeCell ref="SBM151:SBY151"/>
    <mergeCell ref="SBZ151:SCL151"/>
    <mergeCell ref="SCM151:SCY151"/>
    <mergeCell ref="SCZ151:SDL151"/>
    <mergeCell ref="SDM151:SDY151"/>
    <mergeCell ref="RXZ151:RYL151"/>
    <mergeCell ref="RYM151:RYY151"/>
    <mergeCell ref="RYZ151:RZL151"/>
    <mergeCell ref="RZM151:RZY151"/>
    <mergeCell ref="RZZ151:SAL151"/>
    <mergeCell ref="SAM151:SAY151"/>
    <mergeCell ref="RUZ151:RVL151"/>
    <mergeCell ref="RVM151:RVY151"/>
    <mergeCell ref="RVZ151:RWL151"/>
    <mergeCell ref="RWM151:RWY151"/>
    <mergeCell ref="RWZ151:RXL151"/>
    <mergeCell ref="RXM151:RXY151"/>
    <mergeCell ref="RRZ151:RSL151"/>
    <mergeCell ref="RSM151:RSY151"/>
    <mergeCell ref="RSZ151:RTL151"/>
    <mergeCell ref="RTM151:RTY151"/>
    <mergeCell ref="RTZ151:RUL151"/>
    <mergeCell ref="RUM151:RUY151"/>
    <mergeCell ref="ROZ151:RPL151"/>
    <mergeCell ref="RPM151:RPY151"/>
    <mergeCell ref="RPZ151:RQL151"/>
    <mergeCell ref="RQM151:RQY151"/>
    <mergeCell ref="RQZ151:RRL151"/>
    <mergeCell ref="RRM151:RRY151"/>
    <mergeCell ref="RLZ151:RML151"/>
    <mergeCell ref="RMM151:RMY151"/>
    <mergeCell ref="RMZ151:RNL151"/>
    <mergeCell ref="RNM151:RNY151"/>
    <mergeCell ref="RNZ151:ROL151"/>
    <mergeCell ref="ROM151:ROY151"/>
    <mergeCell ref="RIZ151:RJL151"/>
    <mergeCell ref="RJM151:RJY151"/>
    <mergeCell ref="RJZ151:RKL151"/>
    <mergeCell ref="RKM151:RKY151"/>
    <mergeCell ref="RKZ151:RLL151"/>
    <mergeCell ref="RLM151:RLY151"/>
    <mergeCell ref="RFZ151:RGL151"/>
    <mergeCell ref="RGM151:RGY151"/>
    <mergeCell ref="RGZ151:RHL151"/>
    <mergeCell ref="RHM151:RHY151"/>
    <mergeCell ref="RHZ151:RIL151"/>
    <mergeCell ref="RIM151:RIY151"/>
    <mergeCell ref="RCZ151:RDL151"/>
    <mergeCell ref="RDM151:RDY151"/>
    <mergeCell ref="RDZ151:REL151"/>
    <mergeCell ref="REM151:REY151"/>
    <mergeCell ref="REZ151:RFL151"/>
    <mergeCell ref="RFM151:RFY151"/>
    <mergeCell ref="QZZ151:RAL151"/>
    <mergeCell ref="RAM151:RAY151"/>
    <mergeCell ref="RAZ151:RBL151"/>
    <mergeCell ref="RBM151:RBY151"/>
    <mergeCell ref="RBZ151:RCL151"/>
    <mergeCell ref="RCM151:RCY151"/>
    <mergeCell ref="QWZ151:QXL151"/>
    <mergeCell ref="QXM151:QXY151"/>
    <mergeCell ref="QXZ151:QYL151"/>
    <mergeCell ref="QYM151:QYY151"/>
    <mergeCell ref="QYZ151:QZL151"/>
    <mergeCell ref="QZM151:QZY151"/>
    <mergeCell ref="QTZ151:QUL151"/>
    <mergeCell ref="QUM151:QUY151"/>
    <mergeCell ref="QUZ151:QVL151"/>
    <mergeCell ref="QVM151:QVY151"/>
    <mergeCell ref="QVZ151:QWL151"/>
    <mergeCell ref="QWM151:QWY151"/>
    <mergeCell ref="QQZ151:QRL151"/>
    <mergeCell ref="QRM151:QRY151"/>
    <mergeCell ref="QRZ151:QSL151"/>
    <mergeCell ref="QSM151:QSY151"/>
    <mergeCell ref="QSZ151:QTL151"/>
    <mergeCell ref="QTM151:QTY151"/>
    <mergeCell ref="QNZ151:QOL151"/>
    <mergeCell ref="QOM151:QOY151"/>
    <mergeCell ref="QOZ151:QPL151"/>
    <mergeCell ref="QPM151:QPY151"/>
    <mergeCell ref="QPZ151:QQL151"/>
    <mergeCell ref="QQM151:QQY151"/>
    <mergeCell ref="QKZ151:QLL151"/>
    <mergeCell ref="QLM151:QLY151"/>
    <mergeCell ref="QLZ151:QML151"/>
    <mergeCell ref="QMM151:QMY151"/>
    <mergeCell ref="QMZ151:QNL151"/>
    <mergeCell ref="QNM151:QNY151"/>
    <mergeCell ref="QHZ151:QIL151"/>
    <mergeCell ref="QIM151:QIY151"/>
    <mergeCell ref="QIZ151:QJL151"/>
    <mergeCell ref="QJM151:QJY151"/>
    <mergeCell ref="QJZ151:QKL151"/>
    <mergeCell ref="QKM151:QKY151"/>
    <mergeCell ref="QEZ151:QFL151"/>
    <mergeCell ref="QFM151:QFY151"/>
    <mergeCell ref="QFZ151:QGL151"/>
    <mergeCell ref="QGM151:QGY151"/>
    <mergeCell ref="QGZ151:QHL151"/>
    <mergeCell ref="QHM151:QHY151"/>
    <mergeCell ref="QBZ151:QCL151"/>
    <mergeCell ref="QCM151:QCY151"/>
    <mergeCell ref="QCZ151:QDL151"/>
    <mergeCell ref="QDM151:QDY151"/>
    <mergeCell ref="QDZ151:QEL151"/>
    <mergeCell ref="QEM151:QEY151"/>
    <mergeCell ref="PYZ151:PZL151"/>
    <mergeCell ref="PZM151:PZY151"/>
    <mergeCell ref="PZZ151:QAL151"/>
    <mergeCell ref="QAM151:QAY151"/>
    <mergeCell ref="QAZ151:QBL151"/>
    <mergeCell ref="QBM151:QBY151"/>
    <mergeCell ref="PVZ151:PWL151"/>
    <mergeCell ref="PWM151:PWY151"/>
    <mergeCell ref="PWZ151:PXL151"/>
    <mergeCell ref="PXM151:PXY151"/>
    <mergeCell ref="PXZ151:PYL151"/>
    <mergeCell ref="PYM151:PYY151"/>
    <mergeCell ref="PSZ151:PTL151"/>
    <mergeCell ref="PTM151:PTY151"/>
    <mergeCell ref="PTZ151:PUL151"/>
    <mergeCell ref="PUM151:PUY151"/>
    <mergeCell ref="PUZ151:PVL151"/>
    <mergeCell ref="PVM151:PVY151"/>
    <mergeCell ref="PPZ151:PQL151"/>
    <mergeCell ref="PQM151:PQY151"/>
    <mergeCell ref="PQZ151:PRL151"/>
    <mergeCell ref="PRM151:PRY151"/>
    <mergeCell ref="PRZ151:PSL151"/>
    <mergeCell ref="PSM151:PSY151"/>
    <mergeCell ref="PMZ151:PNL151"/>
    <mergeCell ref="PNM151:PNY151"/>
    <mergeCell ref="PNZ151:POL151"/>
    <mergeCell ref="POM151:POY151"/>
    <mergeCell ref="POZ151:PPL151"/>
    <mergeCell ref="PPM151:PPY151"/>
    <mergeCell ref="PJZ151:PKL151"/>
    <mergeCell ref="PKM151:PKY151"/>
    <mergeCell ref="PKZ151:PLL151"/>
    <mergeCell ref="PLM151:PLY151"/>
    <mergeCell ref="PLZ151:PML151"/>
    <mergeCell ref="PMM151:PMY151"/>
    <mergeCell ref="PGZ151:PHL151"/>
    <mergeCell ref="PHM151:PHY151"/>
    <mergeCell ref="PHZ151:PIL151"/>
    <mergeCell ref="PIM151:PIY151"/>
    <mergeCell ref="PIZ151:PJL151"/>
    <mergeCell ref="PJM151:PJY151"/>
    <mergeCell ref="PDZ151:PEL151"/>
    <mergeCell ref="PEM151:PEY151"/>
    <mergeCell ref="PEZ151:PFL151"/>
    <mergeCell ref="PFM151:PFY151"/>
    <mergeCell ref="PFZ151:PGL151"/>
    <mergeCell ref="PGM151:PGY151"/>
    <mergeCell ref="PAZ151:PBL151"/>
    <mergeCell ref="PBM151:PBY151"/>
    <mergeCell ref="PBZ151:PCL151"/>
    <mergeCell ref="PCM151:PCY151"/>
    <mergeCell ref="PCZ151:PDL151"/>
    <mergeCell ref="PDM151:PDY151"/>
    <mergeCell ref="OXZ151:OYL151"/>
    <mergeCell ref="OYM151:OYY151"/>
    <mergeCell ref="OYZ151:OZL151"/>
    <mergeCell ref="OZM151:OZY151"/>
    <mergeCell ref="OZZ151:PAL151"/>
    <mergeCell ref="PAM151:PAY151"/>
    <mergeCell ref="OUZ151:OVL151"/>
    <mergeCell ref="OVM151:OVY151"/>
    <mergeCell ref="OVZ151:OWL151"/>
    <mergeCell ref="OWM151:OWY151"/>
    <mergeCell ref="OWZ151:OXL151"/>
    <mergeCell ref="OXM151:OXY151"/>
    <mergeCell ref="ORZ151:OSL151"/>
    <mergeCell ref="OSM151:OSY151"/>
    <mergeCell ref="OSZ151:OTL151"/>
    <mergeCell ref="OTM151:OTY151"/>
    <mergeCell ref="OTZ151:OUL151"/>
    <mergeCell ref="OUM151:OUY151"/>
    <mergeCell ref="OOZ151:OPL151"/>
    <mergeCell ref="OPM151:OPY151"/>
    <mergeCell ref="OPZ151:OQL151"/>
    <mergeCell ref="OQM151:OQY151"/>
    <mergeCell ref="OQZ151:ORL151"/>
    <mergeCell ref="ORM151:ORY151"/>
    <mergeCell ref="OLZ151:OML151"/>
    <mergeCell ref="OMM151:OMY151"/>
    <mergeCell ref="OMZ151:ONL151"/>
    <mergeCell ref="ONM151:ONY151"/>
    <mergeCell ref="ONZ151:OOL151"/>
    <mergeCell ref="OOM151:OOY151"/>
    <mergeCell ref="OIZ151:OJL151"/>
    <mergeCell ref="OJM151:OJY151"/>
    <mergeCell ref="OJZ151:OKL151"/>
    <mergeCell ref="OKM151:OKY151"/>
    <mergeCell ref="OKZ151:OLL151"/>
    <mergeCell ref="OLM151:OLY151"/>
    <mergeCell ref="OFZ151:OGL151"/>
    <mergeCell ref="OGM151:OGY151"/>
    <mergeCell ref="OGZ151:OHL151"/>
    <mergeCell ref="OHM151:OHY151"/>
    <mergeCell ref="OHZ151:OIL151"/>
    <mergeCell ref="OIM151:OIY151"/>
    <mergeCell ref="OCZ151:ODL151"/>
    <mergeCell ref="ODM151:ODY151"/>
    <mergeCell ref="ODZ151:OEL151"/>
    <mergeCell ref="OEM151:OEY151"/>
    <mergeCell ref="OEZ151:OFL151"/>
    <mergeCell ref="OFM151:OFY151"/>
    <mergeCell ref="NZZ151:OAL151"/>
    <mergeCell ref="OAM151:OAY151"/>
    <mergeCell ref="OAZ151:OBL151"/>
    <mergeCell ref="OBM151:OBY151"/>
    <mergeCell ref="OBZ151:OCL151"/>
    <mergeCell ref="OCM151:OCY151"/>
    <mergeCell ref="NWZ151:NXL151"/>
    <mergeCell ref="NXM151:NXY151"/>
    <mergeCell ref="NXZ151:NYL151"/>
    <mergeCell ref="NYM151:NYY151"/>
    <mergeCell ref="NYZ151:NZL151"/>
    <mergeCell ref="NZM151:NZY151"/>
    <mergeCell ref="NTZ151:NUL151"/>
    <mergeCell ref="NUM151:NUY151"/>
    <mergeCell ref="NUZ151:NVL151"/>
    <mergeCell ref="NVM151:NVY151"/>
    <mergeCell ref="NVZ151:NWL151"/>
    <mergeCell ref="NWM151:NWY151"/>
    <mergeCell ref="NQZ151:NRL151"/>
    <mergeCell ref="NRM151:NRY151"/>
    <mergeCell ref="NRZ151:NSL151"/>
    <mergeCell ref="NSM151:NSY151"/>
    <mergeCell ref="NSZ151:NTL151"/>
    <mergeCell ref="NTM151:NTY151"/>
    <mergeCell ref="NNZ151:NOL151"/>
    <mergeCell ref="NOM151:NOY151"/>
    <mergeCell ref="NOZ151:NPL151"/>
    <mergeCell ref="NPM151:NPY151"/>
    <mergeCell ref="NPZ151:NQL151"/>
    <mergeCell ref="NQM151:NQY151"/>
    <mergeCell ref="NKZ151:NLL151"/>
    <mergeCell ref="NLM151:NLY151"/>
    <mergeCell ref="NLZ151:NML151"/>
    <mergeCell ref="NMM151:NMY151"/>
    <mergeCell ref="NMZ151:NNL151"/>
    <mergeCell ref="NNM151:NNY151"/>
    <mergeCell ref="NHZ151:NIL151"/>
    <mergeCell ref="NIM151:NIY151"/>
    <mergeCell ref="NIZ151:NJL151"/>
    <mergeCell ref="NJM151:NJY151"/>
    <mergeCell ref="NJZ151:NKL151"/>
    <mergeCell ref="NKM151:NKY151"/>
    <mergeCell ref="NEZ151:NFL151"/>
    <mergeCell ref="NFM151:NFY151"/>
    <mergeCell ref="NFZ151:NGL151"/>
    <mergeCell ref="NGM151:NGY151"/>
    <mergeCell ref="NGZ151:NHL151"/>
    <mergeCell ref="NHM151:NHY151"/>
    <mergeCell ref="NBZ151:NCL151"/>
    <mergeCell ref="NCM151:NCY151"/>
    <mergeCell ref="NCZ151:NDL151"/>
    <mergeCell ref="NDM151:NDY151"/>
    <mergeCell ref="NDZ151:NEL151"/>
    <mergeCell ref="NEM151:NEY151"/>
    <mergeCell ref="MYZ151:MZL151"/>
    <mergeCell ref="MZM151:MZY151"/>
    <mergeCell ref="MZZ151:NAL151"/>
    <mergeCell ref="NAM151:NAY151"/>
    <mergeCell ref="NAZ151:NBL151"/>
    <mergeCell ref="NBM151:NBY151"/>
    <mergeCell ref="MVZ151:MWL151"/>
    <mergeCell ref="MWM151:MWY151"/>
    <mergeCell ref="MWZ151:MXL151"/>
    <mergeCell ref="MXM151:MXY151"/>
    <mergeCell ref="MXZ151:MYL151"/>
    <mergeCell ref="MYM151:MYY151"/>
    <mergeCell ref="MSZ151:MTL151"/>
    <mergeCell ref="MTM151:MTY151"/>
    <mergeCell ref="MTZ151:MUL151"/>
    <mergeCell ref="MUM151:MUY151"/>
    <mergeCell ref="MUZ151:MVL151"/>
    <mergeCell ref="MVM151:MVY151"/>
    <mergeCell ref="MPZ151:MQL151"/>
    <mergeCell ref="MQM151:MQY151"/>
    <mergeCell ref="MQZ151:MRL151"/>
    <mergeCell ref="MRM151:MRY151"/>
    <mergeCell ref="MRZ151:MSL151"/>
    <mergeCell ref="MSM151:MSY151"/>
    <mergeCell ref="MMZ151:MNL151"/>
    <mergeCell ref="MNM151:MNY151"/>
    <mergeCell ref="MNZ151:MOL151"/>
    <mergeCell ref="MOM151:MOY151"/>
    <mergeCell ref="MOZ151:MPL151"/>
    <mergeCell ref="MPM151:MPY151"/>
    <mergeCell ref="MJZ151:MKL151"/>
    <mergeCell ref="MKM151:MKY151"/>
    <mergeCell ref="MKZ151:MLL151"/>
    <mergeCell ref="MLM151:MLY151"/>
    <mergeCell ref="MLZ151:MML151"/>
    <mergeCell ref="MMM151:MMY151"/>
    <mergeCell ref="MGZ151:MHL151"/>
    <mergeCell ref="MHM151:MHY151"/>
    <mergeCell ref="MHZ151:MIL151"/>
    <mergeCell ref="MIM151:MIY151"/>
    <mergeCell ref="MIZ151:MJL151"/>
    <mergeCell ref="MJM151:MJY151"/>
    <mergeCell ref="MDZ151:MEL151"/>
    <mergeCell ref="MEM151:MEY151"/>
    <mergeCell ref="MEZ151:MFL151"/>
    <mergeCell ref="MFM151:MFY151"/>
    <mergeCell ref="MFZ151:MGL151"/>
    <mergeCell ref="MGM151:MGY151"/>
    <mergeCell ref="MAZ151:MBL151"/>
    <mergeCell ref="MBM151:MBY151"/>
    <mergeCell ref="MBZ151:MCL151"/>
    <mergeCell ref="MCM151:MCY151"/>
    <mergeCell ref="MCZ151:MDL151"/>
    <mergeCell ref="MDM151:MDY151"/>
    <mergeCell ref="LXZ151:LYL151"/>
    <mergeCell ref="LYM151:LYY151"/>
    <mergeCell ref="LYZ151:LZL151"/>
    <mergeCell ref="LZM151:LZY151"/>
    <mergeCell ref="LZZ151:MAL151"/>
    <mergeCell ref="MAM151:MAY151"/>
    <mergeCell ref="LUZ151:LVL151"/>
    <mergeCell ref="LVM151:LVY151"/>
    <mergeCell ref="LVZ151:LWL151"/>
    <mergeCell ref="LWM151:LWY151"/>
    <mergeCell ref="LWZ151:LXL151"/>
    <mergeCell ref="LXM151:LXY151"/>
    <mergeCell ref="LRZ151:LSL151"/>
    <mergeCell ref="LSM151:LSY151"/>
    <mergeCell ref="LSZ151:LTL151"/>
    <mergeCell ref="LTM151:LTY151"/>
    <mergeCell ref="LTZ151:LUL151"/>
    <mergeCell ref="LUM151:LUY151"/>
    <mergeCell ref="LOZ151:LPL151"/>
    <mergeCell ref="LPM151:LPY151"/>
    <mergeCell ref="LPZ151:LQL151"/>
    <mergeCell ref="LQM151:LQY151"/>
    <mergeCell ref="LQZ151:LRL151"/>
    <mergeCell ref="LRM151:LRY151"/>
    <mergeCell ref="LLZ151:LML151"/>
    <mergeCell ref="LMM151:LMY151"/>
    <mergeCell ref="LMZ151:LNL151"/>
    <mergeCell ref="LNM151:LNY151"/>
    <mergeCell ref="LNZ151:LOL151"/>
    <mergeCell ref="LOM151:LOY151"/>
    <mergeCell ref="LIZ151:LJL151"/>
    <mergeCell ref="LJM151:LJY151"/>
    <mergeCell ref="LJZ151:LKL151"/>
    <mergeCell ref="LKM151:LKY151"/>
    <mergeCell ref="LKZ151:LLL151"/>
    <mergeCell ref="LLM151:LLY151"/>
    <mergeCell ref="LFZ151:LGL151"/>
    <mergeCell ref="LGM151:LGY151"/>
    <mergeCell ref="LGZ151:LHL151"/>
    <mergeCell ref="LHM151:LHY151"/>
    <mergeCell ref="LHZ151:LIL151"/>
    <mergeCell ref="LIM151:LIY151"/>
    <mergeCell ref="LCZ151:LDL151"/>
    <mergeCell ref="LDM151:LDY151"/>
    <mergeCell ref="LDZ151:LEL151"/>
    <mergeCell ref="LEM151:LEY151"/>
    <mergeCell ref="LEZ151:LFL151"/>
    <mergeCell ref="LFM151:LFY151"/>
    <mergeCell ref="KZZ151:LAL151"/>
    <mergeCell ref="LAM151:LAY151"/>
    <mergeCell ref="LAZ151:LBL151"/>
    <mergeCell ref="LBM151:LBY151"/>
    <mergeCell ref="LBZ151:LCL151"/>
    <mergeCell ref="LCM151:LCY151"/>
    <mergeCell ref="KWZ151:KXL151"/>
    <mergeCell ref="KXM151:KXY151"/>
    <mergeCell ref="KXZ151:KYL151"/>
    <mergeCell ref="KYM151:KYY151"/>
    <mergeCell ref="KYZ151:KZL151"/>
    <mergeCell ref="KZM151:KZY151"/>
    <mergeCell ref="KTZ151:KUL151"/>
    <mergeCell ref="KUM151:KUY151"/>
    <mergeCell ref="KUZ151:KVL151"/>
    <mergeCell ref="KVM151:KVY151"/>
    <mergeCell ref="KVZ151:KWL151"/>
    <mergeCell ref="KWM151:KWY151"/>
    <mergeCell ref="KQZ151:KRL151"/>
    <mergeCell ref="KRM151:KRY151"/>
    <mergeCell ref="KRZ151:KSL151"/>
    <mergeCell ref="KSM151:KSY151"/>
    <mergeCell ref="KSZ151:KTL151"/>
    <mergeCell ref="KTM151:KTY151"/>
    <mergeCell ref="KNZ151:KOL151"/>
    <mergeCell ref="KOM151:KOY151"/>
    <mergeCell ref="KOZ151:KPL151"/>
    <mergeCell ref="KPM151:KPY151"/>
    <mergeCell ref="KPZ151:KQL151"/>
    <mergeCell ref="KQM151:KQY151"/>
    <mergeCell ref="KKZ151:KLL151"/>
    <mergeCell ref="KLM151:KLY151"/>
    <mergeCell ref="KLZ151:KML151"/>
    <mergeCell ref="KMM151:KMY151"/>
    <mergeCell ref="KMZ151:KNL151"/>
    <mergeCell ref="KNM151:KNY151"/>
    <mergeCell ref="KHZ151:KIL151"/>
    <mergeCell ref="KIM151:KIY151"/>
    <mergeCell ref="KIZ151:KJL151"/>
    <mergeCell ref="KJM151:KJY151"/>
    <mergeCell ref="KJZ151:KKL151"/>
    <mergeCell ref="KKM151:KKY151"/>
    <mergeCell ref="KEZ151:KFL151"/>
    <mergeCell ref="KFM151:KFY151"/>
    <mergeCell ref="KFZ151:KGL151"/>
    <mergeCell ref="KGM151:KGY151"/>
    <mergeCell ref="KGZ151:KHL151"/>
    <mergeCell ref="KHM151:KHY151"/>
    <mergeCell ref="KBZ151:KCL151"/>
    <mergeCell ref="KCM151:KCY151"/>
    <mergeCell ref="KCZ151:KDL151"/>
    <mergeCell ref="KDM151:KDY151"/>
    <mergeCell ref="KDZ151:KEL151"/>
    <mergeCell ref="KEM151:KEY151"/>
    <mergeCell ref="JYZ151:JZL151"/>
    <mergeCell ref="JZM151:JZY151"/>
    <mergeCell ref="JZZ151:KAL151"/>
    <mergeCell ref="KAM151:KAY151"/>
    <mergeCell ref="KAZ151:KBL151"/>
    <mergeCell ref="KBM151:KBY151"/>
    <mergeCell ref="JVZ151:JWL151"/>
    <mergeCell ref="JWM151:JWY151"/>
    <mergeCell ref="JWZ151:JXL151"/>
    <mergeCell ref="JXM151:JXY151"/>
    <mergeCell ref="JXZ151:JYL151"/>
    <mergeCell ref="JYM151:JYY151"/>
    <mergeCell ref="JSZ151:JTL151"/>
    <mergeCell ref="JTM151:JTY151"/>
    <mergeCell ref="JTZ151:JUL151"/>
    <mergeCell ref="JUM151:JUY151"/>
    <mergeCell ref="JUZ151:JVL151"/>
    <mergeCell ref="JVM151:JVY151"/>
    <mergeCell ref="JPZ151:JQL151"/>
    <mergeCell ref="JQM151:JQY151"/>
    <mergeCell ref="JQZ151:JRL151"/>
    <mergeCell ref="JRM151:JRY151"/>
    <mergeCell ref="JRZ151:JSL151"/>
    <mergeCell ref="JSM151:JSY151"/>
    <mergeCell ref="JMZ151:JNL151"/>
    <mergeCell ref="JNM151:JNY151"/>
    <mergeCell ref="JNZ151:JOL151"/>
    <mergeCell ref="JOM151:JOY151"/>
    <mergeCell ref="JOZ151:JPL151"/>
    <mergeCell ref="JPM151:JPY151"/>
    <mergeCell ref="JJZ151:JKL151"/>
    <mergeCell ref="JKM151:JKY151"/>
    <mergeCell ref="JKZ151:JLL151"/>
    <mergeCell ref="JLM151:JLY151"/>
    <mergeCell ref="JLZ151:JML151"/>
    <mergeCell ref="JMM151:JMY151"/>
    <mergeCell ref="JGZ151:JHL151"/>
    <mergeCell ref="JHM151:JHY151"/>
    <mergeCell ref="JHZ151:JIL151"/>
    <mergeCell ref="JIM151:JIY151"/>
    <mergeCell ref="JIZ151:JJL151"/>
    <mergeCell ref="JJM151:JJY151"/>
    <mergeCell ref="JDZ151:JEL151"/>
    <mergeCell ref="JEM151:JEY151"/>
    <mergeCell ref="JEZ151:JFL151"/>
    <mergeCell ref="JFM151:JFY151"/>
    <mergeCell ref="JFZ151:JGL151"/>
    <mergeCell ref="JGM151:JGY151"/>
    <mergeCell ref="JAZ151:JBL151"/>
    <mergeCell ref="JBM151:JBY151"/>
    <mergeCell ref="JBZ151:JCL151"/>
    <mergeCell ref="JCM151:JCY151"/>
    <mergeCell ref="JCZ151:JDL151"/>
    <mergeCell ref="JDM151:JDY151"/>
    <mergeCell ref="IXZ151:IYL151"/>
    <mergeCell ref="IYM151:IYY151"/>
    <mergeCell ref="IYZ151:IZL151"/>
    <mergeCell ref="IZM151:IZY151"/>
    <mergeCell ref="IZZ151:JAL151"/>
    <mergeCell ref="JAM151:JAY151"/>
    <mergeCell ref="IUZ151:IVL151"/>
    <mergeCell ref="IVM151:IVY151"/>
    <mergeCell ref="IVZ151:IWL151"/>
    <mergeCell ref="IWM151:IWY151"/>
    <mergeCell ref="IWZ151:IXL151"/>
    <mergeCell ref="IXM151:IXY151"/>
    <mergeCell ref="IRZ151:ISL151"/>
    <mergeCell ref="ISM151:ISY151"/>
    <mergeCell ref="ISZ151:ITL151"/>
    <mergeCell ref="ITM151:ITY151"/>
    <mergeCell ref="ITZ151:IUL151"/>
    <mergeCell ref="IUM151:IUY151"/>
    <mergeCell ref="IOZ151:IPL151"/>
    <mergeCell ref="IPM151:IPY151"/>
    <mergeCell ref="IPZ151:IQL151"/>
    <mergeCell ref="IQM151:IQY151"/>
    <mergeCell ref="IQZ151:IRL151"/>
    <mergeCell ref="IRM151:IRY151"/>
    <mergeCell ref="ILZ151:IML151"/>
    <mergeCell ref="IMM151:IMY151"/>
    <mergeCell ref="IMZ151:INL151"/>
    <mergeCell ref="INM151:INY151"/>
    <mergeCell ref="INZ151:IOL151"/>
    <mergeCell ref="IOM151:IOY151"/>
    <mergeCell ref="IIZ151:IJL151"/>
    <mergeCell ref="IJM151:IJY151"/>
    <mergeCell ref="IJZ151:IKL151"/>
    <mergeCell ref="IKM151:IKY151"/>
    <mergeCell ref="IKZ151:ILL151"/>
    <mergeCell ref="ILM151:ILY151"/>
    <mergeCell ref="IFZ151:IGL151"/>
    <mergeCell ref="IGM151:IGY151"/>
    <mergeCell ref="IGZ151:IHL151"/>
    <mergeCell ref="IHM151:IHY151"/>
    <mergeCell ref="IHZ151:IIL151"/>
    <mergeCell ref="IIM151:IIY151"/>
    <mergeCell ref="ICZ151:IDL151"/>
    <mergeCell ref="IDM151:IDY151"/>
    <mergeCell ref="IDZ151:IEL151"/>
    <mergeCell ref="IEM151:IEY151"/>
    <mergeCell ref="IEZ151:IFL151"/>
    <mergeCell ref="IFM151:IFY151"/>
    <mergeCell ref="HZZ151:IAL151"/>
    <mergeCell ref="IAM151:IAY151"/>
    <mergeCell ref="IAZ151:IBL151"/>
    <mergeCell ref="IBM151:IBY151"/>
    <mergeCell ref="IBZ151:ICL151"/>
    <mergeCell ref="ICM151:ICY151"/>
    <mergeCell ref="HWZ151:HXL151"/>
    <mergeCell ref="HXM151:HXY151"/>
    <mergeCell ref="HXZ151:HYL151"/>
    <mergeCell ref="HYM151:HYY151"/>
    <mergeCell ref="HYZ151:HZL151"/>
    <mergeCell ref="HZM151:HZY151"/>
    <mergeCell ref="HTZ151:HUL151"/>
    <mergeCell ref="HUM151:HUY151"/>
    <mergeCell ref="HUZ151:HVL151"/>
    <mergeCell ref="HVM151:HVY151"/>
    <mergeCell ref="HVZ151:HWL151"/>
    <mergeCell ref="HWM151:HWY151"/>
    <mergeCell ref="HQZ151:HRL151"/>
    <mergeCell ref="HRM151:HRY151"/>
    <mergeCell ref="HRZ151:HSL151"/>
    <mergeCell ref="HSM151:HSY151"/>
    <mergeCell ref="HSZ151:HTL151"/>
    <mergeCell ref="HTM151:HTY151"/>
    <mergeCell ref="HNZ151:HOL151"/>
    <mergeCell ref="HOM151:HOY151"/>
    <mergeCell ref="HOZ151:HPL151"/>
    <mergeCell ref="HPM151:HPY151"/>
    <mergeCell ref="HPZ151:HQL151"/>
    <mergeCell ref="HQM151:HQY151"/>
    <mergeCell ref="HKZ151:HLL151"/>
    <mergeCell ref="HLM151:HLY151"/>
    <mergeCell ref="HLZ151:HML151"/>
    <mergeCell ref="HMM151:HMY151"/>
    <mergeCell ref="HMZ151:HNL151"/>
    <mergeCell ref="HNM151:HNY151"/>
    <mergeCell ref="HHZ151:HIL151"/>
    <mergeCell ref="HIM151:HIY151"/>
    <mergeCell ref="HIZ151:HJL151"/>
    <mergeCell ref="HJM151:HJY151"/>
    <mergeCell ref="HJZ151:HKL151"/>
    <mergeCell ref="HKM151:HKY151"/>
    <mergeCell ref="HEZ151:HFL151"/>
    <mergeCell ref="HFM151:HFY151"/>
    <mergeCell ref="HFZ151:HGL151"/>
    <mergeCell ref="HGM151:HGY151"/>
    <mergeCell ref="HGZ151:HHL151"/>
    <mergeCell ref="HHM151:HHY151"/>
    <mergeCell ref="HBZ151:HCL151"/>
    <mergeCell ref="HCM151:HCY151"/>
    <mergeCell ref="HCZ151:HDL151"/>
    <mergeCell ref="HDM151:HDY151"/>
    <mergeCell ref="HDZ151:HEL151"/>
    <mergeCell ref="HEM151:HEY151"/>
    <mergeCell ref="GYZ151:GZL151"/>
    <mergeCell ref="GZM151:GZY151"/>
    <mergeCell ref="GZZ151:HAL151"/>
    <mergeCell ref="HAM151:HAY151"/>
    <mergeCell ref="HAZ151:HBL151"/>
    <mergeCell ref="HBM151:HBY151"/>
    <mergeCell ref="GVZ151:GWL151"/>
    <mergeCell ref="GWM151:GWY151"/>
    <mergeCell ref="GWZ151:GXL151"/>
    <mergeCell ref="GXM151:GXY151"/>
    <mergeCell ref="GXZ151:GYL151"/>
    <mergeCell ref="GYM151:GYY151"/>
    <mergeCell ref="GSZ151:GTL151"/>
    <mergeCell ref="GTM151:GTY151"/>
    <mergeCell ref="GTZ151:GUL151"/>
    <mergeCell ref="GUM151:GUY151"/>
    <mergeCell ref="GUZ151:GVL151"/>
    <mergeCell ref="GVM151:GVY151"/>
    <mergeCell ref="GPZ151:GQL151"/>
    <mergeCell ref="GQM151:GQY151"/>
    <mergeCell ref="GQZ151:GRL151"/>
    <mergeCell ref="GRM151:GRY151"/>
    <mergeCell ref="GRZ151:GSL151"/>
    <mergeCell ref="GSM151:GSY151"/>
    <mergeCell ref="GMZ151:GNL151"/>
    <mergeCell ref="GNM151:GNY151"/>
    <mergeCell ref="GNZ151:GOL151"/>
    <mergeCell ref="GOM151:GOY151"/>
    <mergeCell ref="GOZ151:GPL151"/>
    <mergeCell ref="GPM151:GPY151"/>
    <mergeCell ref="GJZ151:GKL151"/>
    <mergeCell ref="GKM151:GKY151"/>
    <mergeCell ref="GKZ151:GLL151"/>
    <mergeCell ref="GLM151:GLY151"/>
    <mergeCell ref="GLZ151:GML151"/>
    <mergeCell ref="GMM151:GMY151"/>
    <mergeCell ref="GGZ151:GHL151"/>
    <mergeCell ref="GHM151:GHY151"/>
    <mergeCell ref="GHZ151:GIL151"/>
    <mergeCell ref="GIM151:GIY151"/>
    <mergeCell ref="GIZ151:GJL151"/>
    <mergeCell ref="GJM151:GJY151"/>
    <mergeCell ref="GDZ151:GEL151"/>
    <mergeCell ref="GEM151:GEY151"/>
    <mergeCell ref="GEZ151:GFL151"/>
    <mergeCell ref="GFM151:GFY151"/>
    <mergeCell ref="GFZ151:GGL151"/>
    <mergeCell ref="GGM151:GGY151"/>
    <mergeCell ref="GAZ151:GBL151"/>
    <mergeCell ref="GBM151:GBY151"/>
    <mergeCell ref="GBZ151:GCL151"/>
    <mergeCell ref="GCM151:GCY151"/>
    <mergeCell ref="GCZ151:GDL151"/>
    <mergeCell ref="GDM151:GDY151"/>
    <mergeCell ref="FXZ151:FYL151"/>
    <mergeCell ref="FYM151:FYY151"/>
    <mergeCell ref="FYZ151:FZL151"/>
    <mergeCell ref="FZM151:FZY151"/>
    <mergeCell ref="FZZ151:GAL151"/>
    <mergeCell ref="GAM151:GAY151"/>
    <mergeCell ref="FUZ151:FVL151"/>
    <mergeCell ref="FVM151:FVY151"/>
    <mergeCell ref="FVZ151:FWL151"/>
    <mergeCell ref="FWM151:FWY151"/>
    <mergeCell ref="FWZ151:FXL151"/>
    <mergeCell ref="FXM151:FXY151"/>
    <mergeCell ref="FRZ151:FSL151"/>
    <mergeCell ref="FSM151:FSY151"/>
    <mergeCell ref="FSZ151:FTL151"/>
    <mergeCell ref="FTM151:FTY151"/>
    <mergeCell ref="FTZ151:FUL151"/>
    <mergeCell ref="FUM151:FUY151"/>
    <mergeCell ref="FOZ151:FPL151"/>
    <mergeCell ref="FPM151:FPY151"/>
    <mergeCell ref="FPZ151:FQL151"/>
    <mergeCell ref="FQM151:FQY151"/>
    <mergeCell ref="FQZ151:FRL151"/>
    <mergeCell ref="FRM151:FRY151"/>
    <mergeCell ref="FLZ151:FML151"/>
    <mergeCell ref="FMM151:FMY151"/>
    <mergeCell ref="FMZ151:FNL151"/>
    <mergeCell ref="FNM151:FNY151"/>
    <mergeCell ref="FNZ151:FOL151"/>
    <mergeCell ref="FOM151:FOY151"/>
    <mergeCell ref="FIZ151:FJL151"/>
    <mergeCell ref="FJM151:FJY151"/>
    <mergeCell ref="FJZ151:FKL151"/>
    <mergeCell ref="FKM151:FKY151"/>
    <mergeCell ref="FKZ151:FLL151"/>
    <mergeCell ref="FLM151:FLY151"/>
    <mergeCell ref="FFZ151:FGL151"/>
    <mergeCell ref="FGM151:FGY151"/>
    <mergeCell ref="FGZ151:FHL151"/>
    <mergeCell ref="FHM151:FHY151"/>
    <mergeCell ref="FHZ151:FIL151"/>
    <mergeCell ref="FIM151:FIY151"/>
    <mergeCell ref="FCZ151:FDL151"/>
    <mergeCell ref="FDM151:FDY151"/>
    <mergeCell ref="FDZ151:FEL151"/>
    <mergeCell ref="FEM151:FEY151"/>
    <mergeCell ref="FEZ151:FFL151"/>
    <mergeCell ref="FFM151:FFY151"/>
    <mergeCell ref="EZZ151:FAL151"/>
    <mergeCell ref="FAM151:FAY151"/>
    <mergeCell ref="FAZ151:FBL151"/>
    <mergeCell ref="FBM151:FBY151"/>
    <mergeCell ref="FBZ151:FCL151"/>
    <mergeCell ref="FCM151:FCY151"/>
    <mergeCell ref="EWZ151:EXL151"/>
    <mergeCell ref="EXM151:EXY151"/>
    <mergeCell ref="EXZ151:EYL151"/>
    <mergeCell ref="EYM151:EYY151"/>
    <mergeCell ref="EYZ151:EZL151"/>
    <mergeCell ref="EZM151:EZY151"/>
    <mergeCell ref="ETZ151:EUL151"/>
    <mergeCell ref="EUM151:EUY151"/>
    <mergeCell ref="EUZ151:EVL151"/>
    <mergeCell ref="EVM151:EVY151"/>
    <mergeCell ref="EVZ151:EWL151"/>
    <mergeCell ref="EWM151:EWY151"/>
    <mergeCell ref="EQZ151:ERL151"/>
    <mergeCell ref="ERM151:ERY151"/>
    <mergeCell ref="ERZ151:ESL151"/>
    <mergeCell ref="ESM151:ESY151"/>
    <mergeCell ref="ESZ151:ETL151"/>
    <mergeCell ref="ETM151:ETY151"/>
    <mergeCell ref="ENZ151:EOL151"/>
    <mergeCell ref="EOM151:EOY151"/>
    <mergeCell ref="EOZ151:EPL151"/>
    <mergeCell ref="EPM151:EPY151"/>
    <mergeCell ref="EPZ151:EQL151"/>
    <mergeCell ref="EQM151:EQY151"/>
    <mergeCell ref="EKZ151:ELL151"/>
    <mergeCell ref="ELM151:ELY151"/>
    <mergeCell ref="ELZ151:EML151"/>
    <mergeCell ref="EMM151:EMY151"/>
    <mergeCell ref="EMZ151:ENL151"/>
    <mergeCell ref="ENM151:ENY151"/>
    <mergeCell ref="EHZ151:EIL151"/>
    <mergeCell ref="EIM151:EIY151"/>
    <mergeCell ref="EIZ151:EJL151"/>
    <mergeCell ref="EJM151:EJY151"/>
    <mergeCell ref="EJZ151:EKL151"/>
    <mergeCell ref="EKM151:EKY151"/>
    <mergeCell ref="EEZ151:EFL151"/>
    <mergeCell ref="EFM151:EFY151"/>
    <mergeCell ref="EFZ151:EGL151"/>
    <mergeCell ref="EGM151:EGY151"/>
    <mergeCell ref="EGZ151:EHL151"/>
    <mergeCell ref="EHM151:EHY151"/>
    <mergeCell ref="EBZ151:ECL151"/>
    <mergeCell ref="ECM151:ECY151"/>
    <mergeCell ref="ECZ151:EDL151"/>
    <mergeCell ref="EDM151:EDY151"/>
    <mergeCell ref="EDZ151:EEL151"/>
    <mergeCell ref="EEM151:EEY151"/>
    <mergeCell ref="DYZ151:DZL151"/>
    <mergeCell ref="DZM151:DZY151"/>
    <mergeCell ref="DZZ151:EAL151"/>
    <mergeCell ref="EAM151:EAY151"/>
    <mergeCell ref="EAZ151:EBL151"/>
    <mergeCell ref="EBM151:EBY151"/>
    <mergeCell ref="DVZ151:DWL151"/>
    <mergeCell ref="DWM151:DWY151"/>
    <mergeCell ref="DWZ151:DXL151"/>
    <mergeCell ref="DXM151:DXY151"/>
    <mergeCell ref="DXZ151:DYL151"/>
    <mergeCell ref="DYM151:DYY151"/>
    <mergeCell ref="DSZ151:DTL151"/>
    <mergeCell ref="DTM151:DTY151"/>
    <mergeCell ref="DTZ151:DUL151"/>
    <mergeCell ref="DUM151:DUY151"/>
    <mergeCell ref="DUZ151:DVL151"/>
    <mergeCell ref="DVM151:DVY151"/>
    <mergeCell ref="DPZ151:DQL151"/>
    <mergeCell ref="DQM151:DQY151"/>
    <mergeCell ref="DQZ151:DRL151"/>
    <mergeCell ref="DRM151:DRY151"/>
    <mergeCell ref="DRZ151:DSL151"/>
    <mergeCell ref="DSM151:DSY151"/>
    <mergeCell ref="DMZ151:DNL151"/>
    <mergeCell ref="DNM151:DNY151"/>
    <mergeCell ref="DNZ151:DOL151"/>
    <mergeCell ref="DOM151:DOY151"/>
    <mergeCell ref="DOZ151:DPL151"/>
    <mergeCell ref="DPM151:DPY151"/>
    <mergeCell ref="DJZ151:DKL151"/>
    <mergeCell ref="DKM151:DKY151"/>
    <mergeCell ref="DKZ151:DLL151"/>
    <mergeCell ref="DLM151:DLY151"/>
    <mergeCell ref="DLZ151:DML151"/>
    <mergeCell ref="DMM151:DMY151"/>
    <mergeCell ref="DGZ151:DHL151"/>
    <mergeCell ref="DHM151:DHY151"/>
    <mergeCell ref="DHZ151:DIL151"/>
    <mergeCell ref="DIM151:DIY151"/>
    <mergeCell ref="DIZ151:DJL151"/>
    <mergeCell ref="DJM151:DJY151"/>
    <mergeCell ref="DDZ151:DEL151"/>
    <mergeCell ref="DEM151:DEY151"/>
    <mergeCell ref="DEZ151:DFL151"/>
    <mergeCell ref="DFM151:DFY151"/>
    <mergeCell ref="DFZ151:DGL151"/>
    <mergeCell ref="DGM151:DGY151"/>
    <mergeCell ref="DAZ151:DBL151"/>
    <mergeCell ref="DBM151:DBY151"/>
    <mergeCell ref="DBZ151:DCL151"/>
    <mergeCell ref="DCM151:DCY151"/>
    <mergeCell ref="DCZ151:DDL151"/>
    <mergeCell ref="DDM151:DDY151"/>
    <mergeCell ref="CXZ151:CYL151"/>
    <mergeCell ref="CYM151:CYY151"/>
    <mergeCell ref="CYZ151:CZL151"/>
    <mergeCell ref="CZM151:CZY151"/>
    <mergeCell ref="CZZ151:DAL151"/>
    <mergeCell ref="DAM151:DAY151"/>
    <mergeCell ref="CUZ151:CVL151"/>
    <mergeCell ref="CVM151:CVY151"/>
    <mergeCell ref="CVZ151:CWL151"/>
    <mergeCell ref="CWM151:CWY151"/>
    <mergeCell ref="CWZ151:CXL151"/>
    <mergeCell ref="CXM151:CXY151"/>
    <mergeCell ref="CRZ151:CSL151"/>
    <mergeCell ref="CSM151:CSY151"/>
    <mergeCell ref="CSZ151:CTL151"/>
    <mergeCell ref="CTM151:CTY151"/>
    <mergeCell ref="CTZ151:CUL151"/>
    <mergeCell ref="CUM151:CUY151"/>
    <mergeCell ref="COZ151:CPL151"/>
    <mergeCell ref="CPM151:CPY151"/>
    <mergeCell ref="CPZ151:CQL151"/>
    <mergeCell ref="CQM151:CQY151"/>
    <mergeCell ref="CQZ151:CRL151"/>
    <mergeCell ref="CRM151:CRY151"/>
    <mergeCell ref="CLZ151:CML151"/>
    <mergeCell ref="CMM151:CMY151"/>
    <mergeCell ref="CMZ151:CNL151"/>
    <mergeCell ref="CNM151:CNY151"/>
    <mergeCell ref="CNZ151:COL151"/>
    <mergeCell ref="COM151:COY151"/>
    <mergeCell ref="CIZ151:CJL151"/>
    <mergeCell ref="CJM151:CJY151"/>
    <mergeCell ref="CJZ151:CKL151"/>
    <mergeCell ref="CKM151:CKY151"/>
    <mergeCell ref="CKZ151:CLL151"/>
    <mergeCell ref="CLM151:CLY151"/>
    <mergeCell ref="CFZ151:CGL151"/>
    <mergeCell ref="CGM151:CGY151"/>
    <mergeCell ref="CGZ151:CHL151"/>
    <mergeCell ref="CHM151:CHY151"/>
    <mergeCell ref="CHZ151:CIL151"/>
    <mergeCell ref="CIM151:CIY151"/>
    <mergeCell ref="CCZ151:CDL151"/>
    <mergeCell ref="CDM151:CDY151"/>
    <mergeCell ref="CDZ151:CEL151"/>
    <mergeCell ref="CEM151:CEY151"/>
    <mergeCell ref="CEZ151:CFL151"/>
    <mergeCell ref="CFM151:CFY151"/>
    <mergeCell ref="BZZ151:CAL151"/>
    <mergeCell ref="CAM151:CAY151"/>
    <mergeCell ref="CAZ151:CBL151"/>
    <mergeCell ref="CBM151:CBY151"/>
    <mergeCell ref="CBZ151:CCL151"/>
    <mergeCell ref="CCM151:CCY151"/>
    <mergeCell ref="BWZ151:BXL151"/>
    <mergeCell ref="BXM151:BXY151"/>
    <mergeCell ref="BXZ151:BYL151"/>
    <mergeCell ref="BYM151:BYY151"/>
    <mergeCell ref="BYZ151:BZL151"/>
    <mergeCell ref="BZM151:BZY151"/>
    <mergeCell ref="BTZ151:BUL151"/>
    <mergeCell ref="BUM151:BUY151"/>
    <mergeCell ref="BUZ151:BVL151"/>
    <mergeCell ref="BVM151:BVY151"/>
    <mergeCell ref="BVZ151:BWL151"/>
    <mergeCell ref="BWM151:BWY151"/>
    <mergeCell ref="BQZ151:BRL151"/>
    <mergeCell ref="BRM151:BRY151"/>
    <mergeCell ref="BRZ151:BSL151"/>
    <mergeCell ref="BSM151:BSY151"/>
    <mergeCell ref="BSZ151:BTL151"/>
    <mergeCell ref="BTM151:BTY151"/>
    <mergeCell ref="BNZ151:BOL151"/>
    <mergeCell ref="BOM151:BOY151"/>
    <mergeCell ref="BOZ151:BPL151"/>
    <mergeCell ref="BPM151:BPY151"/>
    <mergeCell ref="BPZ151:BQL151"/>
    <mergeCell ref="BQM151:BQY151"/>
    <mergeCell ref="BKZ151:BLL151"/>
    <mergeCell ref="BLM151:BLY151"/>
    <mergeCell ref="BLZ151:BML151"/>
    <mergeCell ref="BMM151:BMY151"/>
    <mergeCell ref="BMZ151:BNL151"/>
    <mergeCell ref="BNM151:BNY151"/>
    <mergeCell ref="BHZ151:BIL151"/>
    <mergeCell ref="BIM151:BIY151"/>
    <mergeCell ref="BIZ151:BJL151"/>
    <mergeCell ref="BJM151:BJY151"/>
    <mergeCell ref="BJZ151:BKL151"/>
    <mergeCell ref="BKM151:BKY151"/>
    <mergeCell ref="BEZ151:BFL151"/>
    <mergeCell ref="BFM151:BFY151"/>
    <mergeCell ref="BFZ151:BGL151"/>
    <mergeCell ref="BGM151:BGY151"/>
    <mergeCell ref="BGZ151:BHL151"/>
    <mergeCell ref="BHM151:BHY151"/>
    <mergeCell ref="BBZ151:BCL151"/>
    <mergeCell ref="BCM151:BCY151"/>
    <mergeCell ref="BCZ151:BDL151"/>
    <mergeCell ref="BDM151:BDY151"/>
    <mergeCell ref="BDZ151:BEL151"/>
    <mergeCell ref="BEM151:BEY151"/>
    <mergeCell ref="AYZ151:AZL151"/>
    <mergeCell ref="AZM151:AZY151"/>
    <mergeCell ref="AZZ151:BAL151"/>
    <mergeCell ref="BAM151:BAY151"/>
    <mergeCell ref="BAZ151:BBL151"/>
    <mergeCell ref="BBM151:BBY151"/>
    <mergeCell ref="AVZ151:AWL151"/>
    <mergeCell ref="AWM151:AWY151"/>
    <mergeCell ref="AWZ151:AXL151"/>
    <mergeCell ref="AXM151:AXY151"/>
    <mergeCell ref="AXZ151:AYL151"/>
    <mergeCell ref="AYM151:AYY151"/>
    <mergeCell ref="ASZ151:ATL151"/>
    <mergeCell ref="ATM151:ATY151"/>
    <mergeCell ref="ATZ151:AUL151"/>
    <mergeCell ref="AUM151:AUY151"/>
    <mergeCell ref="AUZ151:AVL151"/>
    <mergeCell ref="AVM151:AVY151"/>
    <mergeCell ref="APZ151:AQL151"/>
    <mergeCell ref="AQM151:AQY151"/>
    <mergeCell ref="AQZ151:ARL151"/>
    <mergeCell ref="ARM151:ARY151"/>
    <mergeCell ref="ARZ151:ASL151"/>
    <mergeCell ref="ASM151:ASY151"/>
    <mergeCell ref="AMZ151:ANL151"/>
    <mergeCell ref="ANM151:ANY151"/>
    <mergeCell ref="ANZ151:AOL151"/>
    <mergeCell ref="AOM151:AOY151"/>
    <mergeCell ref="AOZ151:APL151"/>
    <mergeCell ref="APM151:APY151"/>
    <mergeCell ref="AJZ151:AKL151"/>
    <mergeCell ref="AKM151:AKY151"/>
    <mergeCell ref="AKZ151:ALL151"/>
    <mergeCell ref="ALM151:ALY151"/>
    <mergeCell ref="ALZ151:AML151"/>
    <mergeCell ref="AMM151:AMY151"/>
    <mergeCell ref="AGZ151:AHL151"/>
    <mergeCell ref="AHM151:AHY151"/>
    <mergeCell ref="AHZ151:AIL151"/>
    <mergeCell ref="AIM151:AIY151"/>
    <mergeCell ref="AIZ151:AJL151"/>
    <mergeCell ref="AJM151:AJY151"/>
    <mergeCell ref="ADZ151:AEL151"/>
    <mergeCell ref="AEM151:AEY151"/>
    <mergeCell ref="AEZ151:AFL151"/>
    <mergeCell ref="AFM151:AFY151"/>
    <mergeCell ref="AFZ151:AGL151"/>
    <mergeCell ref="AGM151:AGY151"/>
    <mergeCell ref="AAZ151:ABL151"/>
    <mergeCell ref="ABM151:ABY151"/>
    <mergeCell ref="ABZ151:ACL151"/>
    <mergeCell ref="ACM151:ACY151"/>
    <mergeCell ref="ACZ151:ADL151"/>
    <mergeCell ref="ADM151:ADY151"/>
    <mergeCell ref="XZ151:YL151"/>
    <mergeCell ref="YM151:YY151"/>
    <mergeCell ref="YZ151:ZL151"/>
    <mergeCell ref="ZM151:ZY151"/>
    <mergeCell ref="ZZ151:AAL151"/>
    <mergeCell ref="AAM151:AAY151"/>
    <mergeCell ref="UZ151:VL151"/>
    <mergeCell ref="VM151:VY151"/>
    <mergeCell ref="VZ151:WL151"/>
    <mergeCell ref="WM151:WY151"/>
    <mergeCell ref="WZ151:XL151"/>
    <mergeCell ref="XM151:XY151"/>
    <mergeCell ref="SM151:SY151"/>
    <mergeCell ref="SZ151:TL151"/>
    <mergeCell ref="TM151:TY151"/>
    <mergeCell ref="TZ151:UL151"/>
    <mergeCell ref="UM151:UY151"/>
    <mergeCell ref="OZ151:PL151"/>
    <mergeCell ref="PM151:PY151"/>
    <mergeCell ref="PZ151:QL151"/>
    <mergeCell ref="QM151:QY151"/>
    <mergeCell ref="QZ151:RL151"/>
    <mergeCell ref="RM151:RY151"/>
    <mergeCell ref="J140:K140"/>
    <mergeCell ref="U140:V140"/>
    <mergeCell ref="LZ151:ML151"/>
    <mergeCell ref="MM151:MY151"/>
    <mergeCell ref="MZ151:NL151"/>
    <mergeCell ref="NM151:NY151"/>
    <mergeCell ref="NZ151:OL151"/>
    <mergeCell ref="OM151:OY151"/>
    <mergeCell ref="IZ151:JL151"/>
    <mergeCell ref="JM151:JY151"/>
    <mergeCell ref="JZ151:KL151"/>
    <mergeCell ref="KM151:KY151"/>
    <mergeCell ref="KZ151:LL151"/>
    <mergeCell ref="LM151:LY151"/>
    <mergeCell ref="HZ151:IL151"/>
    <mergeCell ref="IM151:IY151"/>
    <mergeCell ref="GM151:GY151"/>
    <mergeCell ref="GZ151:HL151"/>
    <mergeCell ref="HM151:HY151"/>
    <mergeCell ref="CZ151:DL151"/>
    <mergeCell ref="FZ151:GL151"/>
    <mergeCell ref="M137:M138"/>
    <mergeCell ref="N137:N138"/>
    <mergeCell ref="RZ151:SL151"/>
    <mergeCell ref="A155:H155"/>
    <mergeCell ref="J155:K155"/>
    <mergeCell ref="Q155:Q156"/>
    <mergeCell ref="R155:R156"/>
    <mergeCell ref="J146:K146"/>
    <mergeCell ref="U146:V146"/>
    <mergeCell ref="A144:H144"/>
    <mergeCell ref="J144:K144"/>
    <mergeCell ref="DM151:DY151"/>
    <mergeCell ref="DZ151:EL151"/>
    <mergeCell ref="EM151:EY151"/>
    <mergeCell ref="EZ151:FL151"/>
    <mergeCell ref="FM151:FY151"/>
    <mergeCell ref="Z151:AL151"/>
    <mergeCell ref="A154:H154"/>
    <mergeCell ref="J154:K154"/>
    <mergeCell ref="AM151:AY151"/>
    <mergeCell ref="AZ151:BL151"/>
    <mergeCell ref="BM151:BY151"/>
    <mergeCell ref="BZ151:CL151"/>
    <mergeCell ref="CM151:CY151"/>
    <mergeCell ref="U150:V150"/>
    <mergeCell ref="A151:H151"/>
    <mergeCell ref="J151:K151"/>
    <mergeCell ref="U151:V151"/>
    <mergeCell ref="A150:H150"/>
    <mergeCell ref="U149:V149"/>
    <mergeCell ref="J150:K150"/>
    <mergeCell ref="U154:V154"/>
    <mergeCell ref="A140:H140"/>
    <mergeCell ref="J133:K133"/>
    <mergeCell ref="J126:K126"/>
    <mergeCell ref="A124:G124"/>
    <mergeCell ref="J124:K124"/>
    <mergeCell ref="U124:V124"/>
    <mergeCell ref="A125:G125"/>
    <mergeCell ref="J125:K125"/>
    <mergeCell ref="A147:H147"/>
    <mergeCell ref="J147:K147"/>
    <mergeCell ref="U147:V147"/>
    <mergeCell ref="J129:K129"/>
    <mergeCell ref="U129:V129"/>
    <mergeCell ref="A130:G130"/>
    <mergeCell ref="U130:V130"/>
    <mergeCell ref="A141:H141"/>
    <mergeCell ref="J141:K141"/>
    <mergeCell ref="U141:V141"/>
    <mergeCell ref="J138:K138"/>
    <mergeCell ref="A143:H143"/>
    <mergeCell ref="J143:K143"/>
    <mergeCell ref="U143:V143"/>
    <mergeCell ref="J127:K127"/>
    <mergeCell ref="J145:K145"/>
    <mergeCell ref="U144:V144"/>
    <mergeCell ref="A145:H145"/>
    <mergeCell ref="A146:H146"/>
    <mergeCell ref="A136:N136"/>
    <mergeCell ref="Q136:V138"/>
    <mergeCell ref="A137:H138"/>
    <mergeCell ref="I137:K137"/>
    <mergeCell ref="L137:L138"/>
    <mergeCell ref="U126:V126"/>
    <mergeCell ref="A127:G127"/>
    <mergeCell ref="J120:K120"/>
    <mergeCell ref="U120:V120"/>
    <mergeCell ref="A121:G121"/>
    <mergeCell ref="J121:K121"/>
    <mergeCell ref="U121:V121"/>
    <mergeCell ref="U153:V153"/>
    <mergeCell ref="A152:H152"/>
    <mergeCell ref="J152:K152"/>
    <mergeCell ref="U152:V152"/>
    <mergeCell ref="A153:H153"/>
    <mergeCell ref="J153:K153"/>
    <mergeCell ref="U148:V148"/>
    <mergeCell ref="A149:H149"/>
    <mergeCell ref="J149:K149"/>
    <mergeCell ref="J132:K132"/>
    <mergeCell ref="U132:V132"/>
    <mergeCell ref="A122:G122"/>
    <mergeCell ref="J122:K122"/>
    <mergeCell ref="U122:V122"/>
    <mergeCell ref="A123:G123"/>
    <mergeCell ref="J123:K123"/>
    <mergeCell ref="A142:H142"/>
    <mergeCell ref="J142:K142"/>
    <mergeCell ref="U145:V145"/>
    <mergeCell ref="A148:H148"/>
    <mergeCell ref="J148:K148"/>
    <mergeCell ref="U142:V142"/>
    <mergeCell ref="A139:H139"/>
    <mergeCell ref="J139:K139"/>
    <mergeCell ref="U139:V139"/>
    <mergeCell ref="J66:K66"/>
    <mergeCell ref="J67:K67"/>
    <mergeCell ref="J68:K68"/>
    <mergeCell ref="U127:V127"/>
    <mergeCell ref="J131:K131"/>
    <mergeCell ref="U131:V131"/>
    <mergeCell ref="J103:K103"/>
    <mergeCell ref="U103:V103"/>
    <mergeCell ref="T97:T114"/>
    <mergeCell ref="A101:C101"/>
    <mergeCell ref="U108:V108"/>
    <mergeCell ref="J109:K109"/>
    <mergeCell ref="J117:K117"/>
    <mergeCell ref="J112:K112"/>
    <mergeCell ref="U112:V112"/>
    <mergeCell ref="J113:K113"/>
    <mergeCell ref="A109:C109"/>
    <mergeCell ref="D109:H109"/>
    <mergeCell ref="U109:V109"/>
    <mergeCell ref="A110:C110"/>
    <mergeCell ref="D110:H110"/>
    <mergeCell ref="A106:C106"/>
    <mergeCell ref="D106:H106"/>
    <mergeCell ref="J106:K106"/>
    <mergeCell ref="A120:G120"/>
    <mergeCell ref="A112:C112"/>
    <mergeCell ref="D112:H112"/>
    <mergeCell ref="A103:C103"/>
    <mergeCell ref="D103:H103"/>
    <mergeCell ref="U106:V106"/>
    <mergeCell ref="A107:C107"/>
    <mergeCell ref="U123:V123"/>
    <mergeCell ref="U88:V88"/>
    <mergeCell ref="A89:H89"/>
    <mergeCell ref="A90:H90"/>
    <mergeCell ref="A91:H91"/>
    <mergeCell ref="A92:H92"/>
    <mergeCell ref="J107:K107"/>
    <mergeCell ref="U107:V107"/>
    <mergeCell ref="A108:C108"/>
    <mergeCell ref="D108:H108"/>
    <mergeCell ref="D101:H101"/>
    <mergeCell ref="J101:K101"/>
    <mergeCell ref="U101:V101"/>
    <mergeCell ref="A98:C98"/>
    <mergeCell ref="D98:H98"/>
    <mergeCell ref="J98:K98"/>
    <mergeCell ref="U98:V98"/>
    <mergeCell ref="A99:C99"/>
    <mergeCell ref="D99:H99"/>
    <mergeCell ref="J99:K99"/>
    <mergeCell ref="U99:V99"/>
    <mergeCell ref="A104:C104"/>
    <mergeCell ref="D104:H104"/>
    <mergeCell ref="J104:K104"/>
    <mergeCell ref="U104:V104"/>
    <mergeCell ref="J108:K108"/>
    <mergeCell ref="J105:K105"/>
    <mergeCell ref="A102:C102"/>
    <mergeCell ref="U55:V55"/>
    <mergeCell ref="A60:B60"/>
    <mergeCell ref="D60:H60"/>
    <mergeCell ref="J60:K60"/>
    <mergeCell ref="U60:V60"/>
    <mergeCell ref="U67:V67"/>
    <mergeCell ref="U68:V68"/>
    <mergeCell ref="U65:V65"/>
    <mergeCell ref="U66:V66"/>
    <mergeCell ref="J74:K74"/>
    <mergeCell ref="A69:B69"/>
    <mergeCell ref="D69:H69"/>
    <mergeCell ref="J69:K69"/>
    <mergeCell ref="U69:V69"/>
    <mergeCell ref="J70:K70"/>
    <mergeCell ref="U74:V74"/>
    <mergeCell ref="A70:B70"/>
    <mergeCell ref="D70:H70"/>
    <mergeCell ref="U70:V70"/>
    <mergeCell ref="A71:B71"/>
    <mergeCell ref="D71:H71"/>
    <mergeCell ref="J71:K71"/>
    <mergeCell ref="U71:V71"/>
    <mergeCell ref="A72:B72"/>
    <mergeCell ref="D72:H72"/>
    <mergeCell ref="J72:K72"/>
    <mergeCell ref="U72:V72"/>
    <mergeCell ref="J61:K61"/>
    <mergeCell ref="J62:K62"/>
    <mergeCell ref="J63:K63"/>
    <mergeCell ref="J64:K64"/>
    <mergeCell ref="J65:K65"/>
    <mergeCell ref="U63:V63"/>
    <mergeCell ref="U64:V64"/>
    <mergeCell ref="U61:V61"/>
    <mergeCell ref="U62:V62"/>
    <mergeCell ref="A52:B52"/>
    <mergeCell ref="J52:K52"/>
    <mergeCell ref="U52:V52"/>
    <mergeCell ref="A53:B53"/>
    <mergeCell ref="J53:K53"/>
    <mergeCell ref="U53:V53"/>
    <mergeCell ref="A50:B50"/>
    <mergeCell ref="J50:K50"/>
    <mergeCell ref="U50:V50"/>
    <mergeCell ref="A51:B51"/>
    <mergeCell ref="J51:K51"/>
    <mergeCell ref="U51:V51"/>
    <mergeCell ref="A58:B58"/>
    <mergeCell ref="J58:K58"/>
    <mergeCell ref="U58:V58"/>
    <mergeCell ref="A59:N59"/>
    <mergeCell ref="Q59:V59"/>
    <mergeCell ref="A56:B56"/>
    <mergeCell ref="J56:K56"/>
    <mergeCell ref="U56:V56"/>
    <mergeCell ref="A57:B57"/>
    <mergeCell ref="J57:K57"/>
    <mergeCell ref="U57:V57"/>
    <mergeCell ref="A54:B54"/>
    <mergeCell ref="J54:K54"/>
    <mergeCell ref="U54:V54"/>
    <mergeCell ref="A55:B55"/>
    <mergeCell ref="J55:K55"/>
    <mergeCell ref="A48:B48"/>
    <mergeCell ref="J48:K48"/>
    <mergeCell ref="U48:V48"/>
    <mergeCell ref="A49:B49"/>
    <mergeCell ref="J49:K49"/>
    <mergeCell ref="U49:V49"/>
    <mergeCell ref="A46:B46"/>
    <mergeCell ref="J46:K46"/>
    <mergeCell ref="U46:V46"/>
    <mergeCell ref="A47:B47"/>
    <mergeCell ref="J47:K47"/>
    <mergeCell ref="U47:V47"/>
    <mergeCell ref="A44:B44"/>
    <mergeCell ref="J44:K44"/>
    <mergeCell ref="U44:V44"/>
    <mergeCell ref="A45:B45"/>
    <mergeCell ref="J45:K45"/>
    <mergeCell ref="U45:V45"/>
    <mergeCell ref="J32:K32"/>
    <mergeCell ref="M32:N32"/>
    <mergeCell ref="R32:S32"/>
    <mergeCell ref="A42:B42"/>
    <mergeCell ref="J42:K42"/>
    <mergeCell ref="U42:V42"/>
    <mergeCell ref="A43:B43"/>
    <mergeCell ref="J43:K43"/>
    <mergeCell ref="U43:V43"/>
    <mergeCell ref="H40:H41"/>
    <mergeCell ref="I40:K40"/>
    <mergeCell ref="L40:L41"/>
    <mergeCell ref="Q40:V41"/>
    <mergeCell ref="J41:K41"/>
    <mergeCell ref="A40:B41"/>
    <mergeCell ref="C40:C41"/>
    <mergeCell ref="D40:D41"/>
    <mergeCell ref="E40:E41"/>
    <mergeCell ref="F40:F41"/>
    <mergeCell ref="G40:G41"/>
    <mergeCell ref="M40:M41"/>
    <mergeCell ref="N40:N41"/>
    <mergeCell ref="O40:O41"/>
    <mergeCell ref="M27:N27"/>
    <mergeCell ref="A28:L28"/>
    <mergeCell ref="M28:N28"/>
    <mergeCell ref="Q27:R27"/>
    <mergeCell ref="S27:T27"/>
    <mergeCell ref="Q35:V36"/>
    <mergeCell ref="C36:N36"/>
    <mergeCell ref="A37:N38"/>
    <mergeCell ref="Q37:Q39"/>
    <mergeCell ref="R37:R39"/>
    <mergeCell ref="S37:S39"/>
    <mergeCell ref="T37:T39"/>
    <mergeCell ref="U37:V39"/>
    <mergeCell ref="A39:N39"/>
    <mergeCell ref="A34:C34"/>
    <mergeCell ref="D34:F34"/>
    <mergeCell ref="G34:I34"/>
    <mergeCell ref="J34:K34"/>
    <mergeCell ref="M34:N34"/>
    <mergeCell ref="A35:L35"/>
    <mergeCell ref="M35:N35"/>
    <mergeCell ref="A33:C33"/>
    <mergeCell ref="D33:F33"/>
    <mergeCell ref="G33:I33"/>
    <mergeCell ref="J33:K33"/>
    <mergeCell ref="M33:N33"/>
    <mergeCell ref="R33:S33"/>
    <mergeCell ref="V32:V33"/>
    <mergeCell ref="R34:U34"/>
    <mergeCell ref="A32:C32"/>
    <mergeCell ref="D32:F32"/>
    <mergeCell ref="G32:I32"/>
    <mergeCell ref="A18:C19"/>
    <mergeCell ref="D18:L18"/>
    <mergeCell ref="M18:N18"/>
    <mergeCell ref="D19:L19"/>
    <mergeCell ref="M19:N19"/>
    <mergeCell ref="B8:E8"/>
    <mergeCell ref="G8:H8"/>
    <mergeCell ref="L9:L10"/>
    <mergeCell ref="M9:M10"/>
    <mergeCell ref="A12:C12"/>
    <mergeCell ref="D12:E12"/>
    <mergeCell ref="G12:H12"/>
    <mergeCell ref="A25:C25"/>
    <mergeCell ref="D25:L25"/>
    <mergeCell ref="M25:N25"/>
    <mergeCell ref="A26:C26"/>
    <mergeCell ref="D26:L26"/>
    <mergeCell ref="M26:N26"/>
    <mergeCell ref="A23:C23"/>
    <mergeCell ref="D23:L23"/>
    <mergeCell ref="M23:N23"/>
    <mergeCell ref="A24:C24"/>
    <mergeCell ref="D24:L24"/>
    <mergeCell ref="M24:N24"/>
    <mergeCell ref="A21:C21"/>
    <mergeCell ref="D21:L21"/>
    <mergeCell ref="M21:N21"/>
    <mergeCell ref="A22:C22"/>
    <mergeCell ref="D22:L22"/>
    <mergeCell ref="M22:N22"/>
    <mergeCell ref="B5:E5"/>
    <mergeCell ref="G5:H5"/>
    <mergeCell ref="B6:E6"/>
    <mergeCell ref="G6:H6"/>
    <mergeCell ref="B7:E7"/>
    <mergeCell ref="G7:H7"/>
    <mergeCell ref="A1:N1"/>
    <mergeCell ref="A2:N2"/>
    <mergeCell ref="A3:A4"/>
    <mergeCell ref="B3:E4"/>
    <mergeCell ref="G3:H3"/>
    <mergeCell ref="L3:N3"/>
    <mergeCell ref="G4:H4"/>
    <mergeCell ref="Q17:T17"/>
    <mergeCell ref="A13:E13"/>
    <mergeCell ref="L13:N13"/>
    <mergeCell ref="A14:E14"/>
    <mergeCell ref="A15:N16"/>
    <mergeCell ref="A17:C17"/>
    <mergeCell ref="D17:J17"/>
    <mergeCell ref="K17:L17"/>
    <mergeCell ref="M17:N17"/>
    <mergeCell ref="Q20:R20"/>
    <mergeCell ref="S20:T20"/>
    <mergeCell ref="V22:V23"/>
    <mergeCell ref="Q25:R25"/>
    <mergeCell ref="S25:T25"/>
    <mergeCell ref="Q26:R26"/>
    <mergeCell ref="S26:T26"/>
    <mergeCell ref="A73:B73"/>
    <mergeCell ref="D73:H73"/>
    <mergeCell ref="J73:K73"/>
    <mergeCell ref="U73:V73"/>
    <mergeCell ref="A74:B74"/>
    <mergeCell ref="D74:H74"/>
    <mergeCell ref="A20:C20"/>
    <mergeCell ref="D20:L20"/>
    <mergeCell ref="M20:N20"/>
    <mergeCell ref="A31:C31"/>
    <mergeCell ref="D31:F31"/>
    <mergeCell ref="G31:I31"/>
    <mergeCell ref="J31:K31"/>
    <mergeCell ref="M31:N31"/>
    <mergeCell ref="R31:S31"/>
    <mergeCell ref="A29:L29"/>
    <mergeCell ref="M29:N29"/>
    <mergeCell ref="A30:C30"/>
    <mergeCell ref="D30:F30"/>
    <mergeCell ref="G30:I30"/>
    <mergeCell ref="J30:K30"/>
    <mergeCell ref="M30:N30"/>
    <mergeCell ref="R30:S30"/>
    <mergeCell ref="A27:C27"/>
    <mergeCell ref="D27:L27"/>
    <mergeCell ref="U75:V75"/>
    <mergeCell ref="U76:V76"/>
    <mergeCell ref="A75:B75"/>
    <mergeCell ref="D75:H75"/>
    <mergeCell ref="J75:K75"/>
    <mergeCell ref="A76:B76"/>
    <mergeCell ref="D76:H76"/>
    <mergeCell ref="Q94:V96"/>
    <mergeCell ref="A95:H95"/>
    <mergeCell ref="I95:K95"/>
    <mergeCell ref="L95:L96"/>
    <mergeCell ref="M95:M96"/>
    <mergeCell ref="N95:N96"/>
    <mergeCell ref="D77:H77"/>
    <mergeCell ref="J77:K77"/>
    <mergeCell ref="J78:K78"/>
    <mergeCell ref="Q78:Q79"/>
    <mergeCell ref="R78:R79"/>
    <mergeCell ref="S78:S79"/>
    <mergeCell ref="U78:V79"/>
    <mergeCell ref="A80:N80"/>
    <mergeCell ref="Q80:V82"/>
    <mergeCell ref="A81:H82"/>
    <mergeCell ref="I81:K81"/>
    <mergeCell ref="L81:L82"/>
    <mergeCell ref="M81:M82"/>
    <mergeCell ref="N81:N82"/>
    <mergeCell ref="J82:K82"/>
    <mergeCell ref="U77:V77"/>
    <mergeCell ref="A78:H78"/>
    <mergeCell ref="A77:B77"/>
    <mergeCell ref="J76:K76"/>
    <mergeCell ref="O81:O82"/>
    <mergeCell ref="A87:H87"/>
    <mergeCell ref="A84:H84"/>
    <mergeCell ref="A83:H83"/>
    <mergeCell ref="A111:C111"/>
    <mergeCell ref="D111:H111"/>
    <mergeCell ref="J110:K110"/>
    <mergeCell ref="U110:V110"/>
    <mergeCell ref="J111:K111"/>
    <mergeCell ref="U111:V111"/>
    <mergeCell ref="A128:G128"/>
    <mergeCell ref="J128:K128"/>
    <mergeCell ref="U128:V128"/>
    <mergeCell ref="A129:G129"/>
    <mergeCell ref="U133:V133"/>
    <mergeCell ref="U83:V83"/>
    <mergeCell ref="J83:K92"/>
    <mergeCell ref="L83:L92"/>
    <mergeCell ref="T83:T93"/>
    <mergeCell ref="U84:V84"/>
    <mergeCell ref="A85:H85"/>
    <mergeCell ref="U85:V85"/>
    <mergeCell ref="A86:H86"/>
    <mergeCell ref="U90:V90"/>
    <mergeCell ref="U91:V91"/>
    <mergeCell ref="U89:V89"/>
    <mergeCell ref="U86:V86"/>
    <mergeCell ref="U87:V87"/>
    <mergeCell ref="A88:H88"/>
    <mergeCell ref="J102:K102"/>
    <mergeCell ref="O95:O96"/>
    <mergeCell ref="U102:V102"/>
    <mergeCell ref="A134:H134"/>
    <mergeCell ref="J134:K134"/>
    <mergeCell ref="J130:K130"/>
    <mergeCell ref="A113:H113"/>
    <mergeCell ref="Q113:Q114"/>
    <mergeCell ref="R113:R114"/>
    <mergeCell ref="S113:S114"/>
    <mergeCell ref="U113:V114"/>
    <mergeCell ref="Q92:Q93"/>
    <mergeCell ref="R92:R93"/>
    <mergeCell ref="S92:S93"/>
    <mergeCell ref="U92:V93"/>
    <mergeCell ref="A105:C105"/>
    <mergeCell ref="D105:H105"/>
    <mergeCell ref="U105:V105"/>
    <mergeCell ref="A96:C96"/>
    <mergeCell ref="D96:H96"/>
    <mergeCell ref="J96:K96"/>
    <mergeCell ref="A97:C97"/>
    <mergeCell ref="D97:H97"/>
    <mergeCell ref="J97:K97"/>
    <mergeCell ref="U97:V97"/>
    <mergeCell ref="A100:C100"/>
    <mergeCell ref="D100:H100"/>
    <mergeCell ref="J100:K100"/>
    <mergeCell ref="U100:V100"/>
    <mergeCell ref="A94:N94"/>
    <mergeCell ref="D107:H107"/>
    <mergeCell ref="D102:H102"/>
    <mergeCell ref="U125:V125"/>
    <mergeCell ref="A126:G126"/>
    <mergeCell ref="U134:V135"/>
    <mergeCell ref="J173:M175"/>
    <mergeCell ref="F176:I176"/>
    <mergeCell ref="F180:M180"/>
    <mergeCell ref="V168:V169"/>
    <mergeCell ref="Q164:R167"/>
    <mergeCell ref="R178:S178"/>
    <mergeCell ref="T170:U170"/>
    <mergeCell ref="T171:U171"/>
    <mergeCell ref="M161:N161"/>
    <mergeCell ref="I162:K162"/>
    <mergeCell ref="I163:K163"/>
    <mergeCell ref="A115:N115"/>
    <mergeCell ref="Q115:V117"/>
    <mergeCell ref="A116:G117"/>
    <mergeCell ref="H116:H117"/>
    <mergeCell ref="I116:K116"/>
    <mergeCell ref="L116:L117"/>
    <mergeCell ref="M116:M117"/>
    <mergeCell ref="N116:N117"/>
    <mergeCell ref="A131:G131"/>
    <mergeCell ref="A132:G132"/>
    <mergeCell ref="A133:G133"/>
    <mergeCell ref="Q134:Q135"/>
    <mergeCell ref="R134:R135"/>
    <mergeCell ref="S134:S135"/>
    <mergeCell ref="A118:G118"/>
    <mergeCell ref="J118:K118"/>
    <mergeCell ref="U118:V118"/>
    <mergeCell ref="A119:G119"/>
    <mergeCell ref="J119:K119"/>
    <mergeCell ref="U119:V119"/>
    <mergeCell ref="T118:T135"/>
    <mergeCell ref="I164:K164"/>
    <mergeCell ref="M164:N164"/>
    <mergeCell ref="T164:U165"/>
    <mergeCell ref="V164:V165"/>
    <mergeCell ref="I165:K165"/>
    <mergeCell ref="I159:M160"/>
    <mergeCell ref="Q159:V163"/>
    <mergeCell ref="I161:K161"/>
    <mergeCell ref="Q181:R181"/>
    <mergeCell ref="I166:K166"/>
    <mergeCell ref="T166:U167"/>
    <mergeCell ref="V166:V167"/>
    <mergeCell ref="Q168:S168"/>
    <mergeCell ref="Q169:S175"/>
    <mergeCell ref="T172:U173"/>
    <mergeCell ref="V172:V173"/>
    <mergeCell ref="T174:U175"/>
    <mergeCell ref="V174:V175"/>
    <mergeCell ref="Q176:Q177"/>
    <mergeCell ref="R176:S177"/>
    <mergeCell ref="T176:U177"/>
    <mergeCell ref="V176:V177"/>
    <mergeCell ref="T168:U169"/>
    <mergeCell ref="S164:S167"/>
    <mergeCell ref="A168:M168"/>
    <mergeCell ref="A169:M169"/>
    <mergeCell ref="A170:C171"/>
    <mergeCell ref="D170:M171"/>
    <mergeCell ref="A172:M172"/>
    <mergeCell ref="A173:C179"/>
    <mergeCell ref="D173:E176"/>
    <mergeCell ref="F173:I175"/>
    <mergeCell ref="Q18:R19"/>
    <mergeCell ref="S18:T19"/>
    <mergeCell ref="Q21:R21"/>
    <mergeCell ref="S21:T21"/>
    <mergeCell ref="Q22:T24"/>
    <mergeCell ref="T42:T58"/>
    <mergeCell ref="T60:T79"/>
    <mergeCell ref="T139:T158"/>
    <mergeCell ref="O116:O117"/>
    <mergeCell ref="O137:O138"/>
    <mergeCell ref="M165:O166"/>
    <mergeCell ref="T178:U178"/>
    <mergeCell ref="U155:V156"/>
    <mergeCell ref="S155:S156"/>
    <mergeCell ref="A157:H157"/>
    <mergeCell ref="J157:K157"/>
    <mergeCell ref="U157:V157"/>
    <mergeCell ref="A158:H158"/>
    <mergeCell ref="J158:K158"/>
    <mergeCell ref="Q158:R158"/>
    <mergeCell ref="U158:V158"/>
    <mergeCell ref="J176:M176"/>
    <mergeCell ref="D177:E179"/>
    <mergeCell ref="F177:I178"/>
    <mergeCell ref="J177:M178"/>
    <mergeCell ref="F179:I179"/>
    <mergeCell ref="J179:M179"/>
    <mergeCell ref="Q179:Q180"/>
    <mergeCell ref="R179:S180"/>
    <mergeCell ref="T179:U180"/>
    <mergeCell ref="V179:V180"/>
    <mergeCell ref="D164:F165"/>
  </mergeCells>
  <conditionalFormatting sqref="L9">
    <cfRule type="expression" dxfId="91" priority="49">
      <formula>M9&gt;0.9</formula>
    </cfRule>
  </conditionalFormatting>
  <conditionalFormatting sqref="M9">
    <cfRule type="cellIs" dxfId="90" priority="48" operator="greaterThan">
      <formula>$I$7</formula>
    </cfRule>
  </conditionalFormatting>
  <conditionalFormatting sqref="M42:M58">
    <cfRule type="cellIs" dxfId="89" priority="33" operator="lessThan">
      <formula>-1</formula>
    </cfRule>
  </conditionalFormatting>
  <conditionalFormatting sqref="M60:M77">
    <cfRule type="cellIs" dxfId="88" priority="32" operator="lessThan">
      <formula>-1</formula>
    </cfRule>
  </conditionalFormatting>
  <conditionalFormatting sqref="M83:M91">
    <cfRule type="cellIs" dxfId="87" priority="31" operator="lessThan">
      <formula>-1</formula>
    </cfRule>
  </conditionalFormatting>
  <conditionalFormatting sqref="M97:M112">
    <cfRule type="cellIs" dxfId="86" priority="30" operator="lessThan">
      <formula>-1</formula>
    </cfRule>
  </conditionalFormatting>
  <conditionalFormatting sqref="M118:M133">
    <cfRule type="cellIs" dxfId="85" priority="29" operator="lessThan">
      <formula>-1</formula>
    </cfRule>
  </conditionalFormatting>
  <conditionalFormatting sqref="M139:M154">
    <cfRule type="cellIs" dxfId="84" priority="28" operator="lessThan">
      <formula>-1</formula>
    </cfRule>
  </conditionalFormatting>
  <conditionalFormatting sqref="N5">
    <cfRule type="expression" dxfId="83" priority="50">
      <formula>$N$5&gt;$I$5</formula>
    </cfRule>
  </conditionalFormatting>
  <conditionalFormatting sqref="N12">
    <cfRule type="expression" dxfId="82" priority="51">
      <formula>$M$9&gt;90%</formula>
    </cfRule>
  </conditionalFormatting>
  <conditionalFormatting sqref="Q80">
    <cfRule type="expression" dxfId="81" priority="7">
      <formula>$Q80&lt;&gt;#REF!</formula>
    </cfRule>
  </conditionalFormatting>
  <conditionalFormatting sqref="R42:R58 R60:R77 R83:R91 R97:R112 R118:R133 R139:R154">
    <cfRule type="expression" dxfId="80" priority="6">
      <formula>$R42&lt;&gt;$Q42</formula>
    </cfRule>
  </conditionalFormatting>
  <conditionalFormatting sqref="R157">
    <cfRule type="expression" dxfId="79" priority="45">
      <formula>$R157&lt;&gt;$Q157</formula>
    </cfRule>
  </conditionalFormatting>
  <conditionalFormatting sqref="S42:S58 S60:S77 S83:S91 S97:S112 S118:S133 S139:S154">
    <cfRule type="expression" dxfId="78" priority="2" stopIfTrue="1">
      <formula>S42=0</formula>
    </cfRule>
    <cfRule type="expression" dxfId="77" priority="3" stopIfTrue="1">
      <formula>S42&lt;2500</formula>
    </cfRule>
    <cfRule type="expression" dxfId="76" priority="4" stopIfTrue="1">
      <formula>S42&gt;15000</formula>
    </cfRule>
    <cfRule type="expression" dxfId="75" priority="5" stopIfTrue="1">
      <formula>S42&gt;2499</formula>
    </cfRule>
  </conditionalFormatting>
  <dataValidations count="1">
    <dataValidation type="list" allowBlank="1" showInputMessage="1" showErrorMessage="1" sqref="S164" xr:uid="{0D9059F1-94E9-457E-A539-5A5CAE5E81F0}">
      <formula1>"Sélectionner,Oui,Non"</formula1>
    </dataValidation>
  </dataValidations>
  <hyperlinks>
    <hyperlink ref="H116" location="Barèmes!A1" display="Taux " xr:uid="{8DD6C474-E0E5-46EF-AE88-3B2E7050281C}"/>
  </hyperlinks>
  <pageMargins left="0.25" right="0.25" top="0.75" bottom="0.75" header="0.3" footer="0.3"/>
  <pageSetup paperSize="120" scale="59" fitToHeight="0" orientation="landscape"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27" id="{22CA2F4F-44EC-4A2C-874E-E4A3D33B4AF9}">
            <xm:f>C60=Source!$B$25</xm:f>
            <x14:dxf>
              <fill>
                <patternFill>
                  <bgColor theme="0" tint="-0.14996795556505021"/>
                </patternFill>
              </fill>
            </x14:dxf>
          </x14:cfRule>
          <xm:sqref>I60:I77</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4F36A9F3-2E9E-49A4-9420-BBBD01472E50}">
          <x14:formula1>
            <xm:f>Source!$B$24:$B$29</xm:f>
          </x14:formula1>
          <xm:sqref>C61:C77</xm:sqref>
        </x14:dataValidation>
        <x14:dataValidation type="list" allowBlank="1" showInputMessage="1" showErrorMessage="1" xr:uid="{C7FB0AD2-885B-4DBF-9EBF-5A7FA2089751}">
          <x14:formula1>
            <xm:f>Source!$A$21:$A$37</xm:f>
          </x14:formula1>
          <xm:sqref>C79 C42:C58</xm:sqref>
        </x14:dataValidation>
        <x14:dataValidation type="list" allowBlank="1" showInputMessage="1" showErrorMessage="1" xr:uid="{3082A585-D229-46B9-AC8E-A3B1E01202B2}">
          <x14:formula1>
            <xm:f>Source!$A$102:$A$105</xm:f>
          </x14:formula1>
          <xm:sqref>A31:C34</xm:sqref>
        </x14:dataValidation>
        <x14:dataValidation type="list" allowBlank="1" showInputMessage="1" showErrorMessage="1" xr:uid="{71A4F197-53CD-4812-903D-956A33F04AA9}">
          <x14:formula1>
            <xm:f>Source!$A$40:$A$50</xm:f>
          </x14:formula1>
          <xm:sqref>J79</xm:sqref>
        </x14:dataValidation>
        <x14:dataValidation type="list" allowBlank="1" showInputMessage="1" showErrorMessage="1" xr:uid="{C05F8A3C-C37F-45C4-AE5D-57B88A487003}">
          <x14:formula1>
            <xm:f>Source!$A$108:$A$110</xm:f>
          </x14:formula1>
          <xm:sqref>Z20:Z27 J31:J34</xm:sqref>
        </x14:dataValidation>
        <x14:dataValidation type="list" allowBlank="1" showInputMessage="1" showErrorMessage="1" xr:uid="{2CDA087D-9C40-47F6-93DE-BEE18B358677}">
          <x14:formula1>
            <xm:f>Source!$A$16:$A$18</xm:f>
          </x14:formula1>
          <xm:sqref>AB20:AB27 L31:L34 K79</xm:sqref>
        </x14:dataValidation>
        <x14:dataValidation type="list" allowBlank="1" showInputMessage="1" showErrorMessage="1" xr:uid="{EDBD503B-B80C-4A40-B74F-B9A081C7E241}">
          <x14:formula1>
            <xm:f>Source!$B$24:$B$30</xm:f>
          </x14:formula1>
          <xm:sqref>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D338E-E1E8-4603-94F1-12005F745257}">
  <sheetPr codeName="Feuil8">
    <pageSetUpPr fitToPage="1"/>
  </sheetPr>
  <dimension ref="A1:XFC181"/>
  <sheetViews>
    <sheetView showGridLines="0" showZeros="0" zoomScaleNormal="100" workbookViewId="0">
      <selection activeCell="X1" sqref="X1"/>
    </sheetView>
  </sheetViews>
  <sheetFormatPr baseColWidth="10" defaultColWidth="11.44140625" defaultRowHeight="13.8"/>
  <cols>
    <col min="1" max="1" width="16.88671875" style="86" customWidth="1"/>
    <col min="2" max="2" width="9.5546875" style="86" customWidth="1"/>
    <col min="3" max="3" width="27.44140625" style="86" customWidth="1"/>
    <col min="4" max="4" width="16.33203125" style="86" customWidth="1"/>
    <col min="5" max="5" width="12" style="86" customWidth="1"/>
    <col min="6" max="6" width="8.88671875" style="86" customWidth="1"/>
    <col min="7" max="7" width="19.44140625" style="86" customWidth="1"/>
    <col min="8" max="8" width="15.33203125" style="86" customWidth="1"/>
    <col min="9" max="9" width="17" style="86" customWidth="1"/>
    <col min="10" max="10" width="2.5546875" style="86" customWidth="1"/>
    <col min="11" max="11" width="15.88671875" style="86" customWidth="1"/>
    <col min="12" max="12" width="17.33203125" style="86" customWidth="1"/>
    <col min="13" max="13" width="18.88671875" style="86" customWidth="1"/>
    <col min="14" max="14" width="16.33203125" style="86" customWidth="1"/>
    <col min="15" max="15" width="13.44140625" style="239" customWidth="1"/>
    <col min="16" max="16" width="6.109375" style="86" customWidth="1"/>
    <col min="17" max="19" width="18.44140625" style="141" hidden="1" customWidth="1"/>
    <col min="20" max="20" width="14.5546875" style="141" hidden="1" customWidth="1"/>
    <col min="21" max="21" width="19.88671875" style="141" hidden="1" customWidth="1"/>
    <col min="22" max="22" width="40.44140625" style="141" hidden="1" customWidth="1"/>
    <col min="23" max="23" width="11.44140625" style="86" customWidth="1"/>
    <col min="24" max="27" width="11.44140625" style="86"/>
    <col min="28" max="28" width="16" style="86" bestFit="1" customWidth="1"/>
    <col min="29" max="16384" width="11.44140625" style="86"/>
  </cols>
  <sheetData>
    <row r="1" spans="1:22" s="74" customFormat="1" ht="44.25" customHeight="1">
      <c r="A1" s="552" t="s">
        <v>364</v>
      </c>
      <c r="B1" s="552"/>
      <c r="C1" s="552"/>
      <c r="D1" s="552"/>
      <c r="E1" s="552"/>
      <c r="F1" s="552"/>
      <c r="G1" s="552"/>
      <c r="H1" s="552"/>
      <c r="I1" s="552"/>
      <c r="J1" s="552"/>
      <c r="K1" s="552"/>
      <c r="L1" s="552"/>
      <c r="M1" s="552"/>
      <c r="N1" s="552"/>
      <c r="O1" s="239"/>
      <c r="Q1" s="35"/>
      <c r="R1" s="35"/>
      <c r="S1" s="35"/>
      <c r="T1" s="35"/>
      <c r="U1" s="35"/>
      <c r="V1" s="35"/>
    </row>
    <row r="2" spans="1:22" s="75" customFormat="1" ht="42.75" customHeight="1">
      <c r="A2" s="754" t="s">
        <v>9</v>
      </c>
      <c r="B2" s="754"/>
      <c r="C2" s="754"/>
      <c r="D2" s="754"/>
      <c r="E2" s="754"/>
      <c r="F2" s="754"/>
      <c r="G2" s="754"/>
      <c r="H2" s="754"/>
      <c r="I2" s="754"/>
      <c r="J2" s="754"/>
      <c r="K2" s="754"/>
      <c r="L2" s="754"/>
      <c r="M2" s="754"/>
      <c r="N2" s="754"/>
      <c r="O2" s="240"/>
      <c r="Q2" s="35"/>
      <c r="R2" s="35"/>
      <c r="S2" s="35"/>
      <c r="T2" s="35"/>
    </row>
    <row r="3" spans="1:22" s="75" customFormat="1" ht="21.75" customHeight="1">
      <c r="A3" s="553" t="s">
        <v>10</v>
      </c>
      <c r="B3" s="555">
        <f>'Plan de financement-Projet'!B3</f>
        <v>0</v>
      </c>
      <c r="C3" s="556"/>
      <c r="D3" s="556"/>
      <c r="E3" s="557"/>
      <c r="G3" s="578" t="s">
        <v>11</v>
      </c>
      <c r="H3" s="579"/>
      <c r="I3" s="268" t="str">
        <f>'Plan de financement-Projet'!I3</f>
        <v>(À sélectionner)</v>
      </c>
      <c r="K3" s="86"/>
      <c r="L3" s="755"/>
      <c r="M3" s="755"/>
      <c r="N3" s="755"/>
      <c r="O3" s="240"/>
      <c r="Q3" s="34"/>
      <c r="R3" s="34"/>
      <c r="S3" s="34"/>
      <c r="T3" s="35"/>
    </row>
    <row r="4" spans="1:22" s="76" customFormat="1" ht="27" customHeight="1">
      <c r="A4" s="554"/>
      <c r="B4" s="558"/>
      <c r="C4" s="559"/>
      <c r="D4" s="559"/>
      <c r="E4" s="560"/>
      <c r="G4" s="720" t="s">
        <v>14</v>
      </c>
      <c r="H4" s="721"/>
      <c r="I4" s="79">
        <f>'Plan de financement-Projet'!I4</f>
        <v>0</v>
      </c>
      <c r="L4" s="286"/>
      <c r="M4" s="287"/>
      <c r="N4" s="89"/>
      <c r="O4" s="241"/>
      <c r="Q4" s="138"/>
      <c r="R4" s="138"/>
      <c r="S4" s="138"/>
      <c r="T4" s="139"/>
    </row>
    <row r="5" spans="1:22" s="76" customFormat="1" ht="24.75" customHeight="1">
      <c r="A5" s="117" t="s">
        <v>15</v>
      </c>
      <c r="B5" s="543">
        <f>'Plan de financement-Projet'!B5</f>
        <v>0</v>
      </c>
      <c r="C5" s="544"/>
      <c r="D5" s="544"/>
      <c r="E5" s="545"/>
      <c r="G5" s="578" t="s">
        <v>16</v>
      </c>
      <c r="H5" s="579"/>
      <c r="I5" s="269">
        <f>'Plan de financement-Projet'!I5</f>
        <v>0</v>
      </c>
      <c r="L5" s="286"/>
      <c r="M5" s="83"/>
      <c r="N5" s="288"/>
      <c r="O5" s="241"/>
      <c r="Q5" s="140"/>
      <c r="R5" s="140"/>
      <c r="S5" s="138"/>
      <c r="T5" s="139"/>
    </row>
    <row r="6" spans="1:22" s="76" customFormat="1" ht="25.2" customHeight="1">
      <c r="A6" s="117" t="s">
        <v>17</v>
      </c>
      <c r="B6" s="543" t="str">
        <f>'Plan de financement-Projet'!B6</f>
        <v>(À sélectionner)</v>
      </c>
      <c r="C6" s="544"/>
      <c r="D6" s="544"/>
      <c r="E6" s="545"/>
      <c r="G6" s="578" t="s">
        <v>277</v>
      </c>
      <c r="H6" s="579"/>
      <c r="I6" s="79">
        <f>'Plan de financement-Projet'!I6</f>
        <v>0</v>
      </c>
      <c r="J6" s="24"/>
      <c r="L6" s="286"/>
      <c r="M6" s="83"/>
      <c r="O6" s="241"/>
      <c r="Q6" s="140"/>
      <c r="R6" s="140"/>
      <c r="S6" s="138"/>
      <c r="T6" s="139"/>
    </row>
    <row r="7" spans="1:22" s="76" customFormat="1" ht="33.75" customHeight="1">
      <c r="A7" s="117" t="s">
        <v>18</v>
      </c>
      <c r="B7" s="543" t="str">
        <f>'Plan de financement-Projet'!B7</f>
        <v>(À sélectionner)</v>
      </c>
      <c r="C7" s="544"/>
      <c r="D7" s="544"/>
      <c r="E7" s="545"/>
      <c r="G7" s="578" t="s">
        <v>19</v>
      </c>
      <c r="H7" s="579"/>
      <c r="I7" s="269">
        <f>'Plan de financement-Projet'!I7</f>
        <v>0</v>
      </c>
      <c r="J7" s="5"/>
      <c r="L7" s="286"/>
      <c r="M7" s="83"/>
      <c r="O7" s="241"/>
      <c r="Q7" s="140"/>
      <c r="R7" s="140"/>
      <c r="S7" s="138"/>
      <c r="T7" s="141"/>
    </row>
    <row r="8" spans="1:22" s="76" customFormat="1" ht="34.5" customHeight="1">
      <c r="A8" s="117" t="s">
        <v>20</v>
      </c>
      <c r="B8" s="543" t="str">
        <f>'Plan de financement-Projet'!B8</f>
        <v>(À sélectionner)</v>
      </c>
      <c r="C8" s="544"/>
      <c r="D8" s="544"/>
      <c r="E8" s="545"/>
      <c r="G8" s="561" t="s">
        <v>21</v>
      </c>
      <c r="H8" s="561"/>
      <c r="I8" s="79">
        <f>'Plan de financement-Projet'!I8</f>
        <v>0</v>
      </c>
      <c r="J8" s="24"/>
      <c r="L8" s="286"/>
      <c r="M8" s="83"/>
      <c r="O8" s="241"/>
      <c r="T8" s="141"/>
    </row>
    <row r="9" spans="1:22" s="76" customFormat="1" ht="24.45" customHeight="1">
      <c r="A9" s="43"/>
      <c r="B9" s="49"/>
      <c r="C9" s="49"/>
      <c r="D9" s="49"/>
      <c r="E9" s="49"/>
      <c r="G9" s="73"/>
      <c r="H9" s="73"/>
      <c r="I9" s="83"/>
      <c r="J9" s="24"/>
      <c r="L9" s="580"/>
      <c r="M9" s="745"/>
      <c r="O9" s="241"/>
      <c r="T9" s="139"/>
    </row>
    <row r="10" spans="1:22" s="76" customFormat="1" ht="21.75" customHeight="1">
      <c r="L10" s="580"/>
      <c r="M10" s="745"/>
      <c r="O10" s="241"/>
      <c r="T10" s="139"/>
    </row>
    <row r="11" spans="1:22" s="76" customFormat="1" ht="33" customHeight="1">
      <c r="A11" s="24"/>
      <c r="B11" s="75"/>
      <c r="C11" s="75"/>
      <c r="D11" s="75"/>
      <c r="E11" s="75"/>
      <c r="L11" s="286"/>
      <c r="M11" s="83"/>
      <c r="O11" s="241"/>
      <c r="T11" s="139"/>
    </row>
    <row r="12" spans="1:22" s="76" customFormat="1" ht="36.75" customHeight="1">
      <c r="A12" s="568" t="s">
        <v>327</v>
      </c>
      <c r="B12" s="568"/>
      <c r="C12" s="568"/>
      <c r="D12" s="569"/>
      <c r="E12" s="569"/>
      <c r="F12" s="137" t="s">
        <v>328</v>
      </c>
      <c r="G12" s="569"/>
      <c r="H12" s="569"/>
      <c r="L12" s="286"/>
      <c r="M12" s="83"/>
      <c r="N12" s="289"/>
      <c r="O12" s="241"/>
      <c r="Q12" s="147"/>
      <c r="R12" s="147"/>
      <c r="S12" s="147"/>
      <c r="T12" s="139"/>
      <c r="U12" s="139"/>
      <c r="V12" s="146"/>
    </row>
    <row r="13" spans="1:22" ht="36.450000000000003" customHeight="1">
      <c r="A13" s="716">
        <f>IF(AND(Source!A181=FALSE,B7&lt;&gt;"(À sélectionner)"),"Attention ! Le type de demandeur sélectionné n'est pas admissible pour ce volet.",0)</f>
        <v>0</v>
      </c>
      <c r="B13" s="716"/>
      <c r="C13" s="716"/>
      <c r="D13" s="716"/>
      <c r="E13" s="716"/>
      <c r="F13" s="85"/>
      <c r="J13" s="24"/>
      <c r="L13" s="765"/>
      <c r="M13" s="765"/>
      <c r="N13" s="765"/>
      <c r="O13" s="241"/>
      <c r="P13" s="76"/>
      <c r="Q13" s="147"/>
      <c r="R13" s="147"/>
      <c r="S13" s="147"/>
      <c r="T13" s="139"/>
      <c r="U13" s="139"/>
      <c r="V13" s="146"/>
    </row>
    <row r="14" spans="1:22">
      <c r="A14" s="716">
        <f>IF(AND(Source!A182=FALSE,I3&lt;&gt;"(À sélectionner)"),"Attention ! La durée sélectionnée n'est pas admissible pour ce volet.",0)</f>
        <v>0</v>
      </c>
      <c r="B14" s="716"/>
      <c r="C14" s="716"/>
      <c r="D14" s="716"/>
      <c r="E14" s="716"/>
      <c r="F14" s="85"/>
      <c r="Q14" s="147"/>
      <c r="R14" s="147"/>
      <c r="S14" s="147"/>
      <c r="T14" s="139"/>
      <c r="U14" s="139"/>
      <c r="V14" s="146"/>
    </row>
    <row r="15" spans="1:22" ht="20.100000000000001" customHeight="1">
      <c r="A15" s="640" t="s">
        <v>300</v>
      </c>
      <c r="B15" s="640"/>
      <c r="C15" s="640"/>
      <c r="D15" s="640"/>
      <c r="E15" s="640"/>
      <c r="F15" s="640"/>
      <c r="G15" s="640"/>
      <c r="H15" s="640"/>
      <c r="I15" s="640"/>
      <c r="J15" s="640"/>
      <c r="K15" s="640"/>
      <c r="L15" s="640"/>
      <c r="M15" s="640"/>
      <c r="N15" s="640"/>
      <c r="Q15" s="147"/>
      <c r="R15" s="147"/>
      <c r="S15" s="147"/>
      <c r="T15" s="139"/>
      <c r="U15" s="139"/>
      <c r="V15" s="146"/>
    </row>
    <row r="16" spans="1:22" ht="15" customHeight="1" thickBot="1">
      <c r="A16" s="640"/>
      <c r="B16" s="640"/>
      <c r="C16" s="640"/>
      <c r="D16" s="640"/>
      <c r="E16" s="640"/>
      <c r="F16" s="640"/>
      <c r="G16" s="640"/>
      <c r="H16" s="640"/>
      <c r="I16" s="640"/>
      <c r="J16" s="640"/>
      <c r="K16" s="640"/>
      <c r="L16" s="640"/>
      <c r="M16" s="640"/>
      <c r="N16" s="640"/>
      <c r="Q16" s="147"/>
      <c r="R16" s="147"/>
      <c r="S16" s="147"/>
      <c r="T16" s="139"/>
      <c r="U16" s="139"/>
      <c r="V16" s="146"/>
    </row>
    <row r="17" spans="1:22" ht="28.95" customHeight="1" thickBot="1">
      <c r="A17" s="722"/>
      <c r="B17" s="723"/>
      <c r="C17" s="723"/>
      <c r="D17" s="638">
        <f>IF(K17&lt;&gt;0,"Montant à répartir entre la contribution du demandeur ou des partenaires à la Section 2  :",0)</f>
        <v>0</v>
      </c>
      <c r="E17" s="638"/>
      <c r="F17" s="638"/>
      <c r="G17" s="638"/>
      <c r="H17" s="638"/>
      <c r="I17" s="638"/>
      <c r="J17" s="638"/>
      <c r="K17" s="636">
        <f>IF(AND((M28)=0,($I$157+$J$157=0)),0,IF(M28-($I$157+$J$157)&lt;&gt;0,M28-(I157+J157),0))</f>
        <v>0</v>
      </c>
      <c r="L17" s="637"/>
      <c r="M17" s="576" t="s">
        <v>314</v>
      </c>
      <c r="N17" s="576"/>
      <c r="Q17" s="564" t="s">
        <v>356</v>
      </c>
      <c r="R17" s="564"/>
      <c r="S17" s="564"/>
      <c r="T17" s="564"/>
      <c r="U17" s="139"/>
      <c r="V17" s="175" t="s">
        <v>417</v>
      </c>
    </row>
    <row r="18" spans="1:22" ht="20.100000000000001" customHeight="1" thickBot="1">
      <c r="A18" s="414" t="s">
        <v>25</v>
      </c>
      <c r="B18" s="414"/>
      <c r="C18" s="641"/>
      <c r="D18" s="642" t="s">
        <v>312</v>
      </c>
      <c r="E18" s="642"/>
      <c r="F18" s="642"/>
      <c r="G18" s="642"/>
      <c r="H18" s="642"/>
      <c r="I18" s="642"/>
      <c r="J18" s="642"/>
      <c r="K18" s="642"/>
      <c r="L18" s="643"/>
      <c r="M18" s="756"/>
      <c r="N18" s="757"/>
      <c r="Q18" s="533" t="s">
        <v>410</v>
      </c>
      <c r="R18" s="533"/>
      <c r="S18" s="533" t="s">
        <v>509</v>
      </c>
      <c r="T18" s="533"/>
      <c r="U18" s="139"/>
      <c r="V18" s="176" t="s">
        <v>412</v>
      </c>
    </row>
    <row r="19" spans="1:22" ht="23.25" customHeight="1">
      <c r="A19" s="414"/>
      <c r="B19" s="414"/>
      <c r="C19" s="414"/>
      <c r="D19" s="541" t="s">
        <v>26</v>
      </c>
      <c r="E19" s="541"/>
      <c r="F19" s="541"/>
      <c r="G19" s="541"/>
      <c r="H19" s="541"/>
      <c r="I19" s="541"/>
      <c r="J19" s="541"/>
      <c r="K19" s="541"/>
      <c r="L19" s="541"/>
      <c r="M19" s="639"/>
      <c r="N19" s="639"/>
      <c r="Q19" s="533"/>
      <c r="R19" s="533"/>
      <c r="S19" s="533"/>
      <c r="T19" s="533"/>
      <c r="U19" s="139"/>
      <c r="V19" s="176" t="s">
        <v>411</v>
      </c>
    </row>
    <row r="20" spans="1:22" ht="20.100000000000001" customHeight="1">
      <c r="A20" s="664" t="s">
        <v>28</v>
      </c>
      <c r="B20" s="664"/>
      <c r="C20" s="664"/>
      <c r="D20" s="634" t="s">
        <v>29</v>
      </c>
      <c r="E20" s="634"/>
      <c r="F20" s="634"/>
      <c r="G20" s="634"/>
      <c r="H20" s="634"/>
      <c r="I20" s="634"/>
      <c r="J20" s="634"/>
      <c r="K20" s="634"/>
      <c r="L20" s="634"/>
      <c r="M20" s="744"/>
      <c r="N20" s="744"/>
      <c r="Q20" s="536" t="s">
        <v>329</v>
      </c>
      <c r="R20" s="536"/>
      <c r="S20" s="537" t="s">
        <v>506</v>
      </c>
      <c r="T20" s="538"/>
      <c r="U20" s="139"/>
      <c r="V20" s="176" t="s">
        <v>418</v>
      </c>
    </row>
    <row r="21" spans="1:22" ht="20.100000000000001" customHeight="1">
      <c r="A21" s="664" t="s">
        <v>30</v>
      </c>
      <c r="B21" s="664"/>
      <c r="C21" s="664"/>
      <c r="D21" s="634" t="s">
        <v>29</v>
      </c>
      <c r="E21" s="634"/>
      <c r="F21" s="634"/>
      <c r="G21" s="634"/>
      <c r="H21" s="634"/>
      <c r="I21" s="634"/>
      <c r="J21" s="634"/>
      <c r="K21" s="634"/>
      <c r="L21" s="634"/>
      <c r="M21" s="744"/>
      <c r="N21" s="744"/>
      <c r="Q21" s="539" t="s">
        <v>421</v>
      </c>
      <c r="R21" s="539"/>
      <c r="S21" s="539" t="s">
        <v>507</v>
      </c>
      <c r="T21" s="539"/>
      <c r="U21" s="139"/>
      <c r="V21" s="176" t="s">
        <v>413</v>
      </c>
    </row>
    <row r="22" spans="1:22" ht="20.100000000000001" customHeight="1">
      <c r="A22" s="664" t="s">
        <v>31</v>
      </c>
      <c r="B22" s="664"/>
      <c r="C22" s="664"/>
      <c r="D22" s="634" t="s">
        <v>29</v>
      </c>
      <c r="E22" s="634"/>
      <c r="F22" s="634"/>
      <c r="G22" s="634"/>
      <c r="H22" s="634"/>
      <c r="I22" s="634"/>
      <c r="J22" s="634"/>
      <c r="K22" s="634"/>
      <c r="L22" s="634"/>
      <c r="M22" s="744"/>
      <c r="N22" s="744"/>
      <c r="Q22" s="529" t="s">
        <v>508</v>
      </c>
      <c r="R22" s="529"/>
      <c r="S22" s="529"/>
      <c r="T22" s="529"/>
      <c r="U22" s="139"/>
      <c r="V22" s="534" t="s">
        <v>414</v>
      </c>
    </row>
    <row r="23" spans="1:22" ht="20.100000000000001" customHeight="1">
      <c r="A23" s="664" t="s">
        <v>32</v>
      </c>
      <c r="B23" s="664"/>
      <c r="C23" s="664"/>
      <c r="D23" s="634" t="s">
        <v>29</v>
      </c>
      <c r="E23" s="634"/>
      <c r="F23" s="634"/>
      <c r="G23" s="634"/>
      <c r="H23" s="634"/>
      <c r="I23" s="634"/>
      <c r="J23" s="634"/>
      <c r="K23" s="634"/>
      <c r="L23" s="634"/>
      <c r="M23" s="744"/>
      <c r="N23" s="744"/>
      <c r="Q23" s="529"/>
      <c r="R23" s="529"/>
      <c r="S23" s="529"/>
      <c r="T23" s="529"/>
      <c r="U23" s="139"/>
      <c r="V23" s="535"/>
    </row>
    <row r="24" spans="1:22" ht="20.100000000000001" customHeight="1">
      <c r="A24" s="664" t="s">
        <v>33</v>
      </c>
      <c r="B24" s="664"/>
      <c r="C24" s="664"/>
      <c r="D24" s="634" t="s">
        <v>29</v>
      </c>
      <c r="E24" s="634"/>
      <c r="F24" s="634"/>
      <c r="G24" s="634"/>
      <c r="H24" s="634"/>
      <c r="I24" s="634"/>
      <c r="J24" s="634"/>
      <c r="K24" s="634"/>
      <c r="L24" s="634"/>
      <c r="M24" s="744"/>
      <c r="N24" s="744"/>
      <c r="Q24" s="529"/>
      <c r="R24" s="529"/>
      <c r="S24" s="529"/>
      <c r="T24" s="529"/>
      <c r="U24" s="139"/>
      <c r="V24" s="176" t="s">
        <v>415</v>
      </c>
    </row>
    <row r="25" spans="1:22" ht="20.100000000000001" customHeight="1" thickBot="1">
      <c r="A25" s="664" t="s">
        <v>34</v>
      </c>
      <c r="B25" s="664"/>
      <c r="C25" s="664"/>
      <c r="D25" s="634" t="s">
        <v>29</v>
      </c>
      <c r="E25" s="634"/>
      <c r="F25" s="634"/>
      <c r="G25" s="634"/>
      <c r="H25" s="634"/>
      <c r="I25" s="634"/>
      <c r="J25" s="634"/>
      <c r="K25" s="634"/>
      <c r="L25" s="634"/>
      <c r="M25" s="744"/>
      <c r="N25" s="744"/>
      <c r="Q25" s="521"/>
      <c r="R25" s="521"/>
      <c r="S25" s="521"/>
      <c r="T25" s="521"/>
      <c r="U25" s="139"/>
      <c r="V25" s="177" t="s">
        <v>416</v>
      </c>
    </row>
    <row r="26" spans="1:22" ht="20.100000000000001" customHeight="1" thickBot="1">
      <c r="A26" s="664" t="s">
        <v>35</v>
      </c>
      <c r="B26" s="664"/>
      <c r="C26" s="664"/>
      <c r="D26" s="634" t="s">
        <v>29</v>
      </c>
      <c r="E26" s="634"/>
      <c r="F26" s="634"/>
      <c r="G26" s="634"/>
      <c r="H26" s="634"/>
      <c r="I26" s="634"/>
      <c r="J26" s="634"/>
      <c r="K26" s="634"/>
      <c r="L26" s="634"/>
      <c r="M26" s="744"/>
      <c r="N26" s="744"/>
      <c r="Q26" s="521"/>
      <c r="R26" s="521"/>
      <c r="S26" s="521"/>
      <c r="T26" s="521"/>
      <c r="U26" s="139"/>
    </row>
    <row r="27" spans="1:22" ht="20.100000000000001" customHeight="1" thickBot="1">
      <c r="A27" s="665" t="s">
        <v>36</v>
      </c>
      <c r="B27" s="665"/>
      <c r="C27" s="665"/>
      <c r="D27" s="635" t="s">
        <v>29</v>
      </c>
      <c r="E27" s="635"/>
      <c r="F27" s="635"/>
      <c r="G27" s="635"/>
      <c r="H27" s="635"/>
      <c r="I27" s="635"/>
      <c r="J27" s="635"/>
      <c r="K27" s="635"/>
      <c r="L27" s="635"/>
      <c r="M27" s="748"/>
      <c r="N27" s="748"/>
      <c r="Q27" s="521"/>
      <c r="R27" s="521"/>
      <c r="S27" s="521"/>
      <c r="T27" s="521"/>
      <c r="U27" s="139"/>
      <c r="V27" s="178" t="s">
        <v>419</v>
      </c>
    </row>
    <row r="28" spans="1:22" ht="22.5" customHeight="1" thickBot="1">
      <c r="A28" s="502" t="s">
        <v>324</v>
      </c>
      <c r="B28" s="503"/>
      <c r="C28" s="503"/>
      <c r="D28" s="503"/>
      <c r="E28" s="503"/>
      <c r="F28" s="503"/>
      <c r="G28" s="503"/>
      <c r="H28" s="503"/>
      <c r="I28" s="503"/>
      <c r="J28" s="503"/>
      <c r="K28" s="503"/>
      <c r="L28" s="749"/>
      <c r="M28" s="752">
        <f>SUM(M17:M27)</f>
        <v>0</v>
      </c>
      <c r="N28" s="753"/>
      <c r="Q28" s="147"/>
      <c r="R28" s="147"/>
      <c r="S28" s="147"/>
      <c r="T28" s="139"/>
      <c r="V28" s="176" t="s">
        <v>412</v>
      </c>
    </row>
    <row r="29" spans="1:22" ht="21" customHeight="1" thickBot="1">
      <c r="A29" s="509" t="s">
        <v>297</v>
      </c>
      <c r="B29" s="510"/>
      <c r="C29" s="510"/>
      <c r="D29" s="510"/>
      <c r="E29" s="510"/>
      <c r="F29" s="510"/>
      <c r="G29" s="510"/>
      <c r="H29" s="510"/>
      <c r="I29" s="510"/>
      <c r="J29" s="510"/>
      <c r="K29" s="510"/>
      <c r="L29" s="510"/>
      <c r="M29" s="752">
        <f>M157</f>
        <v>0</v>
      </c>
      <c r="N29" s="753"/>
      <c r="Q29" s="147"/>
      <c r="R29" s="147"/>
      <c r="S29" s="147"/>
      <c r="T29" s="139"/>
      <c r="V29" s="176" t="s">
        <v>413</v>
      </c>
    </row>
    <row r="30" spans="1:22" ht="35.25" customHeight="1" thickBot="1">
      <c r="A30" s="687" t="s">
        <v>303</v>
      </c>
      <c r="B30" s="688"/>
      <c r="C30" s="689"/>
      <c r="D30" s="687" t="s">
        <v>37</v>
      </c>
      <c r="E30" s="688"/>
      <c r="F30" s="689"/>
      <c r="G30" s="690" t="s">
        <v>38</v>
      </c>
      <c r="H30" s="690"/>
      <c r="I30" s="690"/>
      <c r="J30" s="687" t="s">
        <v>39</v>
      </c>
      <c r="K30" s="689"/>
      <c r="L30" s="71" t="s">
        <v>40</v>
      </c>
      <c r="M30" s="794">
        <f>IF(L157&lt;&gt;(M31+M32+M33+M34),"Montant d'autre contribution gouvernementale à ventilé à la Section 2 de "&amp;M31+M32+M33+M34-L157&amp;" $",0)</f>
        <v>0</v>
      </c>
      <c r="N30" s="794"/>
      <c r="Q30" s="180" t="s">
        <v>330</v>
      </c>
      <c r="R30" s="796" t="str">
        <f>'Réclamation 1'!R30</f>
        <v>Inscrire date clause 5.1. convention</v>
      </c>
      <c r="S30" s="797"/>
      <c r="T30" s="139"/>
      <c r="V30" s="177" t="s">
        <v>416</v>
      </c>
    </row>
    <row r="31" spans="1:22" ht="20.100000000000001" customHeight="1" thickBot="1">
      <c r="A31" s="485" t="s">
        <v>12</v>
      </c>
      <c r="B31" s="486"/>
      <c r="C31" s="487"/>
      <c r="D31" s="488"/>
      <c r="E31" s="489"/>
      <c r="F31" s="490"/>
      <c r="G31" s="691"/>
      <c r="H31" s="691"/>
      <c r="I31" s="691"/>
      <c r="J31" s="485" t="s">
        <v>12</v>
      </c>
      <c r="K31" s="487"/>
      <c r="L31" s="92" t="s">
        <v>12</v>
      </c>
      <c r="M31" s="744"/>
      <c r="N31" s="744"/>
      <c r="Q31" s="181" t="s">
        <v>331</v>
      </c>
      <c r="R31" s="792" t="str">
        <f>'Réclamation 1'!R31</f>
        <v>Inscrire date fin dépenses réclamation finale Projet</v>
      </c>
      <c r="S31" s="793"/>
      <c r="T31" s="139"/>
    </row>
    <row r="32" spans="1:22" ht="20.100000000000001" customHeight="1">
      <c r="A32" s="485" t="s">
        <v>12</v>
      </c>
      <c r="B32" s="486"/>
      <c r="C32" s="487"/>
      <c r="D32" s="488"/>
      <c r="E32" s="489"/>
      <c r="F32" s="490"/>
      <c r="G32" s="691"/>
      <c r="H32" s="691"/>
      <c r="I32" s="691"/>
      <c r="J32" s="485" t="s">
        <v>12</v>
      </c>
      <c r="K32" s="487"/>
      <c r="L32" s="92" t="s">
        <v>12</v>
      </c>
      <c r="M32" s="744"/>
      <c r="N32" s="744"/>
      <c r="Q32" s="181" t="s">
        <v>332</v>
      </c>
      <c r="R32" s="496" t="str">
        <f>'Plan de financement-Projet'!B6</f>
        <v>(À sélectionner)</v>
      </c>
      <c r="S32" s="497"/>
      <c r="T32" s="139"/>
      <c r="V32" s="492" t="s">
        <v>420</v>
      </c>
    </row>
    <row r="33" spans="1:22" ht="20.100000000000001" customHeight="1" thickBot="1">
      <c r="A33" s="485" t="s">
        <v>12</v>
      </c>
      <c r="B33" s="486"/>
      <c r="C33" s="487"/>
      <c r="D33" s="488"/>
      <c r="E33" s="489"/>
      <c r="F33" s="490"/>
      <c r="G33" s="488"/>
      <c r="H33" s="489"/>
      <c r="I33" s="490"/>
      <c r="J33" s="485" t="s">
        <v>12</v>
      </c>
      <c r="K33" s="487"/>
      <c r="L33" s="92" t="s">
        <v>12</v>
      </c>
      <c r="M33" s="744"/>
      <c r="N33" s="744"/>
      <c r="Q33" s="182" t="s">
        <v>408</v>
      </c>
      <c r="R33" s="494"/>
      <c r="S33" s="495"/>
      <c r="T33" s="139"/>
      <c r="V33" s="493"/>
    </row>
    <row r="34" spans="1:22" ht="20.100000000000001" customHeight="1" thickBot="1">
      <c r="A34" s="485" t="s">
        <v>12</v>
      </c>
      <c r="B34" s="486"/>
      <c r="C34" s="487"/>
      <c r="D34" s="488"/>
      <c r="E34" s="489"/>
      <c r="F34" s="490"/>
      <c r="G34" s="488"/>
      <c r="H34" s="489"/>
      <c r="I34" s="490"/>
      <c r="J34" s="485" t="s">
        <v>12</v>
      </c>
      <c r="K34" s="487"/>
      <c r="L34" s="92" t="s">
        <v>12</v>
      </c>
      <c r="M34" s="748"/>
      <c r="N34" s="748"/>
      <c r="Q34" s="147"/>
      <c r="R34" s="491">
        <f>IF('Plan de financement-Projet'!B6=Source!A85,"AUCUNE VALIDATION NÉCESSAIRE - UNIVERSITÉ",0)</f>
        <v>0</v>
      </c>
      <c r="S34" s="491"/>
      <c r="T34" s="491"/>
      <c r="U34" s="491"/>
      <c r="V34" s="146"/>
    </row>
    <row r="35" spans="1:22" ht="20.25" customHeight="1" thickBot="1">
      <c r="A35" s="475" t="s">
        <v>41</v>
      </c>
      <c r="B35" s="475"/>
      <c r="C35" s="475"/>
      <c r="D35" s="475"/>
      <c r="E35" s="475"/>
      <c r="F35" s="475"/>
      <c r="G35" s="475"/>
      <c r="H35" s="475"/>
      <c r="I35" s="475"/>
      <c r="J35" s="475"/>
      <c r="K35" s="475"/>
      <c r="L35" s="730"/>
      <c r="M35" s="802">
        <f>M28+M29+M31+M32+M33+M34</f>
        <v>0</v>
      </c>
      <c r="N35" s="803"/>
      <c r="Q35" s="477" t="s">
        <v>333</v>
      </c>
      <c r="R35" s="477"/>
      <c r="S35" s="477"/>
      <c r="T35" s="477"/>
      <c r="U35" s="477"/>
      <c r="V35" s="477"/>
    </row>
    <row r="36" spans="1:22" ht="14.25" customHeight="1">
      <c r="C36" s="697">
        <f>IF(AND((M28+M29+M31+M32+M33+M34-N157)&lt;2,(M28+M29+M31+M32+M33+M34-N157)&gt;-2),0,"Attention ! La somme de l'aide demandée au programme, la contribution du demandeur ou des partenaires doit égaler le coût total du projet indiqué à la section 2.")</f>
        <v>0</v>
      </c>
      <c r="D36" s="697"/>
      <c r="E36" s="697"/>
      <c r="F36" s="697"/>
      <c r="G36" s="697"/>
      <c r="H36" s="697"/>
      <c r="I36" s="697"/>
      <c r="J36" s="697"/>
      <c r="K36" s="697"/>
      <c r="L36" s="697"/>
      <c r="M36" s="697"/>
      <c r="N36" s="697"/>
      <c r="Q36" s="477"/>
      <c r="R36" s="477"/>
      <c r="S36" s="477"/>
      <c r="T36" s="477"/>
      <c r="U36" s="477"/>
      <c r="V36" s="477"/>
    </row>
    <row r="37" spans="1:22" s="74" customFormat="1" ht="28.5" customHeight="1">
      <c r="A37" s="728" t="s">
        <v>42</v>
      </c>
      <c r="B37" s="728"/>
      <c r="C37" s="728"/>
      <c r="D37" s="728"/>
      <c r="E37" s="728"/>
      <c r="F37" s="728"/>
      <c r="G37" s="728"/>
      <c r="H37" s="728"/>
      <c r="I37" s="728"/>
      <c r="J37" s="728"/>
      <c r="K37" s="728"/>
      <c r="L37" s="728"/>
      <c r="M37" s="728"/>
      <c r="N37" s="728"/>
      <c r="O37" s="239"/>
      <c r="P37" s="86"/>
      <c r="Q37" s="345" t="s">
        <v>407</v>
      </c>
      <c r="R37" s="345" t="s">
        <v>471</v>
      </c>
      <c r="S37" s="345" t="s">
        <v>474</v>
      </c>
      <c r="T37" s="345"/>
      <c r="U37" s="345" t="s">
        <v>334</v>
      </c>
      <c r="V37" s="345"/>
    </row>
    <row r="38" spans="1:22" ht="46.5" customHeight="1">
      <c r="A38" s="728"/>
      <c r="B38" s="728"/>
      <c r="C38" s="728"/>
      <c r="D38" s="728"/>
      <c r="E38" s="728"/>
      <c r="F38" s="728"/>
      <c r="G38" s="728"/>
      <c r="H38" s="728"/>
      <c r="I38" s="728"/>
      <c r="J38" s="728"/>
      <c r="K38" s="728"/>
      <c r="L38" s="728"/>
      <c r="M38" s="728"/>
      <c r="N38" s="728"/>
      <c r="P38" s="74"/>
      <c r="Q38" s="345"/>
      <c r="R38" s="345"/>
      <c r="S38" s="345"/>
      <c r="T38" s="345"/>
      <c r="U38" s="345"/>
      <c r="V38" s="345"/>
    </row>
    <row r="39" spans="1:22" s="76" customFormat="1" ht="20.399999999999999" customHeight="1">
      <c r="A39" s="414" t="s">
        <v>43</v>
      </c>
      <c r="B39" s="414"/>
      <c r="C39" s="414"/>
      <c r="D39" s="414"/>
      <c r="E39" s="414"/>
      <c r="F39" s="414"/>
      <c r="G39" s="414"/>
      <c r="H39" s="414"/>
      <c r="I39" s="414"/>
      <c r="J39" s="414"/>
      <c r="K39" s="414"/>
      <c r="L39" s="414"/>
      <c r="M39" s="414"/>
      <c r="N39" s="414"/>
      <c r="O39" s="239"/>
      <c r="P39" s="86"/>
      <c r="Q39" s="345"/>
      <c r="R39" s="345"/>
      <c r="S39" s="345"/>
      <c r="T39" s="345"/>
      <c r="U39" s="345"/>
      <c r="V39" s="345"/>
    </row>
    <row r="40" spans="1:22" s="76" customFormat="1" ht="28.2" customHeight="1">
      <c r="A40" s="698" t="s">
        <v>44</v>
      </c>
      <c r="B40" s="699"/>
      <c r="C40" s="471" t="s">
        <v>299</v>
      </c>
      <c r="D40" s="461" t="s">
        <v>45</v>
      </c>
      <c r="E40" s="461" t="s">
        <v>46</v>
      </c>
      <c r="F40" s="461" t="s">
        <v>47</v>
      </c>
      <c r="G40" s="461" t="s">
        <v>48</v>
      </c>
      <c r="H40" s="461" t="s">
        <v>298</v>
      </c>
      <c r="I40" s="702" t="s">
        <v>282</v>
      </c>
      <c r="J40" s="420"/>
      <c r="K40" s="421"/>
      <c r="L40" s="473" t="s">
        <v>404</v>
      </c>
      <c r="M40" s="665" t="s">
        <v>49</v>
      </c>
      <c r="N40" s="664" t="s">
        <v>27</v>
      </c>
      <c r="O40" s="440" t="s">
        <v>473</v>
      </c>
      <c r="Q40" s="463" t="s">
        <v>335</v>
      </c>
      <c r="R40" s="464"/>
      <c r="S40" s="464"/>
      <c r="T40" s="464"/>
      <c r="U40" s="464"/>
      <c r="V40" s="465"/>
    </row>
    <row r="41" spans="1:22" s="76" customFormat="1" ht="19.5" customHeight="1">
      <c r="A41" s="700"/>
      <c r="B41" s="701"/>
      <c r="C41" s="472"/>
      <c r="D41" s="462"/>
      <c r="E41" s="462"/>
      <c r="F41" s="462"/>
      <c r="G41" s="462"/>
      <c r="H41" s="462"/>
      <c r="I41" s="115" t="s">
        <v>107</v>
      </c>
      <c r="J41" s="659" t="s">
        <v>50</v>
      </c>
      <c r="K41" s="659"/>
      <c r="L41" s="474"/>
      <c r="M41" s="703"/>
      <c r="N41" s="664"/>
      <c r="O41" s="440"/>
      <c r="Q41" s="466"/>
      <c r="R41" s="467"/>
      <c r="S41" s="467"/>
      <c r="T41" s="467"/>
      <c r="U41" s="467"/>
      <c r="V41" s="468"/>
    </row>
    <row r="42" spans="1:22" s="76" customFormat="1" ht="15" customHeight="1">
      <c r="A42" s="385"/>
      <c r="B42" s="386"/>
      <c r="C42" s="94" t="s">
        <v>12</v>
      </c>
      <c r="D42" s="95"/>
      <c r="E42" s="293"/>
      <c r="F42" s="128">
        <f>D42*E42</f>
        <v>0</v>
      </c>
      <c r="G42" s="100"/>
      <c r="H42" s="129">
        <f t="shared" ref="H42:H58" si="0">G42/7</f>
        <v>0</v>
      </c>
      <c r="I42" s="95"/>
      <c r="J42" s="744"/>
      <c r="K42" s="744"/>
      <c r="L42" s="95"/>
      <c r="M42" s="128">
        <f>N42-(I42+J42+L42)</f>
        <v>0</v>
      </c>
      <c r="N42" s="128">
        <f>(D42+F42)*G42</f>
        <v>0</v>
      </c>
      <c r="O42" s="92"/>
      <c r="Q42" s="247">
        <f>N42</f>
        <v>0</v>
      </c>
      <c r="R42" s="248"/>
      <c r="S42" s="249">
        <v>0</v>
      </c>
      <c r="T42" s="400"/>
      <c r="U42" s="336"/>
      <c r="V42" s="337"/>
    </row>
    <row r="43" spans="1:22" s="76" customFormat="1" ht="15" customHeight="1">
      <c r="A43" s="385"/>
      <c r="B43" s="386"/>
      <c r="C43" s="94" t="s">
        <v>12</v>
      </c>
      <c r="D43" s="95"/>
      <c r="E43" s="293"/>
      <c r="F43" s="128">
        <f t="shared" ref="F43:F58" si="1">D43*E43</f>
        <v>0</v>
      </c>
      <c r="G43" s="100"/>
      <c r="H43" s="129">
        <f t="shared" si="0"/>
        <v>0</v>
      </c>
      <c r="I43" s="95"/>
      <c r="J43" s="744"/>
      <c r="K43" s="744"/>
      <c r="L43" s="95"/>
      <c r="M43" s="128">
        <f t="shared" ref="M43:M77" si="2">N43-(I43+J43+L43)</f>
        <v>0</v>
      </c>
      <c r="N43" s="128">
        <f t="shared" ref="N43:N58" si="3">(D43+F43)*G43</f>
        <v>0</v>
      </c>
      <c r="O43" s="92"/>
      <c r="P43" s="87"/>
      <c r="Q43" s="247">
        <f t="shared" ref="Q43:Q58" si="4">N43</f>
        <v>0</v>
      </c>
      <c r="R43" s="248"/>
      <c r="S43" s="249"/>
      <c r="T43" s="401"/>
      <c r="U43" s="336"/>
      <c r="V43" s="337"/>
    </row>
    <row r="44" spans="1:22" s="76" customFormat="1" ht="15" customHeight="1">
      <c r="A44" s="385"/>
      <c r="B44" s="386"/>
      <c r="C44" s="94" t="s">
        <v>12</v>
      </c>
      <c r="D44" s="95"/>
      <c r="E44" s="293"/>
      <c r="F44" s="128">
        <f t="shared" si="1"/>
        <v>0</v>
      </c>
      <c r="G44" s="100"/>
      <c r="H44" s="129">
        <f t="shared" si="0"/>
        <v>0</v>
      </c>
      <c r="I44" s="95"/>
      <c r="J44" s="744"/>
      <c r="K44" s="744"/>
      <c r="L44" s="95"/>
      <c r="M44" s="128">
        <f t="shared" si="2"/>
        <v>0</v>
      </c>
      <c r="N44" s="128">
        <f t="shared" si="3"/>
        <v>0</v>
      </c>
      <c r="O44" s="92"/>
      <c r="P44" s="87"/>
      <c r="Q44" s="247">
        <f t="shared" si="4"/>
        <v>0</v>
      </c>
      <c r="R44" s="248"/>
      <c r="S44" s="249"/>
      <c r="T44" s="401"/>
      <c r="U44" s="336"/>
      <c r="V44" s="337"/>
    </row>
    <row r="45" spans="1:22" s="76" customFormat="1" ht="15" customHeight="1">
      <c r="A45" s="385"/>
      <c r="B45" s="386"/>
      <c r="C45" s="94" t="s">
        <v>12</v>
      </c>
      <c r="D45" s="95"/>
      <c r="E45" s="293"/>
      <c r="F45" s="128">
        <f t="shared" si="1"/>
        <v>0</v>
      </c>
      <c r="G45" s="100"/>
      <c r="H45" s="129">
        <f t="shared" si="0"/>
        <v>0</v>
      </c>
      <c r="I45" s="95"/>
      <c r="J45" s="744"/>
      <c r="K45" s="744"/>
      <c r="L45" s="95"/>
      <c r="M45" s="128">
        <f t="shared" si="2"/>
        <v>0</v>
      </c>
      <c r="N45" s="128">
        <f t="shared" si="3"/>
        <v>0</v>
      </c>
      <c r="O45" s="92"/>
      <c r="P45" s="87"/>
      <c r="Q45" s="247">
        <f t="shared" si="4"/>
        <v>0</v>
      </c>
      <c r="R45" s="248"/>
      <c r="S45" s="249">
        <v>0</v>
      </c>
      <c r="T45" s="401"/>
      <c r="U45" s="336"/>
      <c r="V45" s="337"/>
    </row>
    <row r="46" spans="1:22" s="76" customFormat="1" ht="15" customHeight="1">
      <c r="A46" s="385"/>
      <c r="B46" s="386"/>
      <c r="C46" s="94" t="s">
        <v>12</v>
      </c>
      <c r="D46" s="95"/>
      <c r="E46" s="293"/>
      <c r="F46" s="128">
        <f t="shared" si="1"/>
        <v>0</v>
      </c>
      <c r="G46" s="100"/>
      <c r="H46" s="129">
        <f t="shared" si="0"/>
        <v>0</v>
      </c>
      <c r="I46" s="95"/>
      <c r="J46" s="744"/>
      <c r="K46" s="744"/>
      <c r="L46" s="95"/>
      <c r="M46" s="128">
        <f t="shared" si="2"/>
        <v>0</v>
      </c>
      <c r="N46" s="128">
        <f t="shared" si="3"/>
        <v>0</v>
      </c>
      <c r="O46" s="92"/>
      <c r="P46" s="87"/>
      <c r="Q46" s="247">
        <f t="shared" si="4"/>
        <v>0</v>
      </c>
      <c r="R46" s="248"/>
      <c r="S46" s="249"/>
      <c r="T46" s="401"/>
      <c r="U46" s="336"/>
      <c r="V46" s="337"/>
    </row>
    <row r="47" spans="1:22" s="76" customFormat="1" ht="15" customHeight="1">
      <c r="A47" s="385"/>
      <c r="B47" s="386"/>
      <c r="C47" s="94" t="s">
        <v>12</v>
      </c>
      <c r="D47" s="95"/>
      <c r="E47" s="293"/>
      <c r="F47" s="128">
        <f t="shared" si="1"/>
        <v>0</v>
      </c>
      <c r="G47" s="100"/>
      <c r="H47" s="129">
        <f t="shared" si="0"/>
        <v>0</v>
      </c>
      <c r="I47" s="95"/>
      <c r="J47" s="744"/>
      <c r="K47" s="744"/>
      <c r="L47" s="95"/>
      <c r="M47" s="128">
        <f t="shared" si="2"/>
        <v>0</v>
      </c>
      <c r="N47" s="128">
        <f t="shared" si="3"/>
        <v>0</v>
      </c>
      <c r="O47" s="92"/>
      <c r="P47" s="87"/>
      <c r="Q47" s="247">
        <f t="shared" si="4"/>
        <v>0</v>
      </c>
      <c r="R47" s="248"/>
      <c r="S47" s="249"/>
      <c r="T47" s="401"/>
      <c r="U47" s="336"/>
      <c r="V47" s="337"/>
    </row>
    <row r="48" spans="1:22" s="76" customFormat="1">
      <c r="A48" s="385"/>
      <c r="B48" s="386"/>
      <c r="C48" s="94" t="s">
        <v>12</v>
      </c>
      <c r="D48" s="95"/>
      <c r="E48" s="293"/>
      <c r="F48" s="128">
        <f t="shared" si="1"/>
        <v>0</v>
      </c>
      <c r="G48" s="100"/>
      <c r="H48" s="129">
        <f t="shared" si="0"/>
        <v>0</v>
      </c>
      <c r="I48" s="95"/>
      <c r="J48" s="744"/>
      <c r="K48" s="744"/>
      <c r="L48" s="95"/>
      <c r="M48" s="128">
        <f t="shared" si="2"/>
        <v>0</v>
      </c>
      <c r="N48" s="128">
        <f t="shared" si="3"/>
        <v>0</v>
      </c>
      <c r="O48" s="92"/>
      <c r="P48" s="87"/>
      <c r="Q48" s="247">
        <f t="shared" si="4"/>
        <v>0</v>
      </c>
      <c r="R48" s="248"/>
      <c r="S48" s="249"/>
      <c r="T48" s="401"/>
      <c r="U48" s="336"/>
      <c r="V48" s="337"/>
    </row>
    <row r="49" spans="1:22" s="76" customFormat="1">
      <c r="A49" s="385"/>
      <c r="B49" s="386"/>
      <c r="C49" s="94" t="s">
        <v>12</v>
      </c>
      <c r="D49" s="95"/>
      <c r="E49" s="293"/>
      <c r="F49" s="128">
        <f t="shared" si="1"/>
        <v>0</v>
      </c>
      <c r="G49" s="100"/>
      <c r="H49" s="129">
        <f t="shared" si="0"/>
        <v>0</v>
      </c>
      <c r="I49" s="95"/>
      <c r="J49" s="744"/>
      <c r="K49" s="744"/>
      <c r="L49" s="95"/>
      <c r="M49" s="128">
        <f t="shared" si="2"/>
        <v>0</v>
      </c>
      <c r="N49" s="128">
        <f t="shared" si="3"/>
        <v>0</v>
      </c>
      <c r="O49" s="92"/>
      <c r="P49" s="87"/>
      <c r="Q49" s="247">
        <f t="shared" si="4"/>
        <v>0</v>
      </c>
      <c r="R49" s="248"/>
      <c r="S49" s="249"/>
      <c r="T49" s="401"/>
      <c r="U49" s="336"/>
      <c r="V49" s="337"/>
    </row>
    <row r="50" spans="1:22" s="76" customFormat="1" ht="13.5" customHeight="1">
      <c r="A50" s="385"/>
      <c r="B50" s="386"/>
      <c r="C50" s="94" t="s">
        <v>12</v>
      </c>
      <c r="D50" s="95"/>
      <c r="E50" s="293"/>
      <c r="F50" s="128">
        <f t="shared" si="1"/>
        <v>0</v>
      </c>
      <c r="G50" s="100"/>
      <c r="H50" s="129">
        <f t="shared" si="0"/>
        <v>0</v>
      </c>
      <c r="I50" s="95"/>
      <c r="J50" s="744"/>
      <c r="K50" s="744"/>
      <c r="L50" s="95"/>
      <c r="M50" s="128">
        <f t="shared" si="2"/>
        <v>0</v>
      </c>
      <c r="N50" s="128">
        <f t="shared" si="3"/>
        <v>0</v>
      </c>
      <c r="O50" s="92"/>
      <c r="P50" s="87"/>
      <c r="Q50" s="247">
        <f t="shared" si="4"/>
        <v>0</v>
      </c>
      <c r="R50" s="248"/>
      <c r="S50" s="249"/>
      <c r="T50" s="401"/>
      <c r="U50" s="336"/>
      <c r="V50" s="337"/>
    </row>
    <row r="51" spans="1:22" s="76" customFormat="1">
      <c r="A51" s="385"/>
      <c r="B51" s="386"/>
      <c r="C51" s="94" t="s">
        <v>12</v>
      </c>
      <c r="D51" s="95"/>
      <c r="E51" s="293"/>
      <c r="F51" s="128">
        <f t="shared" si="1"/>
        <v>0</v>
      </c>
      <c r="G51" s="100"/>
      <c r="H51" s="129">
        <f t="shared" si="0"/>
        <v>0</v>
      </c>
      <c r="I51" s="95"/>
      <c r="J51" s="744"/>
      <c r="K51" s="744"/>
      <c r="L51" s="95"/>
      <c r="M51" s="128">
        <f t="shared" si="2"/>
        <v>0</v>
      </c>
      <c r="N51" s="128">
        <f t="shared" si="3"/>
        <v>0</v>
      </c>
      <c r="O51" s="92"/>
      <c r="P51" s="87"/>
      <c r="Q51" s="247">
        <f t="shared" si="4"/>
        <v>0</v>
      </c>
      <c r="R51" s="248"/>
      <c r="S51" s="249"/>
      <c r="T51" s="401"/>
      <c r="U51" s="336"/>
      <c r="V51" s="337"/>
    </row>
    <row r="52" spans="1:22" s="76" customFormat="1">
      <c r="A52" s="385"/>
      <c r="B52" s="386"/>
      <c r="C52" s="94" t="s">
        <v>12</v>
      </c>
      <c r="D52" s="95"/>
      <c r="E52" s="293"/>
      <c r="F52" s="128">
        <f t="shared" si="1"/>
        <v>0</v>
      </c>
      <c r="G52" s="100"/>
      <c r="H52" s="129">
        <f t="shared" si="0"/>
        <v>0</v>
      </c>
      <c r="I52" s="95"/>
      <c r="J52" s="744"/>
      <c r="K52" s="744"/>
      <c r="L52" s="95"/>
      <c r="M52" s="128">
        <f t="shared" si="2"/>
        <v>0</v>
      </c>
      <c r="N52" s="128">
        <f t="shared" si="3"/>
        <v>0</v>
      </c>
      <c r="O52" s="92"/>
      <c r="P52" s="87"/>
      <c r="Q52" s="247">
        <f t="shared" si="4"/>
        <v>0</v>
      </c>
      <c r="R52" s="248"/>
      <c r="S52" s="249"/>
      <c r="T52" s="401"/>
      <c r="U52" s="336"/>
      <c r="V52" s="337"/>
    </row>
    <row r="53" spans="1:22" s="76" customFormat="1">
      <c r="A53" s="385"/>
      <c r="B53" s="386"/>
      <c r="C53" s="94" t="s">
        <v>12</v>
      </c>
      <c r="D53" s="95"/>
      <c r="E53" s="293"/>
      <c r="F53" s="128">
        <f t="shared" si="1"/>
        <v>0</v>
      </c>
      <c r="G53" s="100"/>
      <c r="H53" s="129">
        <f t="shared" si="0"/>
        <v>0</v>
      </c>
      <c r="I53" s="95"/>
      <c r="J53" s="744"/>
      <c r="K53" s="744"/>
      <c r="L53" s="95"/>
      <c r="M53" s="128">
        <f t="shared" si="2"/>
        <v>0</v>
      </c>
      <c r="N53" s="128">
        <f t="shared" si="3"/>
        <v>0</v>
      </c>
      <c r="O53" s="92"/>
      <c r="P53" s="87"/>
      <c r="Q53" s="247">
        <f t="shared" si="4"/>
        <v>0</v>
      </c>
      <c r="R53" s="248"/>
      <c r="S53" s="249"/>
      <c r="T53" s="401"/>
      <c r="U53" s="336"/>
      <c r="V53" s="337"/>
    </row>
    <row r="54" spans="1:22" s="76" customFormat="1">
      <c r="A54" s="385"/>
      <c r="B54" s="386"/>
      <c r="C54" s="94" t="s">
        <v>12</v>
      </c>
      <c r="D54" s="95"/>
      <c r="E54" s="293"/>
      <c r="F54" s="128">
        <f t="shared" si="1"/>
        <v>0</v>
      </c>
      <c r="G54" s="100"/>
      <c r="H54" s="129">
        <f t="shared" si="0"/>
        <v>0</v>
      </c>
      <c r="I54" s="95"/>
      <c r="J54" s="744"/>
      <c r="K54" s="744"/>
      <c r="L54" s="95"/>
      <c r="M54" s="128">
        <f t="shared" si="2"/>
        <v>0</v>
      </c>
      <c r="N54" s="128">
        <f t="shared" si="3"/>
        <v>0</v>
      </c>
      <c r="O54" s="92"/>
      <c r="P54" s="87"/>
      <c r="Q54" s="247">
        <f t="shared" si="4"/>
        <v>0</v>
      </c>
      <c r="R54" s="248"/>
      <c r="S54" s="249"/>
      <c r="T54" s="401"/>
      <c r="U54" s="336"/>
      <c r="V54" s="337"/>
    </row>
    <row r="55" spans="1:22" s="76" customFormat="1">
      <c r="A55" s="385"/>
      <c r="B55" s="386"/>
      <c r="C55" s="94" t="s">
        <v>12</v>
      </c>
      <c r="D55" s="95"/>
      <c r="E55" s="293"/>
      <c r="F55" s="128">
        <f t="shared" si="1"/>
        <v>0</v>
      </c>
      <c r="G55" s="100"/>
      <c r="H55" s="129">
        <f t="shared" si="0"/>
        <v>0</v>
      </c>
      <c r="I55" s="95"/>
      <c r="J55" s="744"/>
      <c r="K55" s="744"/>
      <c r="L55" s="95"/>
      <c r="M55" s="128">
        <f t="shared" si="2"/>
        <v>0</v>
      </c>
      <c r="N55" s="128">
        <f t="shared" si="3"/>
        <v>0</v>
      </c>
      <c r="O55" s="92"/>
      <c r="P55" s="87"/>
      <c r="Q55" s="247">
        <f t="shared" si="4"/>
        <v>0</v>
      </c>
      <c r="R55" s="248"/>
      <c r="S55" s="250">
        <v>0</v>
      </c>
      <c r="T55" s="401"/>
      <c r="U55" s="336"/>
      <c r="V55" s="337"/>
    </row>
    <row r="56" spans="1:22" s="76" customFormat="1">
      <c r="A56" s="385"/>
      <c r="B56" s="386"/>
      <c r="C56" s="94" t="s">
        <v>12</v>
      </c>
      <c r="D56" s="95"/>
      <c r="E56" s="293"/>
      <c r="F56" s="128">
        <f t="shared" si="1"/>
        <v>0</v>
      </c>
      <c r="G56" s="100"/>
      <c r="H56" s="129">
        <f t="shared" si="0"/>
        <v>0</v>
      </c>
      <c r="I56" s="95"/>
      <c r="J56" s="744"/>
      <c r="K56" s="744"/>
      <c r="L56" s="95"/>
      <c r="M56" s="128">
        <f t="shared" si="2"/>
        <v>0</v>
      </c>
      <c r="N56" s="128">
        <f t="shared" si="3"/>
        <v>0</v>
      </c>
      <c r="O56" s="92"/>
      <c r="P56" s="87"/>
      <c r="Q56" s="247">
        <f t="shared" si="4"/>
        <v>0</v>
      </c>
      <c r="R56" s="248"/>
      <c r="S56" s="251">
        <v>0</v>
      </c>
      <c r="T56" s="401"/>
      <c r="U56" s="336"/>
      <c r="V56" s="337"/>
    </row>
    <row r="57" spans="1:22" s="76" customFormat="1">
      <c r="A57" s="385"/>
      <c r="B57" s="386"/>
      <c r="C57" s="94" t="s">
        <v>12</v>
      </c>
      <c r="D57" s="95"/>
      <c r="E57" s="293"/>
      <c r="F57" s="128">
        <f t="shared" si="1"/>
        <v>0</v>
      </c>
      <c r="G57" s="100"/>
      <c r="H57" s="129">
        <f t="shared" si="0"/>
        <v>0</v>
      </c>
      <c r="I57" s="95"/>
      <c r="J57" s="744"/>
      <c r="K57" s="744"/>
      <c r="L57" s="95"/>
      <c r="M57" s="128">
        <f t="shared" si="2"/>
        <v>0</v>
      </c>
      <c r="N57" s="128">
        <f t="shared" si="3"/>
        <v>0</v>
      </c>
      <c r="O57" s="92"/>
      <c r="P57" s="87"/>
      <c r="Q57" s="247">
        <f t="shared" si="4"/>
        <v>0</v>
      </c>
      <c r="R57" s="248"/>
      <c r="S57" s="251"/>
      <c r="T57" s="401"/>
      <c r="U57" s="336"/>
      <c r="V57" s="337"/>
    </row>
    <row r="58" spans="1:22" s="76" customFormat="1" ht="12.75" customHeight="1">
      <c r="A58" s="385"/>
      <c r="B58" s="386"/>
      <c r="C58" s="94" t="s">
        <v>12</v>
      </c>
      <c r="D58" s="95"/>
      <c r="E58" s="293"/>
      <c r="F58" s="128">
        <f t="shared" si="1"/>
        <v>0</v>
      </c>
      <c r="G58" s="100"/>
      <c r="H58" s="129">
        <f t="shared" si="0"/>
        <v>0</v>
      </c>
      <c r="I58" s="95"/>
      <c r="J58" s="744"/>
      <c r="K58" s="744"/>
      <c r="L58" s="95"/>
      <c r="M58" s="128">
        <f t="shared" si="2"/>
        <v>0</v>
      </c>
      <c r="N58" s="128">
        <f t="shared" si="3"/>
        <v>0</v>
      </c>
      <c r="O58" s="92"/>
      <c r="P58" s="87"/>
      <c r="Q58" s="247">
        <f t="shared" si="4"/>
        <v>0</v>
      </c>
      <c r="R58" s="248"/>
      <c r="S58" s="142">
        <v>0</v>
      </c>
      <c r="T58" s="401"/>
      <c r="U58" s="336"/>
      <c r="V58" s="337"/>
    </row>
    <row r="59" spans="1:22" s="76" customFormat="1" ht="14.1" customHeight="1">
      <c r="A59" s="737" t="s">
        <v>405</v>
      </c>
      <c r="B59" s="737"/>
      <c r="C59" s="737"/>
      <c r="D59" s="737"/>
      <c r="E59" s="737"/>
      <c r="F59" s="737"/>
      <c r="G59" s="737"/>
      <c r="H59" s="737"/>
      <c r="I59" s="737"/>
      <c r="J59" s="737"/>
      <c r="K59" s="737"/>
      <c r="L59" s="737"/>
      <c r="M59" s="737"/>
      <c r="N59" s="737"/>
      <c r="O59" s="243"/>
      <c r="P59" s="87"/>
      <c r="Q59" s="457" t="s">
        <v>406</v>
      </c>
      <c r="R59" s="458"/>
      <c r="S59" s="458"/>
      <c r="T59" s="458"/>
      <c r="U59" s="458"/>
      <c r="V59" s="459"/>
    </row>
    <row r="60" spans="1:22" s="76" customFormat="1" ht="14.7" customHeight="1">
      <c r="A60" s="385"/>
      <c r="B60" s="386"/>
      <c r="C60" s="94" t="s">
        <v>12</v>
      </c>
      <c r="D60" s="385"/>
      <c r="E60" s="387"/>
      <c r="F60" s="387"/>
      <c r="G60" s="387"/>
      <c r="H60" s="386"/>
      <c r="I60" s="95"/>
      <c r="J60" s="746"/>
      <c r="K60" s="747"/>
      <c r="L60" s="95"/>
      <c r="M60" s="128">
        <f t="shared" si="2"/>
        <v>0</v>
      </c>
      <c r="N60" s="95"/>
      <c r="O60" s="92"/>
      <c r="Q60" s="247">
        <f>N60</f>
        <v>0</v>
      </c>
      <c r="R60" s="248"/>
      <c r="S60" s="251">
        <v>0</v>
      </c>
      <c r="T60" s="400"/>
      <c r="U60" s="336"/>
      <c r="V60" s="337"/>
    </row>
    <row r="61" spans="1:22" s="76" customFormat="1" ht="14.7" customHeight="1">
      <c r="A61" s="385"/>
      <c r="B61" s="386"/>
      <c r="C61" s="94" t="s">
        <v>12</v>
      </c>
      <c r="D61" s="385"/>
      <c r="E61" s="387"/>
      <c r="F61" s="387"/>
      <c r="G61" s="387"/>
      <c r="H61" s="386"/>
      <c r="I61" s="95"/>
      <c r="J61" s="746"/>
      <c r="K61" s="747"/>
      <c r="L61" s="95"/>
      <c r="M61" s="128">
        <f t="shared" si="2"/>
        <v>0</v>
      </c>
      <c r="N61" s="95"/>
      <c r="O61" s="92"/>
      <c r="Q61" s="247">
        <f t="shared" ref="Q61:Q77" si="5">N61</f>
        <v>0</v>
      </c>
      <c r="R61" s="248"/>
      <c r="S61" s="251"/>
      <c r="T61" s="401"/>
      <c r="U61" s="336"/>
      <c r="V61" s="337"/>
    </row>
    <row r="62" spans="1:22" s="76" customFormat="1" ht="14.7" customHeight="1">
      <c r="A62" s="385"/>
      <c r="B62" s="386"/>
      <c r="C62" s="94" t="s">
        <v>12</v>
      </c>
      <c r="D62" s="385"/>
      <c r="E62" s="387"/>
      <c r="F62" s="387"/>
      <c r="G62" s="387"/>
      <c r="H62" s="386"/>
      <c r="I62" s="95"/>
      <c r="J62" s="746"/>
      <c r="K62" s="747"/>
      <c r="L62" s="95"/>
      <c r="M62" s="128">
        <f t="shared" si="2"/>
        <v>0</v>
      </c>
      <c r="N62" s="95"/>
      <c r="O62" s="92"/>
      <c r="Q62" s="247">
        <f t="shared" si="5"/>
        <v>0</v>
      </c>
      <c r="R62" s="248"/>
      <c r="S62" s="251"/>
      <c r="T62" s="401"/>
      <c r="U62" s="336"/>
      <c r="V62" s="337"/>
    </row>
    <row r="63" spans="1:22" s="76" customFormat="1" ht="14.7" customHeight="1">
      <c r="A63" s="385"/>
      <c r="B63" s="386"/>
      <c r="C63" s="94" t="s">
        <v>12</v>
      </c>
      <c r="D63" s="385"/>
      <c r="E63" s="387"/>
      <c r="F63" s="387"/>
      <c r="G63" s="387"/>
      <c r="H63" s="386"/>
      <c r="I63" s="95"/>
      <c r="J63" s="746"/>
      <c r="K63" s="747"/>
      <c r="L63" s="95"/>
      <c r="M63" s="128">
        <f t="shared" si="2"/>
        <v>0</v>
      </c>
      <c r="N63" s="95"/>
      <c r="O63" s="92"/>
      <c r="Q63" s="247">
        <f t="shared" si="5"/>
        <v>0</v>
      </c>
      <c r="R63" s="248"/>
      <c r="S63" s="251"/>
      <c r="T63" s="401"/>
      <c r="U63" s="336"/>
      <c r="V63" s="337"/>
    </row>
    <row r="64" spans="1:22" s="76" customFormat="1" ht="14.7" customHeight="1">
      <c r="A64" s="385"/>
      <c r="B64" s="386"/>
      <c r="C64" s="94" t="s">
        <v>12</v>
      </c>
      <c r="D64" s="385"/>
      <c r="E64" s="387"/>
      <c r="F64" s="387"/>
      <c r="G64" s="387"/>
      <c r="H64" s="386"/>
      <c r="I64" s="95"/>
      <c r="J64" s="746"/>
      <c r="K64" s="747"/>
      <c r="L64" s="95"/>
      <c r="M64" s="128">
        <f t="shared" si="2"/>
        <v>0</v>
      </c>
      <c r="N64" s="95"/>
      <c r="O64" s="92"/>
      <c r="Q64" s="247">
        <f t="shared" si="5"/>
        <v>0</v>
      </c>
      <c r="R64" s="248"/>
      <c r="S64" s="251"/>
      <c r="T64" s="401"/>
      <c r="U64" s="336"/>
      <c r="V64" s="337"/>
    </row>
    <row r="65" spans="1:22" s="76" customFormat="1" ht="14.7" customHeight="1">
      <c r="A65" s="385"/>
      <c r="B65" s="386"/>
      <c r="C65" s="94" t="s">
        <v>12</v>
      </c>
      <c r="D65" s="385"/>
      <c r="E65" s="387"/>
      <c r="F65" s="387"/>
      <c r="G65" s="387"/>
      <c r="H65" s="386"/>
      <c r="I65" s="95"/>
      <c r="J65" s="746"/>
      <c r="K65" s="747"/>
      <c r="L65" s="95"/>
      <c r="M65" s="128">
        <f t="shared" si="2"/>
        <v>0</v>
      </c>
      <c r="N65" s="95"/>
      <c r="O65" s="92"/>
      <c r="Q65" s="247">
        <f t="shared" si="5"/>
        <v>0</v>
      </c>
      <c r="R65" s="248"/>
      <c r="S65" s="251"/>
      <c r="T65" s="401"/>
      <c r="U65" s="336"/>
      <c r="V65" s="337"/>
    </row>
    <row r="66" spans="1:22" s="76" customFormat="1" ht="14.7" customHeight="1">
      <c r="A66" s="385"/>
      <c r="B66" s="386"/>
      <c r="C66" s="94" t="s">
        <v>12</v>
      </c>
      <c r="D66" s="385"/>
      <c r="E66" s="387"/>
      <c r="F66" s="387"/>
      <c r="G66" s="387"/>
      <c r="H66" s="386"/>
      <c r="I66" s="95"/>
      <c r="J66" s="746"/>
      <c r="K66" s="747"/>
      <c r="L66" s="95"/>
      <c r="M66" s="128">
        <f t="shared" si="2"/>
        <v>0</v>
      </c>
      <c r="N66" s="95"/>
      <c r="O66" s="92"/>
      <c r="Q66" s="247">
        <f t="shared" si="5"/>
        <v>0</v>
      </c>
      <c r="R66" s="248"/>
      <c r="S66" s="251"/>
      <c r="T66" s="401"/>
      <c r="U66" s="336"/>
      <c r="V66" s="337"/>
    </row>
    <row r="67" spans="1:22" s="76" customFormat="1" ht="14.85" customHeight="1">
      <c r="A67" s="385"/>
      <c r="B67" s="386"/>
      <c r="C67" s="94" t="s">
        <v>12</v>
      </c>
      <c r="D67" s="385"/>
      <c r="E67" s="387"/>
      <c r="F67" s="387"/>
      <c r="G67" s="387"/>
      <c r="H67" s="386"/>
      <c r="I67" s="95"/>
      <c r="J67" s="746"/>
      <c r="K67" s="747"/>
      <c r="L67" s="95"/>
      <c r="M67" s="128">
        <f t="shared" si="2"/>
        <v>0</v>
      </c>
      <c r="N67" s="95"/>
      <c r="O67" s="92"/>
      <c r="Q67" s="247">
        <f t="shared" si="5"/>
        <v>0</v>
      </c>
      <c r="R67" s="248"/>
      <c r="S67" s="251"/>
      <c r="T67" s="401"/>
      <c r="U67" s="336"/>
      <c r="V67" s="337"/>
    </row>
    <row r="68" spans="1:22" s="76" customFormat="1" ht="14.85" customHeight="1">
      <c r="A68" s="385"/>
      <c r="B68" s="386"/>
      <c r="C68" s="94" t="s">
        <v>12</v>
      </c>
      <c r="D68" s="385"/>
      <c r="E68" s="387"/>
      <c r="F68" s="387"/>
      <c r="G68" s="387"/>
      <c r="H68" s="386"/>
      <c r="I68" s="95"/>
      <c r="J68" s="746"/>
      <c r="K68" s="747"/>
      <c r="L68" s="95"/>
      <c r="M68" s="128">
        <f t="shared" si="2"/>
        <v>0</v>
      </c>
      <c r="N68" s="95"/>
      <c r="O68" s="92"/>
      <c r="Q68" s="247">
        <f t="shared" si="5"/>
        <v>0</v>
      </c>
      <c r="R68" s="248"/>
      <c r="S68" s="251"/>
      <c r="T68" s="401"/>
      <c r="U68" s="336"/>
      <c r="V68" s="337"/>
    </row>
    <row r="69" spans="1:22" s="76" customFormat="1" ht="14.85" customHeight="1">
      <c r="A69" s="385"/>
      <c r="B69" s="386"/>
      <c r="C69" s="94" t="s">
        <v>12</v>
      </c>
      <c r="D69" s="385"/>
      <c r="E69" s="387"/>
      <c r="F69" s="387"/>
      <c r="G69" s="387"/>
      <c r="H69" s="386"/>
      <c r="I69" s="95"/>
      <c r="J69" s="746"/>
      <c r="K69" s="747"/>
      <c r="L69" s="95"/>
      <c r="M69" s="128">
        <f t="shared" si="2"/>
        <v>0</v>
      </c>
      <c r="N69" s="95"/>
      <c r="O69" s="92"/>
      <c r="Q69" s="247">
        <f t="shared" si="5"/>
        <v>0</v>
      </c>
      <c r="R69" s="248"/>
      <c r="S69" s="251">
        <v>0</v>
      </c>
      <c r="T69" s="401"/>
      <c r="U69" s="336"/>
      <c r="V69" s="337"/>
    </row>
    <row r="70" spans="1:22" s="76" customFormat="1" ht="14.85" customHeight="1">
      <c r="A70" s="385"/>
      <c r="B70" s="386"/>
      <c r="C70" s="94" t="s">
        <v>12</v>
      </c>
      <c r="D70" s="385"/>
      <c r="E70" s="387"/>
      <c r="F70" s="387"/>
      <c r="G70" s="387"/>
      <c r="H70" s="386"/>
      <c r="I70" s="95"/>
      <c r="J70" s="746"/>
      <c r="K70" s="747"/>
      <c r="L70" s="95"/>
      <c r="M70" s="128">
        <f t="shared" si="2"/>
        <v>0</v>
      </c>
      <c r="N70" s="95"/>
      <c r="O70" s="92"/>
      <c r="Q70" s="247">
        <f t="shared" si="5"/>
        <v>0</v>
      </c>
      <c r="R70" s="248"/>
      <c r="S70" s="251">
        <v>0</v>
      </c>
      <c r="T70" s="401"/>
      <c r="U70" s="336"/>
      <c r="V70" s="337"/>
    </row>
    <row r="71" spans="1:22" s="76" customFormat="1" ht="14.85" customHeight="1">
      <c r="A71" s="385"/>
      <c r="B71" s="386"/>
      <c r="C71" s="94" t="s">
        <v>12</v>
      </c>
      <c r="D71" s="385"/>
      <c r="E71" s="387"/>
      <c r="F71" s="387"/>
      <c r="G71" s="387"/>
      <c r="H71" s="386"/>
      <c r="I71" s="95"/>
      <c r="J71" s="746"/>
      <c r="K71" s="747"/>
      <c r="L71" s="95"/>
      <c r="M71" s="128">
        <f t="shared" si="2"/>
        <v>0</v>
      </c>
      <c r="N71" s="95"/>
      <c r="O71" s="92"/>
      <c r="Q71" s="247">
        <f t="shared" si="5"/>
        <v>0</v>
      </c>
      <c r="R71" s="248"/>
      <c r="S71" s="251">
        <v>0</v>
      </c>
      <c r="T71" s="401"/>
      <c r="U71" s="336"/>
      <c r="V71" s="337"/>
    </row>
    <row r="72" spans="1:22" s="76" customFormat="1" ht="14.85" customHeight="1">
      <c r="A72" s="385"/>
      <c r="B72" s="386"/>
      <c r="C72" s="94" t="s">
        <v>12</v>
      </c>
      <c r="D72" s="385"/>
      <c r="E72" s="387"/>
      <c r="F72" s="387"/>
      <c r="G72" s="387"/>
      <c r="H72" s="386"/>
      <c r="I72" s="95"/>
      <c r="J72" s="746"/>
      <c r="K72" s="747"/>
      <c r="L72" s="95"/>
      <c r="M72" s="128">
        <f t="shared" si="2"/>
        <v>0</v>
      </c>
      <c r="N72" s="95"/>
      <c r="O72" s="92"/>
      <c r="Q72" s="247">
        <f t="shared" si="5"/>
        <v>0</v>
      </c>
      <c r="R72" s="248"/>
      <c r="S72" s="251">
        <v>0</v>
      </c>
      <c r="T72" s="401"/>
      <c r="U72" s="336"/>
      <c r="V72" s="337"/>
    </row>
    <row r="73" spans="1:22" s="76" customFormat="1" ht="14.85" customHeight="1">
      <c r="A73" s="385"/>
      <c r="B73" s="386"/>
      <c r="C73" s="94" t="s">
        <v>12</v>
      </c>
      <c r="D73" s="385"/>
      <c r="E73" s="387"/>
      <c r="F73" s="387"/>
      <c r="G73" s="387"/>
      <c r="H73" s="386"/>
      <c r="I73" s="95"/>
      <c r="J73" s="746"/>
      <c r="K73" s="747"/>
      <c r="L73" s="95"/>
      <c r="M73" s="128">
        <f t="shared" si="2"/>
        <v>0</v>
      </c>
      <c r="N73" s="95"/>
      <c r="O73" s="92"/>
      <c r="Q73" s="247">
        <f t="shared" si="5"/>
        <v>0</v>
      </c>
      <c r="R73" s="248"/>
      <c r="S73" s="251">
        <v>0</v>
      </c>
      <c r="T73" s="401"/>
      <c r="U73" s="336"/>
      <c r="V73" s="337"/>
    </row>
    <row r="74" spans="1:22" s="76" customFormat="1" ht="14.85" customHeight="1">
      <c r="A74" s="385"/>
      <c r="B74" s="386"/>
      <c r="C74" s="94" t="s">
        <v>12</v>
      </c>
      <c r="D74" s="385"/>
      <c r="E74" s="387"/>
      <c r="F74" s="387"/>
      <c r="G74" s="387"/>
      <c r="H74" s="386"/>
      <c r="I74" s="95"/>
      <c r="J74" s="746"/>
      <c r="K74" s="747"/>
      <c r="L74" s="95"/>
      <c r="M74" s="128">
        <f t="shared" si="2"/>
        <v>0</v>
      </c>
      <c r="N74" s="95"/>
      <c r="O74" s="92"/>
      <c r="Q74" s="247">
        <f t="shared" si="5"/>
        <v>0</v>
      </c>
      <c r="R74" s="248"/>
      <c r="S74" s="251">
        <v>0</v>
      </c>
      <c r="T74" s="401"/>
      <c r="U74" s="336"/>
      <c r="V74" s="337"/>
    </row>
    <row r="75" spans="1:22" s="76" customFormat="1" ht="14.85" customHeight="1">
      <c r="A75" s="385"/>
      <c r="B75" s="386"/>
      <c r="C75" s="94" t="s">
        <v>12</v>
      </c>
      <c r="D75" s="385"/>
      <c r="E75" s="387"/>
      <c r="F75" s="387"/>
      <c r="G75" s="387"/>
      <c r="H75" s="386"/>
      <c r="I75" s="95"/>
      <c r="J75" s="746"/>
      <c r="K75" s="747"/>
      <c r="L75" s="95"/>
      <c r="M75" s="128">
        <f t="shared" si="2"/>
        <v>0</v>
      </c>
      <c r="N75" s="95"/>
      <c r="O75" s="92"/>
      <c r="Q75" s="247">
        <f t="shared" si="5"/>
        <v>0</v>
      </c>
      <c r="R75" s="248"/>
      <c r="S75" s="251">
        <v>0</v>
      </c>
      <c r="T75" s="401"/>
      <c r="U75" s="336"/>
      <c r="V75" s="337"/>
    </row>
    <row r="76" spans="1:22" s="76" customFormat="1" ht="14.85" customHeight="1">
      <c r="A76" s="385"/>
      <c r="B76" s="386"/>
      <c r="C76" s="94" t="s">
        <v>12</v>
      </c>
      <c r="D76" s="385"/>
      <c r="E76" s="387">
        <v>0</v>
      </c>
      <c r="F76" s="387"/>
      <c r="G76" s="387"/>
      <c r="H76" s="386">
        <v>0</v>
      </c>
      <c r="I76" s="95"/>
      <c r="J76" s="746"/>
      <c r="K76" s="747"/>
      <c r="L76" s="95"/>
      <c r="M76" s="128">
        <f t="shared" si="2"/>
        <v>0</v>
      </c>
      <c r="N76" s="95"/>
      <c r="O76" s="92"/>
      <c r="Q76" s="247">
        <f t="shared" si="5"/>
        <v>0</v>
      </c>
      <c r="R76" s="248"/>
      <c r="S76" s="251">
        <v>0</v>
      </c>
      <c r="T76" s="401"/>
      <c r="U76" s="336"/>
      <c r="V76" s="337"/>
    </row>
    <row r="77" spans="1:22" s="76" customFormat="1" ht="14.85" customHeight="1">
      <c r="A77" s="385"/>
      <c r="B77" s="386"/>
      <c r="C77" s="94" t="s">
        <v>12</v>
      </c>
      <c r="D77" s="385"/>
      <c r="E77" s="387">
        <v>0</v>
      </c>
      <c r="F77" s="387"/>
      <c r="G77" s="387"/>
      <c r="H77" s="386">
        <v>0</v>
      </c>
      <c r="I77" s="95"/>
      <c r="J77" s="746"/>
      <c r="K77" s="747"/>
      <c r="L77" s="95"/>
      <c r="M77" s="128">
        <f t="shared" si="2"/>
        <v>0</v>
      </c>
      <c r="N77" s="95"/>
      <c r="O77" s="92"/>
      <c r="Q77" s="247">
        <f t="shared" si="5"/>
        <v>0</v>
      </c>
      <c r="R77" s="248"/>
      <c r="S77" s="251">
        <v>0</v>
      </c>
      <c r="T77" s="401"/>
      <c r="U77" s="336"/>
      <c r="V77" s="337"/>
    </row>
    <row r="78" spans="1:22" s="76" customFormat="1" ht="20.100000000000001" customHeight="1">
      <c r="A78" s="681" t="s">
        <v>52</v>
      </c>
      <c r="B78" s="682"/>
      <c r="C78" s="682"/>
      <c r="D78" s="682"/>
      <c r="E78" s="682"/>
      <c r="F78" s="682"/>
      <c r="G78" s="682"/>
      <c r="H78" s="683"/>
      <c r="I78" s="244">
        <f>SUM(I42:I77)</f>
        <v>0</v>
      </c>
      <c r="J78" s="766">
        <f>SUM(J42:J77)</f>
        <v>0</v>
      </c>
      <c r="K78" s="767"/>
      <c r="L78" s="244">
        <f>SUM(L42:L77)</f>
        <v>0</v>
      </c>
      <c r="M78" s="244">
        <f>SUM(M42:M77)</f>
        <v>0</v>
      </c>
      <c r="N78" s="244">
        <f>SUM(N42:N77)</f>
        <v>0</v>
      </c>
      <c r="O78" s="243"/>
      <c r="Q78" s="374" t="s">
        <v>336</v>
      </c>
      <c r="R78" s="374" t="s">
        <v>337</v>
      </c>
      <c r="S78" s="374" t="s">
        <v>338</v>
      </c>
      <c r="T78" s="401"/>
      <c r="U78" s="353"/>
      <c r="V78" s="354"/>
    </row>
    <row r="79" spans="1:22" s="76" customFormat="1">
      <c r="A79" s="88"/>
      <c r="B79" s="88"/>
      <c r="C79" s="89"/>
      <c r="D79" s="89"/>
      <c r="E79" s="89"/>
      <c r="F79" s="89"/>
      <c r="G79" s="89"/>
      <c r="H79" s="89"/>
      <c r="I79" s="90"/>
      <c r="J79" s="89"/>
      <c r="K79" s="89"/>
      <c r="L79" s="89"/>
      <c r="O79" s="241"/>
      <c r="Q79" s="375"/>
      <c r="R79" s="375"/>
      <c r="S79" s="375"/>
      <c r="T79" s="402"/>
      <c r="U79" s="355"/>
      <c r="V79" s="356"/>
    </row>
    <row r="80" spans="1:22" s="76" customFormat="1" ht="18.600000000000001" customHeight="1">
      <c r="A80" s="414" t="s">
        <v>283</v>
      </c>
      <c r="B80" s="414"/>
      <c r="C80" s="414"/>
      <c r="D80" s="414"/>
      <c r="E80" s="414"/>
      <c r="F80" s="414"/>
      <c r="G80" s="414"/>
      <c r="H80" s="414"/>
      <c r="I80" s="414"/>
      <c r="J80" s="414"/>
      <c r="K80" s="414"/>
      <c r="L80" s="414"/>
      <c r="M80" s="414"/>
      <c r="N80" s="414"/>
      <c r="O80" s="241"/>
      <c r="Q80" s="429" t="s">
        <v>339</v>
      </c>
      <c r="R80" s="430"/>
      <c r="S80" s="430"/>
      <c r="T80" s="430"/>
      <c r="U80" s="430"/>
      <c r="V80" s="431"/>
    </row>
    <row r="81" spans="1:22" s="76" customFormat="1" ht="23.1" customHeight="1">
      <c r="A81" s="679" t="s">
        <v>53</v>
      </c>
      <c r="B81" s="679"/>
      <c r="C81" s="679"/>
      <c r="D81" s="679"/>
      <c r="E81" s="679"/>
      <c r="F81" s="679"/>
      <c r="G81" s="679"/>
      <c r="H81" s="679"/>
      <c r="I81" s="659" t="s">
        <v>282</v>
      </c>
      <c r="J81" s="659"/>
      <c r="K81" s="659"/>
      <c r="L81" s="659" t="s">
        <v>404</v>
      </c>
      <c r="M81" s="664" t="s">
        <v>49</v>
      </c>
      <c r="N81" s="664" t="s">
        <v>27</v>
      </c>
      <c r="O81" s="440" t="s">
        <v>473</v>
      </c>
      <c r="Q81" s="432"/>
      <c r="R81" s="433"/>
      <c r="S81" s="433"/>
      <c r="T81" s="433"/>
      <c r="U81" s="433"/>
      <c r="V81" s="434"/>
    </row>
    <row r="82" spans="1:22" s="76" customFormat="1" ht="16.5" customHeight="1">
      <c r="A82" s="679"/>
      <c r="B82" s="679"/>
      <c r="C82" s="679"/>
      <c r="D82" s="679"/>
      <c r="E82" s="679"/>
      <c r="F82" s="679"/>
      <c r="G82" s="679"/>
      <c r="H82" s="679"/>
      <c r="I82" s="115" t="s">
        <v>107</v>
      </c>
      <c r="J82" s="659" t="s">
        <v>50</v>
      </c>
      <c r="K82" s="659"/>
      <c r="L82" s="659"/>
      <c r="M82" s="664"/>
      <c r="N82" s="664"/>
      <c r="O82" s="440"/>
      <c r="Q82" s="435"/>
      <c r="R82" s="436"/>
      <c r="S82" s="436"/>
      <c r="T82" s="436"/>
      <c r="U82" s="436"/>
      <c r="V82" s="437"/>
    </row>
    <row r="83" spans="1:22" s="76" customFormat="1" ht="14.85" customHeight="1">
      <c r="A83" s="338"/>
      <c r="B83" s="338"/>
      <c r="C83" s="338"/>
      <c r="D83" s="338"/>
      <c r="E83" s="338"/>
      <c r="F83" s="338"/>
      <c r="G83" s="338"/>
      <c r="H83" s="338"/>
      <c r="I83" s="95"/>
      <c r="J83" s="738" t="s">
        <v>54</v>
      </c>
      <c r="K83" s="739"/>
      <c r="L83" s="725" t="s">
        <v>54</v>
      </c>
      <c r="M83" s="128">
        <f>N83-(I83)</f>
        <v>0</v>
      </c>
      <c r="N83" s="95"/>
      <c r="O83" s="92"/>
      <c r="Q83" s="254">
        <f>N83</f>
        <v>0</v>
      </c>
      <c r="R83" s="248"/>
      <c r="S83" s="252"/>
      <c r="T83" s="400"/>
      <c r="U83" s="336"/>
      <c r="V83" s="337"/>
    </row>
    <row r="84" spans="1:22" s="76" customFormat="1" ht="14.85" customHeight="1">
      <c r="A84" s="338"/>
      <c r="B84" s="338"/>
      <c r="C84" s="338"/>
      <c r="D84" s="338"/>
      <c r="E84" s="338"/>
      <c r="F84" s="338"/>
      <c r="G84" s="338"/>
      <c r="H84" s="338"/>
      <c r="I84" s="95"/>
      <c r="J84" s="740"/>
      <c r="K84" s="741"/>
      <c r="L84" s="726"/>
      <c r="M84" s="128">
        <f t="shared" ref="M84:M91" si="6">N84-(I84)</f>
        <v>0</v>
      </c>
      <c r="N84" s="95"/>
      <c r="O84" s="92"/>
      <c r="Q84" s="254">
        <f t="shared" ref="Q84:Q91" si="7">N84</f>
        <v>0</v>
      </c>
      <c r="R84" s="248"/>
      <c r="S84" s="252"/>
      <c r="T84" s="401"/>
      <c r="U84" s="336"/>
      <c r="V84" s="337"/>
    </row>
    <row r="85" spans="1:22" ht="14.85" customHeight="1">
      <c r="A85" s="338"/>
      <c r="B85" s="338"/>
      <c r="C85" s="338"/>
      <c r="D85" s="338"/>
      <c r="E85" s="338"/>
      <c r="F85" s="338"/>
      <c r="G85" s="338"/>
      <c r="H85" s="338"/>
      <c r="I85" s="95"/>
      <c r="J85" s="740"/>
      <c r="K85" s="741"/>
      <c r="L85" s="726"/>
      <c r="M85" s="128">
        <f t="shared" si="6"/>
        <v>0</v>
      </c>
      <c r="N85" s="95"/>
      <c r="O85" s="92"/>
      <c r="P85" s="76"/>
      <c r="Q85" s="254">
        <f t="shared" si="7"/>
        <v>0</v>
      </c>
      <c r="R85" s="248"/>
      <c r="S85" s="252"/>
      <c r="T85" s="401"/>
      <c r="U85" s="336"/>
      <c r="V85" s="337"/>
    </row>
    <row r="86" spans="1:22" s="76" customFormat="1" ht="14.85" customHeight="1">
      <c r="A86" s="338"/>
      <c r="B86" s="338"/>
      <c r="C86" s="338"/>
      <c r="D86" s="338"/>
      <c r="E86" s="338"/>
      <c r="F86" s="338"/>
      <c r="G86" s="338"/>
      <c r="H86" s="338"/>
      <c r="I86" s="95"/>
      <c r="J86" s="740"/>
      <c r="K86" s="741"/>
      <c r="L86" s="726"/>
      <c r="M86" s="128">
        <f t="shared" si="6"/>
        <v>0</v>
      </c>
      <c r="N86" s="95"/>
      <c r="O86" s="92"/>
      <c r="Q86" s="254">
        <f t="shared" si="7"/>
        <v>0</v>
      </c>
      <c r="R86" s="248"/>
      <c r="S86" s="252"/>
      <c r="T86" s="401"/>
      <c r="U86" s="336"/>
      <c r="V86" s="337"/>
    </row>
    <row r="87" spans="1:22" s="76" customFormat="1" ht="14.85" customHeight="1">
      <c r="A87" s="338"/>
      <c r="B87" s="338"/>
      <c r="C87" s="338"/>
      <c r="D87" s="338"/>
      <c r="E87" s="338"/>
      <c r="F87" s="338"/>
      <c r="G87" s="338"/>
      <c r="H87" s="338"/>
      <c r="I87" s="95"/>
      <c r="J87" s="740"/>
      <c r="K87" s="741"/>
      <c r="L87" s="726"/>
      <c r="M87" s="128">
        <f t="shared" si="6"/>
        <v>0</v>
      </c>
      <c r="N87" s="95"/>
      <c r="O87" s="92"/>
      <c r="Q87" s="254">
        <f t="shared" si="7"/>
        <v>0</v>
      </c>
      <c r="R87" s="248"/>
      <c r="S87" s="252"/>
      <c r="T87" s="401"/>
      <c r="U87" s="336"/>
      <c r="V87" s="337"/>
    </row>
    <row r="88" spans="1:22" s="76" customFormat="1" ht="14.85" customHeight="1">
      <c r="A88" s="338"/>
      <c r="B88" s="338"/>
      <c r="C88" s="338"/>
      <c r="D88" s="338"/>
      <c r="E88" s="338"/>
      <c r="F88" s="338"/>
      <c r="G88" s="338"/>
      <c r="H88" s="338"/>
      <c r="I88" s="95"/>
      <c r="J88" s="740"/>
      <c r="K88" s="741"/>
      <c r="L88" s="726"/>
      <c r="M88" s="128">
        <f t="shared" si="6"/>
        <v>0</v>
      </c>
      <c r="N88" s="95"/>
      <c r="O88" s="92"/>
      <c r="Q88" s="254">
        <f t="shared" si="7"/>
        <v>0</v>
      </c>
      <c r="R88" s="248"/>
      <c r="S88" s="252"/>
      <c r="T88" s="401"/>
      <c r="U88" s="336"/>
      <c r="V88" s="337"/>
    </row>
    <row r="89" spans="1:22" s="76" customFormat="1" ht="14.85" customHeight="1">
      <c r="A89" s="338"/>
      <c r="B89" s="338"/>
      <c r="C89" s="338"/>
      <c r="D89" s="338"/>
      <c r="E89" s="338"/>
      <c r="F89" s="338"/>
      <c r="G89" s="338"/>
      <c r="H89" s="338"/>
      <c r="I89" s="95"/>
      <c r="J89" s="740"/>
      <c r="K89" s="741"/>
      <c r="L89" s="726"/>
      <c r="M89" s="128">
        <f t="shared" si="6"/>
        <v>0</v>
      </c>
      <c r="N89" s="95"/>
      <c r="O89" s="92"/>
      <c r="Q89" s="254">
        <f t="shared" si="7"/>
        <v>0</v>
      </c>
      <c r="R89" s="248"/>
      <c r="S89" s="252"/>
      <c r="T89" s="401"/>
      <c r="U89" s="336"/>
      <c r="V89" s="337"/>
    </row>
    <row r="90" spans="1:22" s="76" customFormat="1" ht="14.85" customHeight="1">
      <c r="A90" s="338"/>
      <c r="B90" s="338"/>
      <c r="C90" s="338"/>
      <c r="D90" s="338"/>
      <c r="E90" s="338"/>
      <c r="F90" s="338"/>
      <c r="G90" s="338"/>
      <c r="H90" s="338"/>
      <c r="I90" s="95"/>
      <c r="J90" s="740"/>
      <c r="K90" s="741"/>
      <c r="L90" s="726"/>
      <c r="M90" s="128">
        <f t="shared" si="6"/>
        <v>0</v>
      </c>
      <c r="N90" s="95"/>
      <c r="O90" s="92"/>
      <c r="Q90" s="254">
        <f t="shared" si="7"/>
        <v>0</v>
      </c>
      <c r="R90" s="248"/>
      <c r="S90" s="252"/>
      <c r="T90" s="401"/>
      <c r="U90" s="336"/>
      <c r="V90" s="337"/>
    </row>
    <row r="91" spans="1:22" s="76" customFormat="1" ht="14.85" customHeight="1">
      <c r="A91" s="338"/>
      <c r="B91" s="338"/>
      <c r="C91" s="338"/>
      <c r="D91" s="338"/>
      <c r="E91" s="338"/>
      <c r="F91" s="338"/>
      <c r="G91" s="338"/>
      <c r="H91" s="338"/>
      <c r="I91" s="95"/>
      <c r="J91" s="740"/>
      <c r="K91" s="741"/>
      <c r="L91" s="726"/>
      <c r="M91" s="128">
        <f t="shared" si="6"/>
        <v>0</v>
      </c>
      <c r="N91" s="95"/>
      <c r="O91" s="92"/>
      <c r="Q91" s="254">
        <f t="shared" si="7"/>
        <v>0</v>
      </c>
      <c r="R91" s="248"/>
      <c r="S91" s="252"/>
      <c r="T91" s="401"/>
      <c r="U91" s="336"/>
      <c r="V91" s="337"/>
    </row>
    <row r="92" spans="1:22" s="76" customFormat="1" ht="16.5" customHeight="1">
      <c r="A92" s="681" t="s">
        <v>52</v>
      </c>
      <c r="B92" s="682"/>
      <c r="C92" s="682"/>
      <c r="D92" s="682"/>
      <c r="E92" s="682"/>
      <c r="F92" s="682"/>
      <c r="G92" s="682"/>
      <c r="H92" s="683"/>
      <c r="I92" s="244">
        <f>SUM(I83:I91)</f>
        <v>0</v>
      </c>
      <c r="J92" s="742"/>
      <c r="K92" s="743"/>
      <c r="L92" s="727"/>
      <c r="M92" s="244">
        <f>SUM(M83:M91)</f>
        <v>0</v>
      </c>
      <c r="N92" s="244">
        <f>SUM(N83:N91)</f>
        <v>0</v>
      </c>
      <c r="O92" s="243"/>
      <c r="Q92" s="374" t="s">
        <v>336</v>
      </c>
      <c r="R92" s="374" t="s">
        <v>337</v>
      </c>
      <c r="S92" s="374" t="s">
        <v>338</v>
      </c>
      <c r="T92" s="401"/>
      <c r="U92" s="353" t="s">
        <v>334</v>
      </c>
      <c r="V92" s="354"/>
    </row>
    <row r="93" spans="1:22" s="76" customFormat="1">
      <c r="A93" s="86"/>
      <c r="B93" s="86"/>
      <c r="C93" s="86"/>
      <c r="D93" s="86"/>
      <c r="E93" s="86"/>
      <c r="F93" s="86"/>
      <c r="G93" s="86"/>
      <c r="H93" s="86"/>
      <c r="I93" s="86"/>
      <c r="J93" s="86"/>
      <c r="K93" s="86"/>
      <c r="L93" s="86"/>
      <c r="O93" s="241"/>
      <c r="Q93" s="375"/>
      <c r="R93" s="375"/>
      <c r="S93" s="375"/>
      <c r="T93" s="402"/>
      <c r="U93" s="355"/>
      <c r="V93" s="356"/>
    </row>
    <row r="94" spans="1:22" s="76" customFormat="1">
      <c r="A94" s="414" t="s">
        <v>55</v>
      </c>
      <c r="B94" s="414"/>
      <c r="C94" s="414"/>
      <c r="D94" s="414"/>
      <c r="E94" s="414"/>
      <c r="F94" s="414"/>
      <c r="G94" s="414"/>
      <c r="H94" s="414"/>
      <c r="I94" s="414"/>
      <c r="J94" s="414"/>
      <c r="K94" s="414"/>
      <c r="L94" s="414"/>
      <c r="M94" s="414"/>
      <c r="N94" s="414"/>
      <c r="O94" s="241"/>
      <c r="Q94" s="405" t="s">
        <v>340</v>
      </c>
      <c r="R94" s="406"/>
      <c r="S94" s="406"/>
      <c r="T94" s="406"/>
      <c r="U94" s="406"/>
      <c r="V94" s="407"/>
    </row>
    <row r="95" spans="1:22" s="76" customFormat="1" ht="27.9" customHeight="1">
      <c r="A95" s="649" t="s">
        <v>285</v>
      </c>
      <c r="B95" s="649"/>
      <c r="C95" s="649"/>
      <c r="D95" s="649"/>
      <c r="E95" s="649"/>
      <c r="F95" s="649"/>
      <c r="G95" s="649"/>
      <c r="H95" s="649"/>
      <c r="I95" s="659" t="s">
        <v>282</v>
      </c>
      <c r="J95" s="659"/>
      <c r="K95" s="659"/>
      <c r="L95" s="659" t="s">
        <v>404</v>
      </c>
      <c r="M95" s="664" t="s">
        <v>49</v>
      </c>
      <c r="N95" s="664" t="s">
        <v>27</v>
      </c>
      <c r="O95" s="440" t="s">
        <v>473</v>
      </c>
      <c r="Q95" s="408"/>
      <c r="R95" s="409"/>
      <c r="S95" s="409"/>
      <c r="T95" s="409"/>
      <c r="U95" s="409"/>
      <c r="V95" s="410"/>
    </row>
    <row r="96" spans="1:22" s="76" customFormat="1" ht="18.600000000000001" customHeight="1">
      <c r="A96" s="650" t="s">
        <v>56</v>
      </c>
      <c r="B96" s="650"/>
      <c r="C96" s="650"/>
      <c r="D96" s="650" t="s">
        <v>57</v>
      </c>
      <c r="E96" s="650"/>
      <c r="F96" s="650"/>
      <c r="G96" s="650"/>
      <c r="H96" s="650"/>
      <c r="I96" s="115" t="s">
        <v>107</v>
      </c>
      <c r="J96" s="659" t="s">
        <v>50</v>
      </c>
      <c r="K96" s="659"/>
      <c r="L96" s="659"/>
      <c r="M96" s="664"/>
      <c r="N96" s="664"/>
      <c r="O96" s="440"/>
      <c r="Q96" s="411"/>
      <c r="R96" s="412"/>
      <c r="S96" s="412"/>
      <c r="T96" s="412"/>
      <c r="U96" s="412"/>
      <c r="V96" s="413"/>
    </row>
    <row r="97" spans="1:22" s="76" customFormat="1" ht="14.85" customHeight="1">
      <c r="A97" s="651"/>
      <c r="B97" s="651"/>
      <c r="C97" s="651"/>
      <c r="D97" s="652"/>
      <c r="E97" s="652"/>
      <c r="F97" s="652"/>
      <c r="G97" s="652"/>
      <c r="H97" s="652"/>
      <c r="I97" s="95"/>
      <c r="J97" s="744"/>
      <c r="K97" s="744"/>
      <c r="L97" s="95"/>
      <c r="M97" s="128">
        <f t="shared" ref="M97:M112" si="8">N97-(I97+J97+L97)</f>
        <v>0</v>
      </c>
      <c r="N97" s="95"/>
      <c r="O97" s="92"/>
      <c r="Q97" s="252">
        <f>N97</f>
        <v>0</v>
      </c>
      <c r="R97" s="248"/>
      <c r="S97" s="252"/>
      <c r="T97" s="400"/>
      <c r="U97" s="336"/>
      <c r="V97" s="337"/>
    </row>
    <row r="98" spans="1:22" s="76" customFormat="1" ht="14.85" customHeight="1">
      <c r="A98" s="651"/>
      <c r="B98" s="651"/>
      <c r="C98" s="651"/>
      <c r="D98" s="651"/>
      <c r="E98" s="651"/>
      <c r="F98" s="651"/>
      <c r="G98" s="651"/>
      <c r="H98" s="651"/>
      <c r="I98" s="95"/>
      <c r="J98" s="744"/>
      <c r="K98" s="744"/>
      <c r="L98" s="95"/>
      <c r="M98" s="128">
        <f t="shared" si="8"/>
        <v>0</v>
      </c>
      <c r="N98" s="95"/>
      <c r="O98" s="92"/>
      <c r="Q98" s="252">
        <f t="shared" ref="Q98:Q112" si="9">N98</f>
        <v>0</v>
      </c>
      <c r="R98" s="248"/>
      <c r="S98" s="252"/>
      <c r="T98" s="401"/>
      <c r="U98" s="336"/>
      <c r="V98" s="337"/>
    </row>
    <row r="99" spans="1:22" s="76" customFormat="1" ht="14.85" customHeight="1">
      <c r="A99" s="651"/>
      <c r="B99" s="651"/>
      <c r="C99" s="651"/>
      <c r="D99" s="651"/>
      <c r="E99" s="651"/>
      <c r="F99" s="651"/>
      <c r="G99" s="651"/>
      <c r="H99" s="651"/>
      <c r="I99" s="95"/>
      <c r="J99" s="744"/>
      <c r="K99" s="744"/>
      <c r="L99" s="95"/>
      <c r="M99" s="128">
        <f t="shared" si="8"/>
        <v>0</v>
      </c>
      <c r="N99" s="95"/>
      <c r="O99" s="92"/>
      <c r="Q99" s="252">
        <f t="shared" si="9"/>
        <v>0</v>
      </c>
      <c r="R99" s="248"/>
      <c r="S99" s="252"/>
      <c r="T99" s="401"/>
      <c r="U99" s="336"/>
      <c r="V99" s="337"/>
    </row>
    <row r="100" spans="1:22" s="76" customFormat="1" ht="14.85" customHeight="1">
      <c r="A100" s="651"/>
      <c r="B100" s="651"/>
      <c r="C100" s="651"/>
      <c r="D100" s="651"/>
      <c r="E100" s="651"/>
      <c r="F100" s="651"/>
      <c r="G100" s="651"/>
      <c r="H100" s="651"/>
      <c r="I100" s="95"/>
      <c r="J100" s="744"/>
      <c r="K100" s="744"/>
      <c r="L100" s="95"/>
      <c r="M100" s="128">
        <f t="shared" si="8"/>
        <v>0</v>
      </c>
      <c r="N100" s="95"/>
      <c r="O100" s="92"/>
      <c r="Q100" s="252">
        <f t="shared" si="9"/>
        <v>0</v>
      </c>
      <c r="R100" s="248"/>
      <c r="S100" s="252"/>
      <c r="T100" s="401"/>
      <c r="U100" s="336"/>
      <c r="V100" s="337"/>
    </row>
    <row r="101" spans="1:22" s="76" customFormat="1" ht="14.85" customHeight="1">
      <c r="A101" s="651"/>
      <c r="B101" s="651"/>
      <c r="C101" s="651"/>
      <c r="D101" s="651"/>
      <c r="E101" s="651"/>
      <c r="F101" s="651"/>
      <c r="G101" s="651"/>
      <c r="H101" s="651"/>
      <c r="I101" s="95"/>
      <c r="J101" s="744"/>
      <c r="K101" s="744"/>
      <c r="L101" s="95"/>
      <c r="M101" s="128">
        <f t="shared" si="8"/>
        <v>0</v>
      </c>
      <c r="N101" s="95"/>
      <c r="O101" s="92"/>
      <c r="Q101" s="252">
        <f t="shared" si="9"/>
        <v>0</v>
      </c>
      <c r="R101" s="248"/>
      <c r="S101" s="252"/>
      <c r="T101" s="401"/>
      <c r="U101" s="336"/>
      <c r="V101" s="337"/>
    </row>
    <row r="102" spans="1:22" s="76" customFormat="1" ht="14.85" customHeight="1">
      <c r="A102" s="651"/>
      <c r="B102" s="651"/>
      <c r="C102" s="651"/>
      <c r="D102" s="651"/>
      <c r="E102" s="651"/>
      <c r="F102" s="651"/>
      <c r="G102" s="651"/>
      <c r="H102" s="651"/>
      <c r="I102" s="95"/>
      <c r="J102" s="744"/>
      <c r="K102" s="744"/>
      <c r="L102" s="95"/>
      <c r="M102" s="128">
        <f t="shared" si="8"/>
        <v>0</v>
      </c>
      <c r="N102" s="95"/>
      <c r="O102" s="92"/>
      <c r="Q102" s="252">
        <f t="shared" si="9"/>
        <v>0</v>
      </c>
      <c r="R102" s="248"/>
      <c r="S102" s="252"/>
      <c r="T102" s="401"/>
      <c r="U102" s="336"/>
      <c r="V102" s="337"/>
    </row>
    <row r="103" spans="1:22" s="76" customFormat="1" ht="14.85" customHeight="1">
      <c r="A103" s="651"/>
      <c r="B103" s="651"/>
      <c r="C103" s="651"/>
      <c r="D103" s="651"/>
      <c r="E103" s="651"/>
      <c r="F103" s="651"/>
      <c r="G103" s="651"/>
      <c r="H103" s="651"/>
      <c r="I103" s="95"/>
      <c r="J103" s="744"/>
      <c r="K103" s="744"/>
      <c r="L103" s="95"/>
      <c r="M103" s="128">
        <f t="shared" si="8"/>
        <v>0</v>
      </c>
      <c r="N103" s="95"/>
      <c r="O103" s="92"/>
      <c r="Q103" s="252">
        <f t="shared" si="9"/>
        <v>0</v>
      </c>
      <c r="R103" s="248"/>
      <c r="S103" s="252"/>
      <c r="T103" s="401"/>
      <c r="U103" s="336"/>
      <c r="V103" s="337"/>
    </row>
    <row r="104" spans="1:22" s="76" customFormat="1" ht="14.85" customHeight="1">
      <c r="A104" s="651"/>
      <c r="B104" s="651"/>
      <c r="C104" s="651"/>
      <c r="D104" s="651"/>
      <c r="E104" s="651"/>
      <c r="F104" s="651"/>
      <c r="G104" s="651"/>
      <c r="H104" s="651"/>
      <c r="I104" s="95"/>
      <c r="J104" s="744"/>
      <c r="K104" s="744"/>
      <c r="L104" s="95"/>
      <c r="M104" s="128">
        <f t="shared" si="8"/>
        <v>0</v>
      </c>
      <c r="N104" s="95"/>
      <c r="O104" s="92"/>
      <c r="Q104" s="252">
        <f t="shared" si="9"/>
        <v>0</v>
      </c>
      <c r="R104" s="248"/>
      <c r="S104" s="252"/>
      <c r="T104" s="401"/>
      <c r="U104" s="336"/>
      <c r="V104" s="337"/>
    </row>
    <row r="105" spans="1:22" s="76" customFormat="1" ht="14.85" customHeight="1">
      <c r="A105" s="651"/>
      <c r="B105" s="651"/>
      <c r="C105" s="651"/>
      <c r="D105" s="651"/>
      <c r="E105" s="651"/>
      <c r="F105" s="651"/>
      <c r="G105" s="651"/>
      <c r="H105" s="651"/>
      <c r="I105" s="95"/>
      <c r="J105" s="744"/>
      <c r="K105" s="744"/>
      <c r="L105" s="95"/>
      <c r="M105" s="128">
        <f t="shared" si="8"/>
        <v>0</v>
      </c>
      <c r="N105" s="95"/>
      <c r="O105" s="92"/>
      <c r="Q105" s="252">
        <f t="shared" si="9"/>
        <v>0</v>
      </c>
      <c r="R105" s="248"/>
      <c r="S105" s="252"/>
      <c r="T105" s="401"/>
      <c r="U105" s="336"/>
      <c r="V105" s="337"/>
    </row>
    <row r="106" spans="1:22" ht="14.85" customHeight="1">
      <c r="A106" s="651"/>
      <c r="B106" s="651"/>
      <c r="C106" s="651"/>
      <c r="D106" s="651"/>
      <c r="E106" s="651"/>
      <c r="F106" s="651"/>
      <c r="G106" s="651"/>
      <c r="H106" s="651"/>
      <c r="I106" s="95"/>
      <c r="J106" s="744"/>
      <c r="K106" s="744"/>
      <c r="L106" s="95"/>
      <c r="M106" s="128">
        <f t="shared" si="8"/>
        <v>0</v>
      </c>
      <c r="N106" s="95"/>
      <c r="O106" s="92"/>
      <c r="P106" s="76"/>
      <c r="Q106" s="252">
        <f t="shared" si="9"/>
        <v>0</v>
      </c>
      <c r="R106" s="248"/>
      <c r="S106" s="252"/>
      <c r="T106" s="401"/>
      <c r="U106" s="336"/>
      <c r="V106" s="337"/>
    </row>
    <row r="107" spans="1:22" s="76" customFormat="1" ht="14.85" customHeight="1">
      <c r="A107" s="651"/>
      <c r="B107" s="651"/>
      <c r="C107" s="651"/>
      <c r="D107" s="651"/>
      <c r="E107" s="651"/>
      <c r="F107" s="651"/>
      <c r="G107" s="651"/>
      <c r="H107" s="651"/>
      <c r="I107" s="95"/>
      <c r="J107" s="744"/>
      <c r="K107" s="744"/>
      <c r="L107" s="95"/>
      <c r="M107" s="128">
        <f t="shared" si="8"/>
        <v>0</v>
      </c>
      <c r="N107" s="95"/>
      <c r="O107" s="92"/>
      <c r="Q107" s="252">
        <f t="shared" si="9"/>
        <v>0</v>
      </c>
      <c r="R107" s="248"/>
      <c r="S107" s="252"/>
      <c r="T107" s="401"/>
      <c r="U107" s="336"/>
      <c r="V107" s="337"/>
    </row>
    <row r="108" spans="1:22" s="76" customFormat="1" ht="14.85" customHeight="1">
      <c r="A108" s="651"/>
      <c r="B108" s="651"/>
      <c r="C108" s="651"/>
      <c r="D108" s="651"/>
      <c r="E108" s="651"/>
      <c r="F108" s="651"/>
      <c r="G108" s="651"/>
      <c r="H108" s="651"/>
      <c r="I108" s="95"/>
      <c r="J108" s="744"/>
      <c r="K108" s="744"/>
      <c r="L108" s="95"/>
      <c r="M108" s="128">
        <f t="shared" si="8"/>
        <v>0</v>
      </c>
      <c r="N108" s="95"/>
      <c r="O108" s="92"/>
      <c r="Q108" s="252">
        <f t="shared" si="9"/>
        <v>0</v>
      </c>
      <c r="R108" s="248"/>
      <c r="S108" s="252"/>
      <c r="T108" s="401"/>
      <c r="U108" s="336"/>
      <c r="V108" s="337"/>
    </row>
    <row r="109" spans="1:22" s="76" customFormat="1" ht="14.85" customHeight="1">
      <c r="A109" s="651"/>
      <c r="B109" s="651"/>
      <c r="C109" s="651"/>
      <c r="D109" s="651"/>
      <c r="E109" s="651"/>
      <c r="F109" s="651"/>
      <c r="G109" s="651"/>
      <c r="H109" s="651"/>
      <c r="I109" s="95"/>
      <c r="J109" s="744"/>
      <c r="K109" s="744"/>
      <c r="L109" s="95"/>
      <c r="M109" s="128">
        <f t="shared" si="8"/>
        <v>0</v>
      </c>
      <c r="N109" s="95"/>
      <c r="O109" s="92"/>
      <c r="Q109" s="252">
        <f t="shared" si="9"/>
        <v>0</v>
      </c>
      <c r="R109" s="248"/>
      <c r="S109" s="252"/>
      <c r="T109" s="401"/>
      <c r="U109" s="336"/>
      <c r="V109" s="337"/>
    </row>
    <row r="110" spans="1:22" s="76" customFormat="1" ht="14.85" customHeight="1">
      <c r="A110" s="651"/>
      <c r="B110" s="651"/>
      <c r="C110" s="651"/>
      <c r="D110" s="651"/>
      <c r="E110" s="651"/>
      <c r="F110" s="651"/>
      <c r="G110" s="651"/>
      <c r="H110" s="651"/>
      <c r="I110" s="95"/>
      <c r="J110" s="744"/>
      <c r="K110" s="744"/>
      <c r="L110" s="95"/>
      <c r="M110" s="128">
        <f t="shared" si="8"/>
        <v>0</v>
      </c>
      <c r="N110" s="95"/>
      <c r="O110" s="92"/>
      <c r="Q110" s="252">
        <f t="shared" si="9"/>
        <v>0</v>
      </c>
      <c r="R110" s="248"/>
      <c r="S110" s="252"/>
      <c r="T110" s="401"/>
      <c r="U110" s="336"/>
      <c r="V110" s="337"/>
    </row>
    <row r="111" spans="1:22" s="76" customFormat="1" ht="14.85" customHeight="1">
      <c r="A111" s="651"/>
      <c r="B111" s="651"/>
      <c r="C111" s="651"/>
      <c r="D111" s="651"/>
      <c r="E111" s="651"/>
      <c r="F111" s="651"/>
      <c r="G111" s="651"/>
      <c r="H111" s="651"/>
      <c r="I111" s="95"/>
      <c r="J111" s="744">
        <v>0</v>
      </c>
      <c r="K111" s="744"/>
      <c r="L111" s="95"/>
      <c r="M111" s="128">
        <f t="shared" si="8"/>
        <v>0</v>
      </c>
      <c r="N111" s="95"/>
      <c r="O111" s="92"/>
      <c r="Q111" s="252">
        <f t="shared" si="9"/>
        <v>0</v>
      </c>
      <c r="R111" s="248"/>
      <c r="S111" s="252"/>
      <c r="T111" s="401"/>
      <c r="U111" s="336"/>
      <c r="V111" s="337"/>
    </row>
    <row r="112" spans="1:22" s="76" customFormat="1" ht="14.85" customHeight="1">
      <c r="A112" s="651"/>
      <c r="B112" s="651"/>
      <c r="C112" s="651"/>
      <c r="D112" s="651"/>
      <c r="E112" s="651"/>
      <c r="F112" s="651"/>
      <c r="G112" s="651"/>
      <c r="H112" s="651"/>
      <c r="I112" s="95"/>
      <c r="J112" s="744"/>
      <c r="K112" s="744"/>
      <c r="L112" s="95"/>
      <c r="M112" s="128">
        <f t="shared" si="8"/>
        <v>0</v>
      </c>
      <c r="N112" s="95"/>
      <c r="O112" s="92"/>
      <c r="Q112" s="252">
        <f t="shared" si="9"/>
        <v>0</v>
      </c>
      <c r="R112" s="248"/>
      <c r="S112" s="252"/>
      <c r="T112" s="401"/>
      <c r="U112" s="336"/>
      <c r="V112" s="337"/>
    </row>
    <row r="113" spans="1:22" s="76" customFormat="1" ht="18" customHeight="1">
      <c r="A113" s="696" t="s">
        <v>52</v>
      </c>
      <c r="B113" s="696"/>
      <c r="C113" s="696"/>
      <c r="D113" s="696"/>
      <c r="E113" s="696"/>
      <c r="F113" s="696"/>
      <c r="G113" s="696"/>
      <c r="H113" s="696"/>
      <c r="I113" s="244">
        <f>SUM(I97:I112)</f>
        <v>0</v>
      </c>
      <c r="J113" s="766">
        <f>SUM(J97:J112)</f>
        <v>0</v>
      </c>
      <c r="K113" s="767"/>
      <c r="L113" s="244">
        <f>SUM(L97:L112)</f>
        <v>0</v>
      </c>
      <c r="M113" s="244">
        <f>SUM(M97:M112)</f>
        <v>0</v>
      </c>
      <c r="N113" s="244">
        <f>SUM(N97:N112)</f>
        <v>0</v>
      </c>
      <c r="O113" s="243"/>
      <c r="Q113" s="374" t="s">
        <v>336</v>
      </c>
      <c r="R113" s="374" t="s">
        <v>337</v>
      </c>
      <c r="S113" s="374" t="s">
        <v>338</v>
      </c>
      <c r="T113" s="401"/>
      <c r="U113" s="353" t="s">
        <v>334</v>
      </c>
      <c r="V113" s="354"/>
    </row>
    <row r="114" spans="1:22" s="76" customFormat="1" ht="15" customHeight="1">
      <c r="A114" s="86"/>
      <c r="B114" s="86"/>
      <c r="C114" s="86"/>
      <c r="D114" s="86"/>
      <c r="E114" s="86"/>
      <c r="F114" s="86"/>
      <c r="G114" s="86"/>
      <c r="H114" s="86"/>
      <c r="I114" s="86"/>
      <c r="J114" s="86"/>
      <c r="K114" s="86"/>
      <c r="L114" s="86"/>
      <c r="O114" s="241"/>
      <c r="Q114" s="375"/>
      <c r="R114" s="375"/>
      <c r="S114" s="375"/>
      <c r="T114" s="402"/>
      <c r="U114" s="355"/>
      <c r="V114" s="356"/>
    </row>
    <row r="115" spans="1:22" s="76" customFormat="1" ht="15" customHeight="1">
      <c r="A115" s="414" t="s">
        <v>58</v>
      </c>
      <c r="B115" s="414"/>
      <c r="C115" s="414"/>
      <c r="D115" s="414"/>
      <c r="E115" s="414"/>
      <c r="F115" s="414"/>
      <c r="G115" s="414"/>
      <c r="H115" s="414"/>
      <c r="I115" s="414"/>
      <c r="J115" s="414"/>
      <c r="K115" s="414"/>
      <c r="L115" s="414"/>
      <c r="M115" s="414"/>
      <c r="N115" s="414"/>
      <c r="O115" s="241"/>
      <c r="Q115" s="768" t="s">
        <v>341</v>
      </c>
      <c r="R115" s="769"/>
      <c r="S115" s="769"/>
      <c r="T115" s="769"/>
      <c r="U115" s="769"/>
      <c r="V115" s="770"/>
    </row>
    <row r="116" spans="1:22" s="76" customFormat="1" ht="27.9" customHeight="1">
      <c r="A116" s="650" t="s">
        <v>319</v>
      </c>
      <c r="B116" s="650"/>
      <c r="C116" s="650"/>
      <c r="D116" s="650"/>
      <c r="E116" s="650"/>
      <c r="F116" s="650"/>
      <c r="G116" s="650"/>
      <c r="H116" s="692" t="s">
        <v>318</v>
      </c>
      <c r="I116" s="659" t="s">
        <v>282</v>
      </c>
      <c r="J116" s="659"/>
      <c r="K116" s="659"/>
      <c r="L116" s="659" t="s">
        <v>404</v>
      </c>
      <c r="M116" s="664" t="s">
        <v>49</v>
      </c>
      <c r="N116" s="664" t="s">
        <v>27</v>
      </c>
      <c r="O116" s="440" t="s">
        <v>473</v>
      </c>
      <c r="Q116" s="771"/>
      <c r="R116" s="772"/>
      <c r="S116" s="772"/>
      <c r="T116" s="772"/>
      <c r="U116" s="772"/>
      <c r="V116" s="773"/>
    </row>
    <row r="117" spans="1:22" s="76" customFormat="1" ht="21.9" customHeight="1">
      <c r="A117" s="650"/>
      <c r="B117" s="650"/>
      <c r="C117" s="650"/>
      <c r="D117" s="650"/>
      <c r="E117" s="650"/>
      <c r="F117" s="650"/>
      <c r="G117" s="650"/>
      <c r="H117" s="692"/>
      <c r="I117" s="115" t="s">
        <v>107</v>
      </c>
      <c r="J117" s="659" t="s">
        <v>50</v>
      </c>
      <c r="K117" s="659"/>
      <c r="L117" s="659"/>
      <c r="M117" s="664"/>
      <c r="N117" s="664"/>
      <c r="O117" s="440"/>
      <c r="Q117" s="774"/>
      <c r="R117" s="775"/>
      <c r="S117" s="775"/>
      <c r="T117" s="775"/>
      <c r="U117" s="775"/>
      <c r="V117" s="776"/>
    </row>
    <row r="118" spans="1:22" s="76" customFormat="1" ht="14.85" customHeight="1">
      <c r="A118" s="660"/>
      <c r="B118" s="660"/>
      <c r="C118" s="660"/>
      <c r="D118" s="660"/>
      <c r="E118" s="660"/>
      <c r="F118" s="660"/>
      <c r="G118" s="660"/>
      <c r="H118" s="97"/>
      <c r="I118" s="95"/>
      <c r="J118" s="744"/>
      <c r="K118" s="744"/>
      <c r="L118" s="95"/>
      <c r="M118" s="128">
        <f t="shared" ref="M118:M133" si="10">N118-(I118+J118+L118)</f>
        <v>0</v>
      </c>
      <c r="N118" s="95"/>
      <c r="O118" s="92"/>
      <c r="Q118" s="252">
        <f>N118</f>
        <v>0</v>
      </c>
      <c r="R118" s="252"/>
      <c r="S118" s="252"/>
      <c r="T118" s="777"/>
      <c r="U118" s="336"/>
      <c r="V118" s="337"/>
    </row>
    <row r="119" spans="1:22" s="76" customFormat="1" ht="14.85" customHeight="1">
      <c r="A119" s="660"/>
      <c r="B119" s="660"/>
      <c r="C119" s="660"/>
      <c r="D119" s="660"/>
      <c r="E119" s="660"/>
      <c r="F119" s="660"/>
      <c r="G119" s="660"/>
      <c r="H119" s="97"/>
      <c r="I119" s="95"/>
      <c r="J119" s="744"/>
      <c r="K119" s="744"/>
      <c r="L119" s="95"/>
      <c r="M119" s="128">
        <f t="shared" si="10"/>
        <v>0</v>
      </c>
      <c r="N119" s="95"/>
      <c r="O119" s="92"/>
      <c r="Q119" s="252">
        <f t="shared" ref="Q119:Q133" si="11">N119</f>
        <v>0</v>
      </c>
      <c r="R119" s="252"/>
      <c r="S119" s="252"/>
      <c r="T119" s="777"/>
      <c r="U119" s="336"/>
      <c r="V119" s="337"/>
    </row>
    <row r="120" spans="1:22" s="76" customFormat="1" ht="14.85" customHeight="1">
      <c r="A120" s="660"/>
      <c r="B120" s="660"/>
      <c r="C120" s="660"/>
      <c r="D120" s="660"/>
      <c r="E120" s="660"/>
      <c r="F120" s="660"/>
      <c r="G120" s="660"/>
      <c r="H120" s="97"/>
      <c r="I120" s="95"/>
      <c r="J120" s="744"/>
      <c r="K120" s="744"/>
      <c r="L120" s="95"/>
      <c r="M120" s="128">
        <f t="shared" si="10"/>
        <v>0</v>
      </c>
      <c r="N120" s="95"/>
      <c r="O120" s="92"/>
      <c r="Q120" s="252">
        <f t="shared" si="11"/>
        <v>0</v>
      </c>
      <c r="R120" s="252"/>
      <c r="S120" s="252"/>
      <c r="T120" s="777"/>
      <c r="U120" s="336"/>
      <c r="V120" s="337"/>
    </row>
    <row r="121" spans="1:22" s="76" customFormat="1" ht="14.85" customHeight="1">
      <c r="A121" s="660"/>
      <c r="B121" s="660"/>
      <c r="C121" s="660"/>
      <c r="D121" s="660"/>
      <c r="E121" s="660"/>
      <c r="F121" s="660"/>
      <c r="G121" s="660"/>
      <c r="H121" s="97"/>
      <c r="I121" s="95"/>
      <c r="J121" s="744"/>
      <c r="K121" s="744"/>
      <c r="L121" s="95"/>
      <c r="M121" s="128">
        <f t="shared" si="10"/>
        <v>0</v>
      </c>
      <c r="N121" s="95"/>
      <c r="O121" s="92"/>
      <c r="Q121" s="252">
        <f t="shared" si="11"/>
        <v>0</v>
      </c>
      <c r="R121" s="252"/>
      <c r="S121" s="252"/>
      <c r="T121" s="777"/>
      <c r="U121" s="336"/>
      <c r="V121" s="337"/>
    </row>
    <row r="122" spans="1:22" s="76" customFormat="1" ht="14.85" customHeight="1">
      <c r="A122" s="660"/>
      <c r="B122" s="660"/>
      <c r="C122" s="660"/>
      <c r="D122" s="660"/>
      <c r="E122" s="660"/>
      <c r="F122" s="660"/>
      <c r="G122" s="660"/>
      <c r="H122" s="97"/>
      <c r="I122" s="95"/>
      <c r="J122" s="744"/>
      <c r="K122" s="744"/>
      <c r="L122" s="95"/>
      <c r="M122" s="128">
        <f t="shared" si="10"/>
        <v>0</v>
      </c>
      <c r="N122" s="95"/>
      <c r="O122" s="92"/>
      <c r="Q122" s="252">
        <f t="shared" si="11"/>
        <v>0</v>
      </c>
      <c r="R122" s="252"/>
      <c r="S122" s="252"/>
      <c r="T122" s="777"/>
      <c r="U122" s="336"/>
      <c r="V122" s="337"/>
    </row>
    <row r="123" spans="1:22" s="76" customFormat="1" ht="14.85" customHeight="1">
      <c r="A123" s="660"/>
      <c r="B123" s="660"/>
      <c r="C123" s="660"/>
      <c r="D123" s="660"/>
      <c r="E123" s="660"/>
      <c r="F123" s="660"/>
      <c r="G123" s="660"/>
      <c r="H123" s="97"/>
      <c r="I123" s="95"/>
      <c r="J123" s="744"/>
      <c r="K123" s="744"/>
      <c r="L123" s="95"/>
      <c r="M123" s="128">
        <f t="shared" si="10"/>
        <v>0</v>
      </c>
      <c r="N123" s="95"/>
      <c r="O123" s="92"/>
      <c r="Q123" s="252">
        <f t="shared" si="11"/>
        <v>0</v>
      </c>
      <c r="R123" s="252"/>
      <c r="S123" s="252"/>
      <c r="T123" s="777"/>
      <c r="U123" s="336"/>
      <c r="V123" s="337"/>
    </row>
    <row r="124" spans="1:22" s="76" customFormat="1" ht="14.85" customHeight="1">
      <c r="A124" s="660"/>
      <c r="B124" s="660"/>
      <c r="C124" s="660"/>
      <c r="D124" s="660"/>
      <c r="E124" s="660"/>
      <c r="F124" s="660"/>
      <c r="G124" s="660"/>
      <c r="H124" s="97"/>
      <c r="I124" s="95"/>
      <c r="J124" s="744"/>
      <c r="K124" s="744"/>
      <c r="L124" s="95"/>
      <c r="M124" s="128">
        <f t="shared" si="10"/>
        <v>0</v>
      </c>
      <c r="N124" s="95"/>
      <c r="O124" s="92"/>
      <c r="Q124" s="252">
        <f t="shared" si="11"/>
        <v>0</v>
      </c>
      <c r="R124" s="252"/>
      <c r="S124" s="252"/>
      <c r="T124" s="777"/>
      <c r="U124" s="336"/>
      <c r="V124" s="337"/>
    </row>
    <row r="125" spans="1:22" s="76" customFormat="1" ht="14.85" customHeight="1">
      <c r="A125" s="660"/>
      <c r="B125" s="660"/>
      <c r="C125" s="660"/>
      <c r="D125" s="660"/>
      <c r="E125" s="660"/>
      <c r="F125" s="660"/>
      <c r="G125" s="660"/>
      <c r="H125" s="97"/>
      <c r="I125" s="95"/>
      <c r="J125" s="744"/>
      <c r="K125" s="744"/>
      <c r="L125" s="95"/>
      <c r="M125" s="128">
        <f t="shared" si="10"/>
        <v>0</v>
      </c>
      <c r="N125" s="95"/>
      <c r="O125" s="92"/>
      <c r="Q125" s="252">
        <f t="shared" si="11"/>
        <v>0</v>
      </c>
      <c r="R125" s="252"/>
      <c r="S125" s="252"/>
      <c r="T125" s="777"/>
      <c r="U125" s="336"/>
      <c r="V125" s="337"/>
    </row>
    <row r="126" spans="1:22" s="76" customFormat="1" ht="14.85" customHeight="1">
      <c r="A126" s="660"/>
      <c r="B126" s="660"/>
      <c r="C126" s="660"/>
      <c r="D126" s="660"/>
      <c r="E126" s="660"/>
      <c r="F126" s="660"/>
      <c r="G126" s="660"/>
      <c r="H126" s="97"/>
      <c r="I126" s="95"/>
      <c r="J126" s="744"/>
      <c r="K126" s="744"/>
      <c r="L126" s="95"/>
      <c r="M126" s="128">
        <f t="shared" si="10"/>
        <v>0</v>
      </c>
      <c r="N126" s="95"/>
      <c r="O126" s="92"/>
      <c r="Q126" s="252">
        <f t="shared" si="11"/>
        <v>0</v>
      </c>
      <c r="R126" s="252"/>
      <c r="S126" s="252"/>
      <c r="T126" s="777"/>
      <c r="U126" s="336"/>
      <c r="V126" s="337"/>
    </row>
    <row r="127" spans="1:22" ht="14.85" customHeight="1">
      <c r="A127" s="660"/>
      <c r="B127" s="660"/>
      <c r="C127" s="660"/>
      <c r="D127" s="660"/>
      <c r="E127" s="660"/>
      <c r="F127" s="660"/>
      <c r="G127" s="660"/>
      <c r="H127" s="97"/>
      <c r="I127" s="95"/>
      <c r="J127" s="744"/>
      <c r="K127" s="744"/>
      <c r="L127" s="95"/>
      <c r="M127" s="128">
        <f t="shared" si="10"/>
        <v>0</v>
      </c>
      <c r="N127" s="95"/>
      <c r="O127" s="92"/>
      <c r="P127" s="76"/>
      <c r="Q127" s="252">
        <f t="shared" si="11"/>
        <v>0</v>
      </c>
      <c r="R127" s="252"/>
      <c r="S127" s="252"/>
      <c r="T127" s="777"/>
      <c r="U127" s="336"/>
      <c r="V127" s="337"/>
    </row>
    <row r="128" spans="1:22" s="76" customFormat="1" ht="14.85" customHeight="1">
      <c r="A128" s="660"/>
      <c r="B128" s="660"/>
      <c r="C128" s="660"/>
      <c r="D128" s="660"/>
      <c r="E128" s="660"/>
      <c r="F128" s="660"/>
      <c r="G128" s="660"/>
      <c r="H128" s="97"/>
      <c r="I128" s="95"/>
      <c r="J128" s="744"/>
      <c r="K128" s="744"/>
      <c r="L128" s="95"/>
      <c r="M128" s="128">
        <f t="shared" si="10"/>
        <v>0</v>
      </c>
      <c r="N128" s="95"/>
      <c r="O128" s="92"/>
      <c r="Q128" s="252">
        <f t="shared" si="11"/>
        <v>0</v>
      </c>
      <c r="R128" s="252"/>
      <c r="S128" s="252"/>
      <c r="T128" s="777"/>
      <c r="U128" s="336"/>
      <c r="V128" s="337"/>
    </row>
    <row r="129" spans="1:22" s="76" customFormat="1" ht="14.85" customHeight="1">
      <c r="A129" s="660"/>
      <c r="B129" s="660"/>
      <c r="C129" s="660"/>
      <c r="D129" s="660"/>
      <c r="E129" s="660"/>
      <c r="F129" s="660"/>
      <c r="G129" s="660"/>
      <c r="H129" s="97"/>
      <c r="I129" s="95"/>
      <c r="J129" s="744"/>
      <c r="K129" s="744"/>
      <c r="L129" s="95"/>
      <c r="M129" s="128">
        <f t="shared" si="10"/>
        <v>0</v>
      </c>
      <c r="N129" s="95"/>
      <c r="O129" s="92"/>
      <c r="Q129" s="252">
        <f t="shared" si="11"/>
        <v>0</v>
      </c>
      <c r="R129" s="252"/>
      <c r="S129" s="252"/>
      <c r="T129" s="777"/>
      <c r="U129" s="336"/>
      <c r="V129" s="337"/>
    </row>
    <row r="130" spans="1:22" s="76" customFormat="1" ht="14.85" customHeight="1">
      <c r="A130" s="660"/>
      <c r="B130" s="660"/>
      <c r="C130" s="660"/>
      <c r="D130" s="660"/>
      <c r="E130" s="660"/>
      <c r="F130" s="660"/>
      <c r="G130" s="660"/>
      <c r="H130" s="97"/>
      <c r="I130" s="95"/>
      <c r="J130" s="744"/>
      <c r="K130" s="744"/>
      <c r="L130" s="95"/>
      <c r="M130" s="128">
        <f t="shared" si="10"/>
        <v>0</v>
      </c>
      <c r="N130" s="95"/>
      <c r="O130" s="92"/>
      <c r="Q130" s="252">
        <f t="shared" si="11"/>
        <v>0</v>
      </c>
      <c r="R130" s="252"/>
      <c r="S130" s="252"/>
      <c r="T130" s="777"/>
      <c r="U130" s="336"/>
      <c r="V130" s="337"/>
    </row>
    <row r="131" spans="1:22" s="76" customFormat="1" ht="14.85" customHeight="1">
      <c r="A131" s="660"/>
      <c r="B131" s="660"/>
      <c r="C131" s="660"/>
      <c r="D131" s="660"/>
      <c r="E131" s="660"/>
      <c r="F131" s="660"/>
      <c r="G131" s="660"/>
      <c r="H131" s="97"/>
      <c r="I131" s="95"/>
      <c r="J131" s="744"/>
      <c r="K131" s="744"/>
      <c r="L131" s="95"/>
      <c r="M131" s="128">
        <f t="shared" si="10"/>
        <v>0</v>
      </c>
      <c r="N131" s="95"/>
      <c r="O131" s="92"/>
      <c r="Q131" s="252">
        <f t="shared" si="11"/>
        <v>0</v>
      </c>
      <c r="R131" s="252"/>
      <c r="S131" s="252"/>
      <c r="T131" s="777"/>
      <c r="U131" s="336"/>
      <c r="V131" s="337"/>
    </row>
    <row r="132" spans="1:22" s="76" customFormat="1" ht="14.85" customHeight="1">
      <c r="A132" s="660"/>
      <c r="B132" s="660"/>
      <c r="C132" s="660"/>
      <c r="D132" s="660"/>
      <c r="E132" s="660"/>
      <c r="F132" s="660"/>
      <c r="G132" s="660"/>
      <c r="H132" s="97"/>
      <c r="I132" s="95"/>
      <c r="J132" s="744"/>
      <c r="K132" s="744"/>
      <c r="L132" s="95"/>
      <c r="M132" s="128">
        <f t="shared" si="10"/>
        <v>0</v>
      </c>
      <c r="N132" s="95"/>
      <c r="O132" s="92"/>
      <c r="Q132" s="252">
        <f t="shared" si="11"/>
        <v>0</v>
      </c>
      <c r="R132" s="252"/>
      <c r="S132" s="252"/>
      <c r="T132" s="777"/>
      <c r="U132" s="336"/>
      <c r="V132" s="337"/>
    </row>
    <row r="133" spans="1:22" s="76" customFormat="1" ht="14.85" customHeight="1">
      <c r="A133" s="660"/>
      <c r="B133" s="660"/>
      <c r="C133" s="660"/>
      <c r="D133" s="660"/>
      <c r="E133" s="660"/>
      <c r="F133" s="660"/>
      <c r="G133" s="660"/>
      <c r="H133" s="97"/>
      <c r="I133" s="95"/>
      <c r="J133" s="744"/>
      <c r="K133" s="744"/>
      <c r="L133" s="95"/>
      <c r="M133" s="128">
        <f t="shared" si="10"/>
        <v>0</v>
      </c>
      <c r="N133" s="95"/>
      <c r="O133" s="92"/>
      <c r="Q133" s="252">
        <f t="shared" si="11"/>
        <v>0</v>
      </c>
      <c r="R133" s="252"/>
      <c r="S133" s="252"/>
      <c r="T133" s="777"/>
      <c r="U133" s="336"/>
      <c r="V133" s="337"/>
    </row>
    <row r="134" spans="1:22" s="76" customFormat="1" ht="21.6" customHeight="1">
      <c r="A134" s="681" t="s">
        <v>52</v>
      </c>
      <c r="B134" s="682"/>
      <c r="C134" s="682"/>
      <c r="D134" s="682"/>
      <c r="E134" s="682"/>
      <c r="F134" s="682"/>
      <c r="G134" s="682"/>
      <c r="H134" s="683"/>
      <c r="I134" s="244">
        <f>SUM(I118:I133)</f>
        <v>0</v>
      </c>
      <c r="J134" s="766">
        <f>SUM(J118:J133)</f>
        <v>0</v>
      </c>
      <c r="K134" s="767"/>
      <c r="L134" s="244">
        <f>SUM(L118:L133)</f>
        <v>0</v>
      </c>
      <c r="M134" s="244">
        <f>SUM(M118:M133)</f>
        <v>0</v>
      </c>
      <c r="N134" s="244">
        <f>SUM(N118:N133)</f>
        <v>0</v>
      </c>
      <c r="O134" s="243"/>
      <c r="Q134" s="374" t="s">
        <v>336</v>
      </c>
      <c r="R134" s="374" t="s">
        <v>337</v>
      </c>
      <c r="S134" s="374" t="s">
        <v>338</v>
      </c>
      <c r="T134" s="777"/>
      <c r="U134" s="353" t="s">
        <v>334</v>
      </c>
      <c r="V134" s="354"/>
    </row>
    <row r="135" spans="1:22" s="76" customFormat="1" ht="15" customHeight="1">
      <c r="A135" s="86"/>
      <c r="B135" s="86"/>
      <c r="C135" s="86"/>
      <c r="D135" s="86"/>
      <c r="E135" s="86"/>
      <c r="F135" s="86"/>
      <c r="G135" s="86"/>
      <c r="H135" s="86"/>
      <c r="I135" s="86"/>
      <c r="J135" s="86"/>
      <c r="K135" s="86"/>
      <c r="L135" s="86"/>
      <c r="O135" s="241"/>
      <c r="Q135" s="375"/>
      <c r="R135" s="375"/>
      <c r="S135" s="375"/>
      <c r="T135" s="777"/>
      <c r="U135" s="355"/>
      <c r="V135" s="356"/>
    </row>
    <row r="136" spans="1:22" s="76" customFormat="1" ht="15" customHeight="1">
      <c r="A136" s="414" t="s">
        <v>284</v>
      </c>
      <c r="B136" s="414"/>
      <c r="C136" s="414"/>
      <c r="D136" s="414"/>
      <c r="E136" s="414"/>
      <c r="F136" s="414"/>
      <c r="G136" s="414"/>
      <c r="H136" s="414"/>
      <c r="I136" s="414"/>
      <c r="J136" s="414"/>
      <c r="K136" s="414"/>
      <c r="L136" s="414"/>
      <c r="M136" s="414"/>
      <c r="N136" s="414"/>
      <c r="O136" s="241"/>
      <c r="Q136" s="405" t="s">
        <v>342</v>
      </c>
      <c r="R136" s="406"/>
      <c r="S136" s="406"/>
      <c r="T136" s="406"/>
      <c r="U136" s="406"/>
      <c r="V136" s="407"/>
    </row>
    <row r="137" spans="1:22" s="76" customFormat="1" ht="27" customHeight="1">
      <c r="A137" s="679" t="s">
        <v>59</v>
      </c>
      <c r="B137" s="679"/>
      <c r="C137" s="679"/>
      <c r="D137" s="679"/>
      <c r="E137" s="679"/>
      <c r="F137" s="679"/>
      <c r="G137" s="679"/>
      <c r="H137" s="679"/>
      <c r="I137" s="659" t="s">
        <v>282</v>
      </c>
      <c r="J137" s="659"/>
      <c r="K137" s="659"/>
      <c r="L137" s="659" t="s">
        <v>404</v>
      </c>
      <c r="M137" s="664" t="s">
        <v>49</v>
      </c>
      <c r="N137" s="664" t="s">
        <v>27</v>
      </c>
      <c r="O137" s="440" t="s">
        <v>473</v>
      </c>
      <c r="Q137" s="408"/>
      <c r="R137" s="409"/>
      <c r="S137" s="409"/>
      <c r="T137" s="409"/>
      <c r="U137" s="409"/>
      <c r="V137" s="410"/>
    </row>
    <row r="138" spans="1:22" s="76" customFormat="1" ht="21.9" customHeight="1">
      <c r="A138" s="679"/>
      <c r="B138" s="679"/>
      <c r="C138" s="679"/>
      <c r="D138" s="679"/>
      <c r="E138" s="679"/>
      <c r="F138" s="679"/>
      <c r="G138" s="679"/>
      <c r="H138" s="679"/>
      <c r="I138" s="115" t="s">
        <v>107</v>
      </c>
      <c r="J138" s="659" t="s">
        <v>50</v>
      </c>
      <c r="K138" s="659"/>
      <c r="L138" s="659"/>
      <c r="M138" s="664"/>
      <c r="N138" s="664"/>
      <c r="O138" s="440"/>
      <c r="Q138" s="411"/>
      <c r="R138" s="412"/>
      <c r="S138" s="412"/>
      <c r="T138" s="412"/>
      <c r="U138" s="412"/>
      <c r="V138" s="413"/>
    </row>
    <row r="139" spans="1:22" s="76" customFormat="1" ht="14.85" customHeight="1">
      <c r="A139" s="338"/>
      <c r="B139" s="338"/>
      <c r="C139" s="338"/>
      <c r="D139" s="338"/>
      <c r="E139" s="338"/>
      <c r="F139" s="338"/>
      <c r="G139" s="338"/>
      <c r="H139" s="338"/>
      <c r="I139" s="95"/>
      <c r="J139" s="744"/>
      <c r="K139" s="744"/>
      <c r="L139" s="95"/>
      <c r="M139" s="128">
        <f t="shared" ref="M139:M154" si="12">N139-(I139+J139+L139)</f>
        <v>0</v>
      </c>
      <c r="N139" s="95"/>
      <c r="O139" s="92"/>
      <c r="Q139" s="252">
        <f>N139</f>
        <v>0</v>
      </c>
      <c r="R139" s="248"/>
      <c r="S139" s="252"/>
      <c r="T139" s="397">
        <f>SUM(T42:T58)</f>
        <v>0</v>
      </c>
      <c r="U139" s="336"/>
      <c r="V139" s="337"/>
    </row>
    <row r="140" spans="1:22" s="76" customFormat="1" ht="14.85" customHeight="1">
      <c r="A140" s="338"/>
      <c r="B140" s="338"/>
      <c r="C140" s="338"/>
      <c r="D140" s="338"/>
      <c r="E140" s="338"/>
      <c r="F140" s="338"/>
      <c r="G140" s="338"/>
      <c r="H140" s="338"/>
      <c r="I140" s="95"/>
      <c r="J140" s="744"/>
      <c r="K140" s="744"/>
      <c r="L140" s="95"/>
      <c r="M140" s="128">
        <f t="shared" si="12"/>
        <v>0</v>
      </c>
      <c r="N140" s="95"/>
      <c r="O140" s="92"/>
      <c r="Q140" s="252">
        <f t="shared" ref="Q140:Q154" si="13">N140</f>
        <v>0</v>
      </c>
      <c r="R140" s="248"/>
      <c r="S140" s="252"/>
      <c r="T140" s="398"/>
      <c r="U140" s="336"/>
      <c r="V140" s="337"/>
    </row>
    <row r="141" spans="1:22" s="76" customFormat="1" ht="14.85" customHeight="1">
      <c r="A141" s="338"/>
      <c r="B141" s="338"/>
      <c r="C141" s="338"/>
      <c r="D141" s="338"/>
      <c r="E141" s="338"/>
      <c r="F141" s="338"/>
      <c r="G141" s="338"/>
      <c r="H141" s="338"/>
      <c r="I141" s="95"/>
      <c r="J141" s="744"/>
      <c r="K141" s="744"/>
      <c r="L141" s="95"/>
      <c r="M141" s="128">
        <f t="shared" si="12"/>
        <v>0</v>
      </c>
      <c r="N141" s="95"/>
      <c r="O141" s="92"/>
      <c r="Q141" s="252">
        <f t="shared" si="13"/>
        <v>0</v>
      </c>
      <c r="R141" s="248"/>
      <c r="S141" s="252"/>
      <c r="T141" s="398"/>
      <c r="U141" s="336"/>
      <c r="V141" s="337"/>
    </row>
    <row r="142" spans="1:22" s="76" customFormat="1" ht="14.85" customHeight="1">
      <c r="A142" s="338"/>
      <c r="B142" s="338"/>
      <c r="C142" s="338"/>
      <c r="D142" s="338"/>
      <c r="E142" s="338"/>
      <c r="F142" s="338"/>
      <c r="G142" s="338"/>
      <c r="H142" s="338"/>
      <c r="I142" s="95"/>
      <c r="J142" s="744"/>
      <c r="K142" s="744"/>
      <c r="L142" s="95"/>
      <c r="M142" s="128">
        <f t="shared" si="12"/>
        <v>0</v>
      </c>
      <c r="N142" s="95"/>
      <c r="O142" s="92"/>
      <c r="Q142" s="252">
        <f t="shared" si="13"/>
        <v>0</v>
      </c>
      <c r="R142" s="248"/>
      <c r="S142" s="252"/>
      <c r="T142" s="398"/>
      <c r="U142" s="336"/>
      <c r="V142" s="337"/>
    </row>
    <row r="143" spans="1:22" s="76" customFormat="1" ht="14.85" customHeight="1">
      <c r="A143" s="338"/>
      <c r="B143" s="338"/>
      <c r="C143" s="338"/>
      <c r="D143" s="338"/>
      <c r="E143" s="338"/>
      <c r="F143" s="338"/>
      <c r="G143" s="338"/>
      <c r="H143" s="338"/>
      <c r="I143" s="95"/>
      <c r="J143" s="744"/>
      <c r="K143" s="744"/>
      <c r="L143" s="95"/>
      <c r="M143" s="128">
        <f t="shared" si="12"/>
        <v>0</v>
      </c>
      <c r="N143" s="95"/>
      <c r="O143" s="92"/>
      <c r="Q143" s="252">
        <f t="shared" si="13"/>
        <v>0</v>
      </c>
      <c r="R143" s="248"/>
      <c r="S143" s="252"/>
      <c r="T143" s="398"/>
      <c r="U143" s="336"/>
      <c r="V143" s="337"/>
    </row>
    <row r="144" spans="1:22" s="76" customFormat="1" ht="14.85" customHeight="1">
      <c r="A144" s="338"/>
      <c r="B144" s="338"/>
      <c r="C144" s="338"/>
      <c r="D144" s="338"/>
      <c r="E144" s="338"/>
      <c r="F144" s="338"/>
      <c r="G144" s="338"/>
      <c r="H144" s="338"/>
      <c r="I144" s="95"/>
      <c r="J144" s="744"/>
      <c r="K144" s="744"/>
      <c r="L144" s="95"/>
      <c r="M144" s="128">
        <f t="shared" si="12"/>
        <v>0</v>
      </c>
      <c r="N144" s="95"/>
      <c r="O144" s="92"/>
      <c r="Q144" s="252">
        <f t="shared" si="13"/>
        <v>0</v>
      </c>
      <c r="R144" s="248"/>
      <c r="S144" s="252"/>
      <c r="T144" s="398"/>
      <c r="U144" s="336"/>
      <c r="V144" s="337"/>
    </row>
    <row r="145" spans="1:16383" s="76" customFormat="1" ht="14.85" customHeight="1">
      <c r="A145" s="338"/>
      <c r="B145" s="338"/>
      <c r="C145" s="338"/>
      <c r="D145" s="338"/>
      <c r="E145" s="338"/>
      <c r="F145" s="338"/>
      <c r="G145" s="338"/>
      <c r="H145" s="338"/>
      <c r="I145" s="95"/>
      <c r="J145" s="744"/>
      <c r="K145" s="744"/>
      <c r="L145" s="95"/>
      <c r="M145" s="128">
        <f t="shared" si="12"/>
        <v>0</v>
      </c>
      <c r="N145" s="95"/>
      <c r="O145" s="92"/>
      <c r="Q145" s="252">
        <f t="shared" si="13"/>
        <v>0</v>
      </c>
      <c r="R145" s="248"/>
      <c r="S145" s="252"/>
      <c r="T145" s="398"/>
      <c r="U145" s="336"/>
      <c r="V145" s="337"/>
    </row>
    <row r="146" spans="1:16383" s="76" customFormat="1" ht="14.85" customHeight="1">
      <c r="A146" s="338"/>
      <c r="B146" s="338"/>
      <c r="C146" s="338"/>
      <c r="D146" s="338"/>
      <c r="E146" s="338"/>
      <c r="F146" s="338"/>
      <c r="G146" s="338"/>
      <c r="H146" s="338"/>
      <c r="I146" s="95"/>
      <c r="J146" s="744"/>
      <c r="K146" s="744"/>
      <c r="L146" s="95"/>
      <c r="M146" s="128">
        <f t="shared" si="12"/>
        <v>0</v>
      </c>
      <c r="N146" s="95"/>
      <c r="O146" s="92"/>
      <c r="Q146" s="252">
        <f t="shared" si="13"/>
        <v>0</v>
      </c>
      <c r="R146" s="248"/>
      <c r="S146" s="252"/>
      <c r="T146" s="398"/>
      <c r="U146" s="336"/>
      <c r="V146" s="337"/>
    </row>
    <row r="147" spans="1:16383" s="76" customFormat="1" ht="14.85" customHeight="1">
      <c r="A147" s="338"/>
      <c r="B147" s="338"/>
      <c r="C147" s="338"/>
      <c r="D147" s="338"/>
      <c r="E147" s="338"/>
      <c r="F147" s="338"/>
      <c r="G147" s="338"/>
      <c r="H147" s="338"/>
      <c r="I147" s="95"/>
      <c r="J147" s="744"/>
      <c r="K147" s="744"/>
      <c r="L147" s="95"/>
      <c r="M147" s="128">
        <f t="shared" si="12"/>
        <v>0</v>
      </c>
      <c r="N147" s="95"/>
      <c r="O147" s="92"/>
      <c r="Q147" s="252">
        <f t="shared" si="13"/>
        <v>0</v>
      </c>
      <c r="R147" s="248"/>
      <c r="S147" s="252"/>
      <c r="T147" s="398"/>
      <c r="U147" s="336"/>
      <c r="V147" s="337"/>
    </row>
    <row r="148" spans="1:16383" ht="14.85" customHeight="1">
      <c r="A148" s="338"/>
      <c r="B148" s="338"/>
      <c r="C148" s="338"/>
      <c r="D148" s="338"/>
      <c r="E148" s="338"/>
      <c r="F148" s="338"/>
      <c r="G148" s="338"/>
      <c r="H148" s="338"/>
      <c r="I148" s="95"/>
      <c r="J148" s="744"/>
      <c r="K148" s="744"/>
      <c r="L148" s="95"/>
      <c r="M148" s="128">
        <f t="shared" si="12"/>
        <v>0</v>
      </c>
      <c r="N148" s="95"/>
      <c r="O148" s="92"/>
      <c r="P148" s="76"/>
      <c r="Q148" s="252">
        <f t="shared" si="13"/>
        <v>0</v>
      </c>
      <c r="R148" s="248"/>
      <c r="S148" s="252"/>
      <c r="T148" s="398"/>
      <c r="U148" s="336"/>
      <c r="V148" s="337"/>
    </row>
    <row r="149" spans="1:16383" s="76" customFormat="1" ht="14.85" customHeight="1">
      <c r="A149" s="338"/>
      <c r="B149" s="338"/>
      <c r="C149" s="338"/>
      <c r="D149" s="338"/>
      <c r="E149" s="338"/>
      <c r="F149" s="338"/>
      <c r="G149" s="338"/>
      <c r="H149" s="338"/>
      <c r="I149" s="95"/>
      <c r="J149" s="744"/>
      <c r="K149" s="744"/>
      <c r="L149" s="95"/>
      <c r="M149" s="128">
        <f t="shared" si="12"/>
        <v>0</v>
      </c>
      <c r="N149" s="95"/>
      <c r="O149" s="92"/>
      <c r="Q149" s="252">
        <f t="shared" si="13"/>
        <v>0</v>
      </c>
      <c r="R149" s="248"/>
      <c r="S149" s="252"/>
      <c r="T149" s="398"/>
      <c r="U149" s="336"/>
      <c r="V149" s="337"/>
    </row>
    <row r="150" spans="1:16383" s="76" customFormat="1" ht="14.85" customHeight="1">
      <c r="A150" s="338"/>
      <c r="B150" s="338"/>
      <c r="C150" s="338"/>
      <c r="D150" s="338"/>
      <c r="E150" s="338"/>
      <c r="F150" s="338"/>
      <c r="G150" s="338"/>
      <c r="H150" s="338"/>
      <c r="I150" s="95"/>
      <c r="J150" s="744"/>
      <c r="K150" s="744"/>
      <c r="L150" s="95"/>
      <c r="M150" s="128">
        <f t="shared" si="12"/>
        <v>0</v>
      </c>
      <c r="N150" s="95"/>
      <c r="O150" s="92"/>
      <c r="Q150" s="252">
        <f t="shared" si="13"/>
        <v>0</v>
      </c>
      <c r="R150" s="248"/>
      <c r="S150" s="252"/>
      <c r="T150" s="398"/>
      <c r="U150" s="336"/>
      <c r="V150" s="337"/>
    </row>
    <row r="151" spans="1:16383" s="91" customFormat="1" ht="14.85" customHeight="1">
      <c r="A151" s="338"/>
      <c r="B151" s="338"/>
      <c r="C151" s="338"/>
      <c r="D151" s="338"/>
      <c r="E151" s="338"/>
      <c r="F151" s="338"/>
      <c r="G151" s="338"/>
      <c r="H151" s="338"/>
      <c r="I151" s="95"/>
      <c r="J151" s="746"/>
      <c r="K151" s="747"/>
      <c r="L151" s="95"/>
      <c r="M151" s="128">
        <f t="shared" si="12"/>
        <v>0</v>
      </c>
      <c r="N151" s="95"/>
      <c r="O151" s="92"/>
      <c r="P151" s="76"/>
      <c r="Q151" s="252">
        <f t="shared" si="13"/>
        <v>0</v>
      </c>
      <c r="R151" s="248"/>
      <c r="S151" s="252"/>
      <c r="T151" s="398"/>
      <c r="U151" s="336"/>
      <c r="V151" s="337"/>
      <c r="W151" s="16"/>
      <c r="X151" s="16"/>
      <c r="Y151" s="16"/>
      <c r="Z151" s="342"/>
      <c r="AA151" s="342"/>
      <c r="AB151" s="342"/>
      <c r="AC151" s="342"/>
      <c r="AD151" s="342"/>
      <c r="AE151" s="342"/>
      <c r="AF151" s="342"/>
      <c r="AG151" s="342"/>
      <c r="AH151" s="342"/>
      <c r="AI151" s="342"/>
      <c r="AJ151" s="342"/>
      <c r="AK151" s="342"/>
      <c r="AL151" s="342"/>
      <c r="AM151" s="342"/>
      <c r="AN151" s="342"/>
      <c r="AO151" s="342"/>
      <c r="AP151" s="342"/>
      <c r="AQ151" s="342"/>
      <c r="AR151" s="342"/>
      <c r="AS151" s="342"/>
      <c r="AT151" s="342"/>
      <c r="AU151" s="342"/>
      <c r="AV151" s="342"/>
      <c r="AW151" s="342"/>
      <c r="AX151" s="342"/>
      <c r="AY151" s="342"/>
      <c r="AZ151" s="342"/>
      <c r="BA151" s="342"/>
      <c r="BB151" s="342"/>
      <c r="BC151" s="342"/>
      <c r="BD151" s="342"/>
      <c r="BE151" s="342"/>
      <c r="BF151" s="342"/>
      <c r="BG151" s="342"/>
      <c r="BH151" s="342"/>
      <c r="BI151" s="342"/>
      <c r="BJ151" s="342"/>
      <c r="BK151" s="342"/>
      <c r="BL151" s="342"/>
      <c r="BM151" s="342"/>
      <c r="BN151" s="342"/>
      <c r="BO151" s="342"/>
      <c r="BP151" s="342"/>
      <c r="BQ151" s="342"/>
      <c r="BR151" s="342"/>
      <c r="BS151" s="342"/>
      <c r="BT151" s="342"/>
      <c r="BU151" s="342"/>
      <c r="BV151" s="342"/>
      <c r="BW151" s="342"/>
      <c r="BX151" s="342"/>
      <c r="BY151" s="342"/>
      <c r="BZ151" s="342"/>
      <c r="CA151" s="342"/>
      <c r="CB151" s="342"/>
      <c r="CC151" s="342"/>
      <c r="CD151" s="342"/>
      <c r="CE151" s="342"/>
      <c r="CF151" s="342"/>
      <c r="CG151" s="342"/>
      <c r="CH151" s="342"/>
      <c r="CI151" s="342"/>
      <c r="CJ151" s="342"/>
      <c r="CK151" s="342"/>
      <c r="CL151" s="342"/>
      <c r="CM151" s="342"/>
      <c r="CN151" s="342"/>
      <c r="CO151" s="342"/>
      <c r="CP151" s="342"/>
      <c r="CQ151" s="342"/>
      <c r="CR151" s="342"/>
      <c r="CS151" s="342"/>
      <c r="CT151" s="342"/>
      <c r="CU151" s="342"/>
      <c r="CV151" s="342"/>
      <c r="CW151" s="342"/>
      <c r="CX151" s="342"/>
      <c r="CY151" s="342"/>
      <c r="CZ151" s="342"/>
      <c r="DA151" s="342"/>
      <c r="DB151" s="342"/>
      <c r="DC151" s="342"/>
      <c r="DD151" s="342"/>
      <c r="DE151" s="342"/>
      <c r="DF151" s="342"/>
      <c r="DG151" s="342"/>
      <c r="DH151" s="342"/>
      <c r="DI151" s="342"/>
      <c r="DJ151" s="342"/>
      <c r="DK151" s="342"/>
      <c r="DL151" s="342"/>
      <c r="DM151" s="342"/>
      <c r="DN151" s="342"/>
      <c r="DO151" s="342"/>
      <c r="DP151" s="342"/>
      <c r="DQ151" s="342"/>
      <c r="DR151" s="342"/>
      <c r="DS151" s="342"/>
      <c r="DT151" s="342"/>
      <c r="DU151" s="342"/>
      <c r="DV151" s="342"/>
      <c r="DW151" s="342"/>
      <c r="DX151" s="342"/>
      <c r="DY151" s="342"/>
      <c r="DZ151" s="342"/>
      <c r="EA151" s="342"/>
      <c r="EB151" s="342"/>
      <c r="EC151" s="342"/>
      <c r="ED151" s="342"/>
      <c r="EE151" s="342"/>
      <c r="EF151" s="342"/>
      <c r="EG151" s="342"/>
      <c r="EH151" s="342"/>
      <c r="EI151" s="342"/>
      <c r="EJ151" s="342"/>
      <c r="EK151" s="342"/>
      <c r="EL151" s="342"/>
      <c r="EM151" s="342"/>
      <c r="EN151" s="342"/>
      <c r="EO151" s="342"/>
      <c r="EP151" s="342"/>
      <c r="EQ151" s="342"/>
      <c r="ER151" s="342"/>
      <c r="ES151" s="342"/>
      <c r="ET151" s="342"/>
      <c r="EU151" s="342"/>
      <c r="EV151" s="342"/>
      <c r="EW151" s="342"/>
      <c r="EX151" s="342"/>
      <c r="EY151" s="342"/>
      <c r="EZ151" s="342"/>
      <c r="FA151" s="342"/>
      <c r="FB151" s="342"/>
      <c r="FC151" s="342"/>
      <c r="FD151" s="342"/>
      <c r="FE151" s="342"/>
      <c r="FF151" s="342"/>
      <c r="FG151" s="342"/>
      <c r="FH151" s="342"/>
      <c r="FI151" s="342"/>
      <c r="FJ151" s="342"/>
      <c r="FK151" s="342"/>
      <c r="FL151" s="342"/>
      <c r="FM151" s="342"/>
      <c r="FN151" s="342"/>
      <c r="FO151" s="342"/>
      <c r="FP151" s="342"/>
      <c r="FQ151" s="342"/>
      <c r="FR151" s="342"/>
      <c r="FS151" s="342"/>
      <c r="FT151" s="342"/>
      <c r="FU151" s="342"/>
      <c r="FV151" s="342"/>
      <c r="FW151" s="342"/>
      <c r="FX151" s="342"/>
      <c r="FY151" s="342"/>
      <c r="FZ151" s="342"/>
      <c r="GA151" s="342"/>
      <c r="GB151" s="342"/>
      <c r="GC151" s="342"/>
      <c r="GD151" s="342"/>
      <c r="GE151" s="342"/>
      <c r="GF151" s="342"/>
      <c r="GG151" s="342"/>
      <c r="GH151" s="342"/>
      <c r="GI151" s="342"/>
      <c r="GJ151" s="342"/>
      <c r="GK151" s="342"/>
      <c r="GL151" s="342"/>
      <c r="GM151" s="342"/>
      <c r="GN151" s="342"/>
      <c r="GO151" s="342"/>
      <c r="GP151" s="342"/>
      <c r="GQ151" s="342"/>
      <c r="GR151" s="342"/>
      <c r="GS151" s="342"/>
      <c r="GT151" s="342"/>
      <c r="GU151" s="342"/>
      <c r="GV151" s="342"/>
      <c r="GW151" s="342"/>
      <c r="GX151" s="342"/>
      <c r="GY151" s="342"/>
      <c r="GZ151" s="342"/>
      <c r="HA151" s="342"/>
      <c r="HB151" s="342"/>
      <c r="HC151" s="342"/>
      <c r="HD151" s="342"/>
      <c r="HE151" s="342"/>
      <c r="HF151" s="342"/>
      <c r="HG151" s="342"/>
      <c r="HH151" s="342"/>
      <c r="HI151" s="342"/>
      <c r="HJ151" s="342"/>
      <c r="HK151" s="342"/>
      <c r="HL151" s="342"/>
      <c r="HM151" s="342"/>
      <c r="HN151" s="342"/>
      <c r="HO151" s="342"/>
      <c r="HP151" s="342"/>
      <c r="HQ151" s="342"/>
      <c r="HR151" s="342"/>
      <c r="HS151" s="342"/>
      <c r="HT151" s="342"/>
      <c r="HU151" s="342"/>
      <c r="HV151" s="342"/>
      <c r="HW151" s="342"/>
      <c r="HX151" s="342"/>
      <c r="HY151" s="342"/>
      <c r="HZ151" s="342"/>
      <c r="IA151" s="342"/>
      <c r="IB151" s="342"/>
      <c r="IC151" s="342"/>
      <c r="ID151" s="342"/>
      <c r="IE151" s="342"/>
      <c r="IF151" s="342"/>
      <c r="IG151" s="342"/>
      <c r="IH151" s="342"/>
      <c r="II151" s="342"/>
      <c r="IJ151" s="342"/>
      <c r="IK151" s="342"/>
      <c r="IL151" s="342"/>
      <c r="IM151" s="342"/>
      <c r="IN151" s="342"/>
      <c r="IO151" s="342"/>
      <c r="IP151" s="342"/>
      <c r="IQ151" s="342"/>
      <c r="IR151" s="342"/>
      <c r="IS151" s="342"/>
      <c r="IT151" s="342"/>
      <c r="IU151" s="342"/>
      <c r="IV151" s="342"/>
      <c r="IW151" s="342"/>
      <c r="IX151" s="342"/>
      <c r="IY151" s="342"/>
      <c r="IZ151" s="342"/>
      <c r="JA151" s="342"/>
      <c r="JB151" s="342"/>
      <c r="JC151" s="342"/>
      <c r="JD151" s="342"/>
      <c r="JE151" s="342"/>
      <c r="JF151" s="342"/>
      <c r="JG151" s="342"/>
      <c r="JH151" s="342"/>
      <c r="JI151" s="342"/>
      <c r="JJ151" s="342"/>
      <c r="JK151" s="342"/>
      <c r="JL151" s="342"/>
      <c r="JM151" s="342"/>
      <c r="JN151" s="342"/>
      <c r="JO151" s="342"/>
      <c r="JP151" s="342"/>
      <c r="JQ151" s="342"/>
      <c r="JR151" s="342"/>
      <c r="JS151" s="342"/>
      <c r="JT151" s="342"/>
      <c r="JU151" s="342"/>
      <c r="JV151" s="342"/>
      <c r="JW151" s="342"/>
      <c r="JX151" s="342"/>
      <c r="JY151" s="342"/>
      <c r="JZ151" s="342"/>
      <c r="KA151" s="342"/>
      <c r="KB151" s="342"/>
      <c r="KC151" s="342"/>
      <c r="KD151" s="342"/>
      <c r="KE151" s="342"/>
      <c r="KF151" s="342"/>
      <c r="KG151" s="342"/>
      <c r="KH151" s="342"/>
      <c r="KI151" s="342"/>
      <c r="KJ151" s="342"/>
      <c r="KK151" s="342"/>
      <c r="KL151" s="342"/>
      <c r="KM151" s="342"/>
      <c r="KN151" s="342"/>
      <c r="KO151" s="342"/>
      <c r="KP151" s="342"/>
      <c r="KQ151" s="342"/>
      <c r="KR151" s="342"/>
      <c r="KS151" s="342"/>
      <c r="KT151" s="342"/>
      <c r="KU151" s="342"/>
      <c r="KV151" s="342"/>
      <c r="KW151" s="342"/>
      <c r="KX151" s="342"/>
      <c r="KY151" s="342"/>
      <c r="KZ151" s="342"/>
      <c r="LA151" s="342"/>
      <c r="LB151" s="342"/>
      <c r="LC151" s="342"/>
      <c r="LD151" s="342"/>
      <c r="LE151" s="342"/>
      <c r="LF151" s="342"/>
      <c r="LG151" s="342"/>
      <c r="LH151" s="342"/>
      <c r="LI151" s="342"/>
      <c r="LJ151" s="342"/>
      <c r="LK151" s="342"/>
      <c r="LL151" s="342"/>
      <c r="LM151" s="342"/>
      <c r="LN151" s="342"/>
      <c r="LO151" s="342"/>
      <c r="LP151" s="342"/>
      <c r="LQ151" s="342"/>
      <c r="LR151" s="342"/>
      <c r="LS151" s="342"/>
      <c r="LT151" s="342"/>
      <c r="LU151" s="342"/>
      <c r="LV151" s="342"/>
      <c r="LW151" s="342"/>
      <c r="LX151" s="342"/>
      <c r="LY151" s="342"/>
      <c r="LZ151" s="342"/>
      <c r="MA151" s="342"/>
      <c r="MB151" s="342"/>
      <c r="MC151" s="342"/>
      <c r="MD151" s="342"/>
      <c r="ME151" s="342"/>
      <c r="MF151" s="342"/>
      <c r="MG151" s="342"/>
      <c r="MH151" s="342"/>
      <c r="MI151" s="342"/>
      <c r="MJ151" s="342"/>
      <c r="MK151" s="342"/>
      <c r="ML151" s="342"/>
      <c r="MM151" s="342"/>
      <c r="MN151" s="342"/>
      <c r="MO151" s="342"/>
      <c r="MP151" s="342"/>
      <c r="MQ151" s="342"/>
      <c r="MR151" s="342"/>
      <c r="MS151" s="342"/>
      <c r="MT151" s="342"/>
      <c r="MU151" s="342"/>
      <c r="MV151" s="342"/>
      <c r="MW151" s="342"/>
      <c r="MX151" s="342"/>
      <c r="MY151" s="342"/>
      <c r="MZ151" s="342"/>
      <c r="NA151" s="342"/>
      <c r="NB151" s="342"/>
      <c r="NC151" s="342"/>
      <c r="ND151" s="342"/>
      <c r="NE151" s="342"/>
      <c r="NF151" s="342"/>
      <c r="NG151" s="342"/>
      <c r="NH151" s="342"/>
      <c r="NI151" s="342"/>
      <c r="NJ151" s="342"/>
      <c r="NK151" s="342"/>
      <c r="NL151" s="342"/>
      <c r="NM151" s="342"/>
      <c r="NN151" s="342"/>
      <c r="NO151" s="342"/>
      <c r="NP151" s="342"/>
      <c r="NQ151" s="342"/>
      <c r="NR151" s="342"/>
      <c r="NS151" s="342"/>
      <c r="NT151" s="342"/>
      <c r="NU151" s="342"/>
      <c r="NV151" s="342"/>
      <c r="NW151" s="342"/>
      <c r="NX151" s="342"/>
      <c r="NY151" s="342"/>
      <c r="NZ151" s="342"/>
      <c r="OA151" s="342"/>
      <c r="OB151" s="342"/>
      <c r="OC151" s="342"/>
      <c r="OD151" s="342"/>
      <c r="OE151" s="342"/>
      <c r="OF151" s="342"/>
      <c r="OG151" s="342"/>
      <c r="OH151" s="342"/>
      <c r="OI151" s="342"/>
      <c r="OJ151" s="342"/>
      <c r="OK151" s="342"/>
      <c r="OL151" s="342"/>
      <c r="OM151" s="342"/>
      <c r="ON151" s="342"/>
      <c r="OO151" s="342"/>
      <c r="OP151" s="342"/>
      <c r="OQ151" s="342"/>
      <c r="OR151" s="342"/>
      <c r="OS151" s="342"/>
      <c r="OT151" s="342"/>
      <c r="OU151" s="342"/>
      <c r="OV151" s="342"/>
      <c r="OW151" s="342"/>
      <c r="OX151" s="342"/>
      <c r="OY151" s="342"/>
      <c r="OZ151" s="342"/>
      <c r="PA151" s="342"/>
      <c r="PB151" s="342"/>
      <c r="PC151" s="342"/>
      <c r="PD151" s="342"/>
      <c r="PE151" s="342"/>
      <c r="PF151" s="342"/>
      <c r="PG151" s="342"/>
      <c r="PH151" s="342"/>
      <c r="PI151" s="342"/>
      <c r="PJ151" s="342"/>
      <c r="PK151" s="342"/>
      <c r="PL151" s="342"/>
      <c r="PM151" s="342"/>
      <c r="PN151" s="342"/>
      <c r="PO151" s="342"/>
      <c r="PP151" s="342"/>
      <c r="PQ151" s="342"/>
      <c r="PR151" s="342"/>
      <c r="PS151" s="342"/>
      <c r="PT151" s="342"/>
      <c r="PU151" s="342"/>
      <c r="PV151" s="342"/>
      <c r="PW151" s="342"/>
      <c r="PX151" s="342"/>
      <c r="PY151" s="342"/>
      <c r="PZ151" s="342"/>
      <c r="QA151" s="342"/>
      <c r="QB151" s="342"/>
      <c r="QC151" s="342"/>
      <c r="QD151" s="342"/>
      <c r="QE151" s="342"/>
      <c r="QF151" s="342"/>
      <c r="QG151" s="342"/>
      <c r="QH151" s="342"/>
      <c r="QI151" s="342"/>
      <c r="QJ151" s="342"/>
      <c r="QK151" s="342"/>
      <c r="QL151" s="342"/>
      <c r="QM151" s="342"/>
      <c r="QN151" s="342"/>
      <c r="QO151" s="342"/>
      <c r="QP151" s="342"/>
      <c r="QQ151" s="342"/>
      <c r="QR151" s="342"/>
      <c r="QS151" s="342"/>
      <c r="QT151" s="342"/>
      <c r="QU151" s="342"/>
      <c r="QV151" s="342"/>
      <c r="QW151" s="342"/>
      <c r="QX151" s="342"/>
      <c r="QY151" s="342"/>
      <c r="QZ151" s="342"/>
      <c r="RA151" s="342"/>
      <c r="RB151" s="342"/>
      <c r="RC151" s="342"/>
      <c r="RD151" s="342"/>
      <c r="RE151" s="342"/>
      <c r="RF151" s="342"/>
      <c r="RG151" s="342"/>
      <c r="RH151" s="342"/>
      <c r="RI151" s="342"/>
      <c r="RJ151" s="342"/>
      <c r="RK151" s="342"/>
      <c r="RL151" s="342"/>
      <c r="RM151" s="342"/>
      <c r="RN151" s="342"/>
      <c r="RO151" s="342"/>
      <c r="RP151" s="342"/>
      <c r="RQ151" s="342"/>
      <c r="RR151" s="342"/>
      <c r="RS151" s="342"/>
      <c r="RT151" s="342"/>
      <c r="RU151" s="342"/>
      <c r="RV151" s="342"/>
      <c r="RW151" s="342"/>
      <c r="RX151" s="342"/>
      <c r="RY151" s="342"/>
      <c r="RZ151" s="342"/>
      <c r="SA151" s="342"/>
      <c r="SB151" s="342"/>
      <c r="SC151" s="342"/>
      <c r="SD151" s="342"/>
      <c r="SE151" s="342"/>
      <c r="SF151" s="342"/>
      <c r="SG151" s="342"/>
      <c r="SH151" s="342"/>
      <c r="SI151" s="342"/>
      <c r="SJ151" s="342"/>
      <c r="SK151" s="342"/>
      <c r="SL151" s="342"/>
      <c r="SM151" s="342"/>
      <c r="SN151" s="342"/>
      <c r="SO151" s="342"/>
      <c r="SP151" s="342"/>
      <c r="SQ151" s="342"/>
      <c r="SR151" s="342"/>
      <c r="SS151" s="342"/>
      <c r="ST151" s="342"/>
      <c r="SU151" s="342"/>
      <c r="SV151" s="342"/>
      <c r="SW151" s="342"/>
      <c r="SX151" s="342"/>
      <c r="SY151" s="342"/>
      <c r="SZ151" s="342"/>
      <c r="TA151" s="342"/>
      <c r="TB151" s="342"/>
      <c r="TC151" s="342"/>
      <c r="TD151" s="342"/>
      <c r="TE151" s="342"/>
      <c r="TF151" s="342"/>
      <c r="TG151" s="342"/>
      <c r="TH151" s="342"/>
      <c r="TI151" s="342"/>
      <c r="TJ151" s="342"/>
      <c r="TK151" s="342"/>
      <c r="TL151" s="342"/>
      <c r="TM151" s="342"/>
      <c r="TN151" s="342"/>
      <c r="TO151" s="342"/>
      <c r="TP151" s="342"/>
      <c r="TQ151" s="342"/>
      <c r="TR151" s="342"/>
      <c r="TS151" s="342"/>
      <c r="TT151" s="342"/>
      <c r="TU151" s="342"/>
      <c r="TV151" s="342"/>
      <c r="TW151" s="342"/>
      <c r="TX151" s="342"/>
      <c r="TY151" s="342"/>
      <c r="TZ151" s="342"/>
      <c r="UA151" s="342"/>
      <c r="UB151" s="342"/>
      <c r="UC151" s="342"/>
      <c r="UD151" s="342"/>
      <c r="UE151" s="342"/>
      <c r="UF151" s="342"/>
      <c r="UG151" s="342"/>
      <c r="UH151" s="342"/>
      <c r="UI151" s="342"/>
      <c r="UJ151" s="342"/>
      <c r="UK151" s="342"/>
      <c r="UL151" s="342"/>
      <c r="UM151" s="342"/>
      <c r="UN151" s="342"/>
      <c r="UO151" s="342"/>
      <c r="UP151" s="342"/>
      <c r="UQ151" s="342"/>
      <c r="UR151" s="342"/>
      <c r="US151" s="342"/>
      <c r="UT151" s="342"/>
      <c r="UU151" s="342"/>
      <c r="UV151" s="342"/>
      <c r="UW151" s="342"/>
      <c r="UX151" s="342"/>
      <c r="UY151" s="342"/>
      <c r="UZ151" s="342"/>
      <c r="VA151" s="342"/>
      <c r="VB151" s="342"/>
      <c r="VC151" s="342"/>
      <c r="VD151" s="342"/>
      <c r="VE151" s="342"/>
      <c r="VF151" s="342"/>
      <c r="VG151" s="342"/>
      <c r="VH151" s="342"/>
      <c r="VI151" s="342"/>
      <c r="VJ151" s="342"/>
      <c r="VK151" s="342"/>
      <c r="VL151" s="342"/>
      <c r="VM151" s="342"/>
      <c r="VN151" s="342"/>
      <c r="VO151" s="342"/>
      <c r="VP151" s="342"/>
      <c r="VQ151" s="342"/>
      <c r="VR151" s="342"/>
      <c r="VS151" s="342"/>
      <c r="VT151" s="342"/>
      <c r="VU151" s="342"/>
      <c r="VV151" s="342"/>
      <c r="VW151" s="342"/>
      <c r="VX151" s="342"/>
      <c r="VY151" s="342"/>
      <c r="VZ151" s="342"/>
      <c r="WA151" s="342"/>
      <c r="WB151" s="342"/>
      <c r="WC151" s="342"/>
      <c r="WD151" s="342"/>
      <c r="WE151" s="342"/>
      <c r="WF151" s="342"/>
      <c r="WG151" s="342"/>
      <c r="WH151" s="342"/>
      <c r="WI151" s="342"/>
      <c r="WJ151" s="342"/>
      <c r="WK151" s="342"/>
      <c r="WL151" s="342"/>
      <c r="WM151" s="342"/>
      <c r="WN151" s="342"/>
      <c r="WO151" s="342"/>
      <c r="WP151" s="342"/>
      <c r="WQ151" s="342"/>
      <c r="WR151" s="342"/>
      <c r="WS151" s="342"/>
      <c r="WT151" s="342"/>
      <c r="WU151" s="342"/>
      <c r="WV151" s="342"/>
      <c r="WW151" s="342"/>
      <c r="WX151" s="342"/>
      <c r="WY151" s="342"/>
      <c r="WZ151" s="342"/>
      <c r="XA151" s="342"/>
      <c r="XB151" s="342"/>
      <c r="XC151" s="342"/>
      <c r="XD151" s="342"/>
      <c r="XE151" s="342"/>
      <c r="XF151" s="342"/>
      <c r="XG151" s="342"/>
      <c r="XH151" s="342"/>
      <c r="XI151" s="342"/>
      <c r="XJ151" s="342"/>
      <c r="XK151" s="342"/>
      <c r="XL151" s="342"/>
      <c r="XM151" s="342"/>
      <c r="XN151" s="342"/>
      <c r="XO151" s="342"/>
      <c r="XP151" s="342"/>
      <c r="XQ151" s="342"/>
      <c r="XR151" s="342"/>
      <c r="XS151" s="342"/>
      <c r="XT151" s="342"/>
      <c r="XU151" s="342"/>
      <c r="XV151" s="342"/>
      <c r="XW151" s="342"/>
      <c r="XX151" s="342"/>
      <c r="XY151" s="342"/>
      <c r="XZ151" s="342"/>
      <c r="YA151" s="342"/>
      <c r="YB151" s="342"/>
      <c r="YC151" s="342"/>
      <c r="YD151" s="342"/>
      <c r="YE151" s="342"/>
      <c r="YF151" s="342"/>
      <c r="YG151" s="342"/>
      <c r="YH151" s="342"/>
      <c r="YI151" s="342"/>
      <c r="YJ151" s="342"/>
      <c r="YK151" s="342"/>
      <c r="YL151" s="342"/>
      <c r="YM151" s="342"/>
      <c r="YN151" s="342"/>
      <c r="YO151" s="342"/>
      <c r="YP151" s="342"/>
      <c r="YQ151" s="342"/>
      <c r="YR151" s="342"/>
      <c r="YS151" s="342"/>
      <c r="YT151" s="342"/>
      <c r="YU151" s="342"/>
      <c r="YV151" s="342"/>
      <c r="YW151" s="342"/>
      <c r="YX151" s="342"/>
      <c r="YY151" s="342"/>
      <c r="YZ151" s="342"/>
      <c r="ZA151" s="342"/>
      <c r="ZB151" s="342"/>
      <c r="ZC151" s="342"/>
      <c r="ZD151" s="342"/>
      <c r="ZE151" s="342"/>
      <c r="ZF151" s="342"/>
      <c r="ZG151" s="342"/>
      <c r="ZH151" s="342"/>
      <c r="ZI151" s="342"/>
      <c r="ZJ151" s="342"/>
      <c r="ZK151" s="342"/>
      <c r="ZL151" s="342"/>
      <c r="ZM151" s="342"/>
      <c r="ZN151" s="342"/>
      <c r="ZO151" s="342"/>
      <c r="ZP151" s="342"/>
      <c r="ZQ151" s="342"/>
      <c r="ZR151" s="342"/>
      <c r="ZS151" s="342"/>
      <c r="ZT151" s="342"/>
      <c r="ZU151" s="342"/>
      <c r="ZV151" s="342"/>
      <c r="ZW151" s="342"/>
      <c r="ZX151" s="342"/>
      <c r="ZY151" s="342"/>
      <c r="ZZ151" s="342"/>
      <c r="AAA151" s="342"/>
      <c r="AAB151" s="342"/>
      <c r="AAC151" s="342"/>
      <c r="AAD151" s="342"/>
      <c r="AAE151" s="342"/>
      <c r="AAF151" s="342"/>
      <c r="AAG151" s="342"/>
      <c r="AAH151" s="342"/>
      <c r="AAI151" s="342"/>
      <c r="AAJ151" s="342"/>
      <c r="AAK151" s="342"/>
      <c r="AAL151" s="342"/>
      <c r="AAM151" s="342"/>
      <c r="AAN151" s="342"/>
      <c r="AAO151" s="342"/>
      <c r="AAP151" s="342"/>
      <c r="AAQ151" s="342"/>
      <c r="AAR151" s="342"/>
      <c r="AAS151" s="342"/>
      <c r="AAT151" s="342"/>
      <c r="AAU151" s="342"/>
      <c r="AAV151" s="342"/>
      <c r="AAW151" s="342"/>
      <c r="AAX151" s="342"/>
      <c r="AAY151" s="342"/>
      <c r="AAZ151" s="342"/>
      <c r="ABA151" s="342"/>
      <c r="ABB151" s="342"/>
      <c r="ABC151" s="342"/>
      <c r="ABD151" s="342"/>
      <c r="ABE151" s="342"/>
      <c r="ABF151" s="342"/>
      <c r="ABG151" s="342"/>
      <c r="ABH151" s="342"/>
      <c r="ABI151" s="342"/>
      <c r="ABJ151" s="342"/>
      <c r="ABK151" s="342"/>
      <c r="ABL151" s="342"/>
      <c r="ABM151" s="342"/>
      <c r="ABN151" s="342"/>
      <c r="ABO151" s="342"/>
      <c r="ABP151" s="342"/>
      <c r="ABQ151" s="342"/>
      <c r="ABR151" s="342"/>
      <c r="ABS151" s="342"/>
      <c r="ABT151" s="342"/>
      <c r="ABU151" s="342"/>
      <c r="ABV151" s="342"/>
      <c r="ABW151" s="342"/>
      <c r="ABX151" s="342"/>
      <c r="ABY151" s="342"/>
      <c r="ABZ151" s="342"/>
      <c r="ACA151" s="342"/>
      <c r="ACB151" s="342"/>
      <c r="ACC151" s="342"/>
      <c r="ACD151" s="342"/>
      <c r="ACE151" s="342"/>
      <c r="ACF151" s="342"/>
      <c r="ACG151" s="342"/>
      <c r="ACH151" s="342"/>
      <c r="ACI151" s="342"/>
      <c r="ACJ151" s="342"/>
      <c r="ACK151" s="342"/>
      <c r="ACL151" s="342"/>
      <c r="ACM151" s="342"/>
      <c r="ACN151" s="342"/>
      <c r="ACO151" s="342"/>
      <c r="ACP151" s="342"/>
      <c r="ACQ151" s="342"/>
      <c r="ACR151" s="342"/>
      <c r="ACS151" s="342"/>
      <c r="ACT151" s="342"/>
      <c r="ACU151" s="342"/>
      <c r="ACV151" s="342"/>
      <c r="ACW151" s="342"/>
      <c r="ACX151" s="342"/>
      <c r="ACY151" s="342"/>
      <c r="ACZ151" s="342"/>
      <c r="ADA151" s="342"/>
      <c r="ADB151" s="342"/>
      <c r="ADC151" s="342"/>
      <c r="ADD151" s="342"/>
      <c r="ADE151" s="342"/>
      <c r="ADF151" s="342"/>
      <c r="ADG151" s="342"/>
      <c r="ADH151" s="342"/>
      <c r="ADI151" s="342"/>
      <c r="ADJ151" s="342"/>
      <c r="ADK151" s="342"/>
      <c r="ADL151" s="342"/>
      <c r="ADM151" s="342"/>
      <c r="ADN151" s="342"/>
      <c r="ADO151" s="342"/>
      <c r="ADP151" s="342"/>
      <c r="ADQ151" s="342"/>
      <c r="ADR151" s="342"/>
      <c r="ADS151" s="342"/>
      <c r="ADT151" s="342"/>
      <c r="ADU151" s="342"/>
      <c r="ADV151" s="342"/>
      <c r="ADW151" s="342"/>
      <c r="ADX151" s="342"/>
      <c r="ADY151" s="342"/>
      <c r="ADZ151" s="342"/>
      <c r="AEA151" s="342"/>
      <c r="AEB151" s="342"/>
      <c r="AEC151" s="342"/>
      <c r="AED151" s="342"/>
      <c r="AEE151" s="342"/>
      <c r="AEF151" s="342"/>
      <c r="AEG151" s="342"/>
      <c r="AEH151" s="342"/>
      <c r="AEI151" s="342"/>
      <c r="AEJ151" s="342"/>
      <c r="AEK151" s="342"/>
      <c r="AEL151" s="342"/>
      <c r="AEM151" s="342"/>
      <c r="AEN151" s="342"/>
      <c r="AEO151" s="342"/>
      <c r="AEP151" s="342"/>
      <c r="AEQ151" s="342"/>
      <c r="AER151" s="342"/>
      <c r="AES151" s="342"/>
      <c r="AET151" s="342"/>
      <c r="AEU151" s="342"/>
      <c r="AEV151" s="342"/>
      <c r="AEW151" s="342"/>
      <c r="AEX151" s="342"/>
      <c r="AEY151" s="342"/>
      <c r="AEZ151" s="342"/>
      <c r="AFA151" s="342"/>
      <c r="AFB151" s="342"/>
      <c r="AFC151" s="342"/>
      <c r="AFD151" s="342"/>
      <c r="AFE151" s="342"/>
      <c r="AFF151" s="342"/>
      <c r="AFG151" s="342"/>
      <c r="AFH151" s="342"/>
      <c r="AFI151" s="342"/>
      <c r="AFJ151" s="342"/>
      <c r="AFK151" s="342"/>
      <c r="AFL151" s="342"/>
      <c r="AFM151" s="342"/>
      <c r="AFN151" s="342"/>
      <c r="AFO151" s="342"/>
      <c r="AFP151" s="342"/>
      <c r="AFQ151" s="342"/>
      <c r="AFR151" s="342"/>
      <c r="AFS151" s="342"/>
      <c r="AFT151" s="342"/>
      <c r="AFU151" s="342"/>
      <c r="AFV151" s="342"/>
      <c r="AFW151" s="342"/>
      <c r="AFX151" s="342"/>
      <c r="AFY151" s="342"/>
      <c r="AFZ151" s="342"/>
      <c r="AGA151" s="342"/>
      <c r="AGB151" s="342"/>
      <c r="AGC151" s="342"/>
      <c r="AGD151" s="342"/>
      <c r="AGE151" s="342"/>
      <c r="AGF151" s="342"/>
      <c r="AGG151" s="342"/>
      <c r="AGH151" s="342"/>
      <c r="AGI151" s="342"/>
      <c r="AGJ151" s="342"/>
      <c r="AGK151" s="342"/>
      <c r="AGL151" s="342"/>
      <c r="AGM151" s="342"/>
      <c r="AGN151" s="342"/>
      <c r="AGO151" s="342"/>
      <c r="AGP151" s="342"/>
      <c r="AGQ151" s="342"/>
      <c r="AGR151" s="342"/>
      <c r="AGS151" s="342"/>
      <c r="AGT151" s="342"/>
      <c r="AGU151" s="342"/>
      <c r="AGV151" s="342"/>
      <c r="AGW151" s="342"/>
      <c r="AGX151" s="342"/>
      <c r="AGY151" s="342"/>
      <c r="AGZ151" s="342"/>
      <c r="AHA151" s="342"/>
      <c r="AHB151" s="342"/>
      <c r="AHC151" s="342"/>
      <c r="AHD151" s="342"/>
      <c r="AHE151" s="342"/>
      <c r="AHF151" s="342"/>
      <c r="AHG151" s="342"/>
      <c r="AHH151" s="342"/>
      <c r="AHI151" s="342"/>
      <c r="AHJ151" s="342"/>
      <c r="AHK151" s="342"/>
      <c r="AHL151" s="342"/>
      <c r="AHM151" s="342"/>
      <c r="AHN151" s="342"/>
      <c r="AHO151" s="342"/>
      <c r="AHP151" s="342"/>
      <c r="AHQ151" s="342"/>
      <c r="AHR151" s="342"/>
      <c r="AHS151" s="342"/>
      <c r="AHT151" s="342"/>
      <c r="AHU151" s="342"/>
      <c r="AHV151" s="342"/>
      <c r="AHW151" s="342"/>
      <c r="AHX151" s="342"/>
      <c r="AHY151" s="342"/>
      <c r="AHZ151" s="342"/>
      <c r="AIA151" s="342"/>
      <c r="AIB151" s="342"/>
      <c r="AIC151" s="342"/>
      <c r="AID151" s="342"/>
      <c r="AIE151" s="342"/>
      <c r="AIF151" s="342"/>
      <c r="AIG151" s="342"/>
      <c r="AIH151" s="342"/>
      <c r="AII151" s="342"/>
      <c r="AIJ151" s="342"/>
      <c r="AIK151" s="342"/>
      <c r="AIL151" s="342"/>
      <c r="AIM151" s="342"/>
      <c r="AIN151" s="342"/>
      <c r="AIO151" s="342"/>
      <c r="AIP151" s="342"/>
      <c r="AIQ151" s="342"/>
      <c r="AIR151" s="342"/>
      <c r="AIS151" s="342"/>
      <c r="AIT151" s="342"/>
      <c r="AIU151" s="342"/>
      <c r="AIV151" s="342"/>
      <c r="AIW151" s="342"/>
      <c r="AIX151" s="342"/>
      <c r="AIY151" s="342"/>
      <c r="AIZ151" s="342"/>
      <c r="AJA151" s="342"/>
      <c r="AJB151" s="342"/>
      <c r="AJC151" s="342"/>
      <c r="AJD151" s="342"/>
      <c r="AJE151" s="342"/>
      <c r="AJF151" s="342"/>
      <c r="AJG151" s="342"/>
      <c r="AJH151" s="342"/>
      <c r="AJI151" s="342"/>
      <c r="AJJ151" s="342"/>
      <c r="AJK151" s="342"/>
      <c r="AJL151" s="342"/>
      <c r="AJM151" s="342"/>
      <c r="AJN151" s="342"/>
      <c r="AJO151" s="342"/>
      <c r="AJP151" s="342"/>
      <c r="AJQ151" s="342"/>
      <c r="AJR151" s="342"/>
      <c r="AJS151" s="342"/>
      <c r="AJT151" s="342"/>
      <c r="AJU151" s="342"/>
      <c r="AJV151" s="342"/>
      <c r="AJW151" s="342"/>
      <c r="AJX151" s="342"/>
      <c r="AJY151" s="342"/>
      <c r="AJZ151" s="342"/>
      <c r="AKA151" s="342"/>
      <c r="AKB151" s="342"/>
      <c r="AKC151" s="342"/>
      <c r="AKD151" s="342"/>
      <c r="AKE151" s="342"/>
      <c r="AKF151" s="342"/>
      <c r="AKG151" s="342"/>
      <c r="AKH151" s="342"/>
      <c r="AKI151" s="342"/>
      <c r="AKJ151" s="342"/>
      <c r="AKK151" s="342"/>
      <c r="AKL151" s="342"/>
      <c r="AKM151" s="342"/>
      <c r="AKN151" s="342"/>
      <c r="AKO151" s="342"/>
      <c r="AKP151" s="342"/>
      <c r="AKQ151" s="342"/>
      <c r="AKR151" s="342"/>
      <c r="AKS151" s="342"/>
      <c r="AKT151" s="342"/>
      <c r="AKU151" s="342"/>
      <c r="AKV151" s="342"/>
      <c r="AKW151" s="342"/>
      <c r="AKX151" s="342"/>
      <c r="AKY151" s="342"/>
      <c r="AKZ151" s="342"/>
      <c r="ALA151" s="342"/>
      <c r="ALB151" s="342"/>
      <c r="ALC151" s="342"/>
      <c r="ALD151" s="342"/>
      <c r="ALE151" s="342"/>
      <c r="ALF151" s="342"/>
      <c r="ALG151" s="342"/>
      <c r="ALH151" s="342"/>
      <c r="ALI151" s="342"/>
      <c r="ALJ151" s="342"/>
      <c r="ALK151" s="342"/>
      <c r="ALL151" s="342"/>
      <c r="ALM151" s="342"/>
      <c r="ALN151" s="342"/>
      <c r="ALO151" s="342"/>
      <c r="ALP151" s="342"/>
      <c r="ALQ151" s="342"/>
      <c r="ALR151" s="342"/>
      <c r="ALS151" s="342"/>
      <c r="ALT151" s="342"/>
      <c r="ALU151" s="342"/>
      <c r="ALV151" s="342"/>
      <c r="ALW151" s="342"/>
      <c r="ALX151" s="342"/>
      <c r="ALY151" s="342"/>
      <c r="ALZ151" s="342"/>
      <c r="AMA151" s="342"/>
      <c r="AMB151" s="342"/>
      <c r="AMC151" s="342"/>
      <c r="AMD151" s="342"/>
      <c r="AME151" s="342"/>
      <c r="AMF151" s="342"/>
      <c r="AMG151" s="342"/>
      <c r="AMH151" s="342"/>
      <c r="AMI151" s="342"/>
      <c r="AMJ151" s="342"/>
      <c r="AMK151" s="342"/>
      <c r="AML151" s="342"/>
      <c r="AMM151" s="342"/>
      <c r="AMN151" s="342"/>
      <c r="AMO151" s="342"/>
      <c r="AMP151" s="342"/>
      <c r="AMQ151" s="342"/>
      <c r="AMR151" s="342"/>
      <c r="AMS151" s="342"/>
      <c r="AMT151" s="342"/>
      <c r="AMU151" s="342"/>
      <c r="AMV151" s="342"/>
      <c r="AMW151" s="342"/>
      <c r="AMX151" s="342"/>
      <c r="AMY151" s="342"/>
      <c r="AMZ151" s="342"/>
      <c r="ANA151" s="342"/>
      <c r="ANB151" s="342"/>
      <c r="ANC151" s="342"/>
      <c r="AND151" s="342"/>
      <c r="ANE151" s="342"/>
      <c r="ANF151" s="342"/>
      <c r="ANG151" s="342"/>
      <c r="ANH151" s="342"/>
      <c r="ANI151" s="342"/>
      <c r="ANJ151" s="342"/>
      <c r="ANK151" s="342"/>
      <c r="ANL151" s="342"/>
      <c r="ANM151" s="342"/>
      <c r="ANN151" s="342"/>
      <c r="ANO151" s="342"/>
      <c r="ANP151" s="342"/>
      <c r="ANQ151" s="342"/>
      <c r="ANR151" s="342"/>
      <c r="ANS151" s="342"/>
      <c r="ANT151" s="342"/>
      <c r="ANU151" s="342"/>
      <c r="ANV151" s="342"/>
      <c r="ANW151" s="342"/>
      <c r="ANX151" s="342"/>
      <c r="ANY151" s="342"/>
      <c r="ANZ151" s="342"/>
      <c r="AOA151" s="342"/>
      <c r="AOB151" s="342"/>
      <c r="AOC151" s="342"/>
      <c r="AOD151" s="342"/>
      <c r="AOE151" s="342"/>
      <c r="AOF151" s="342"/>
      <c r="AOG151" s="342"/>
      <c r="AOH151" s="342"/>
      <c r="AOI151" s="342"/>
      <c r="AOJ151" s="342"/>
      <c r="AOK151" s="342"/>
      <c r="AOL151" s="342"/>
      <c r="AOM151" s="342"/>
      <c r="AON151" s="342"/>
      <c r="AOO151" s="342"/>
      <c r="AOP151" s="342"/>
      <c r="AOQ151" s="342"/>
      <c r="AOR151" s="342"/>
      <c r="AOS151" s="342"/>
      <c r="AOT151" s="342"/>
      <c r="AOU151" s="342"/>
      <c r="AOV151" s="342"/>
      <c r="AOW151" s="342"/>
      <c r="AOX151" s="342"/>
      <c r="AOY151" s="342"/>
      <c r="AOZ151" s="342"/>
      <c r="APA151" s="342"/>
      <c r="APB151" s="342"/>
      <c r="APC151" s="342"/>
      <c r="APD151" s="342"/>
      <c r="APE151" s="342"/>
      <c r="APF151" s="342"/>
      <c r="APG151" s="342"/>
      <c r="APH151" s="342"/>
      <c r="API151" s="342"/>
      <c r="APJ151" s="342"/>
      <c r="APK151" s="342"/>
      <c r="APL151" s="342"/>
      <c r="APM151" s="342"/>
      <c r="APN151" s="342"/>
      <c r="APO151" s="342"/>
      <c r="APP151" s="342"/>
      <c r="APQ151" s="342"/>
      <c r="APR151" s="342"/>
      <c r="APS151" s="342"/>
      <c r="APT151" s="342"/>
      <c r="APU151" s="342"/>
      <c r="APV151" s="342"/>
      <c r="APW151" s="342"/>
      <c r="APX151" s="342"/>
      <c r="APY151" s="342"/>
      <c r="APZ151" s="342"/>
      <c r="AQA151" s="342"/>
      <c r="AQB151" s="342"/>
      <c r="AQC151" s="342"/>
      <c r="AQD151" s="342"/>
      <c r="AQE151" s="342"/>
      <c r="AQF151" s="342"/>
      <c r="AQG151" s="342"/>
      <c r="AQH151" s="342"/>
      <c r="AQI151" s="342"/>
      <c r="AQJ151" s="342"/>
      <c r="AQK151" s="342"/>
      <c r="AQL151" s="342"/>
      <c r="AQM151" s="342"/>
      <c r="AQN151" s="342"/>
      <c r="AQO151" s="342"/>
      <c r="AQP151" s="342"/>
      <c r="AQQ151" s="342"/>
      <c r="AQR151" s="342"/>
      <c r="AQS151" s="342"/>
      <c r="AQT151" s="342"/>
      <c r="AQU151" s="342"/>
      <c r="AQV151" s="342"/>
      <c r="AQW151" s="342"/>
      <c r="AQX151" s="342"/>
      <c r="AQY151" s="342"/>
      <c r="AQZ151" s="342"/>
      <c r="ARA151" s="342"/>
      <c r="ARB151" s="342"/>
      <c r="ARC151" s="342"/>
      <c r="ARD151" s="342"/>
      <c r="ARE151" s="342"/>
      <c r="ARF151" s="342"/>
      <c r="ARG151" s="342"/>
      <c r="ARH151" s="342"/>
      <c r="ARI151" s="342"/>
      <c r="ARJ151" s="342"/>
      <c r="ARK151" s="342"/>
      <c r="ARL151" s="342"/>
      <c r="ARM151" s="342"/>
      <c r="ARN151" s="342"/>
      <c r="ARO151" s="342"/>
      <c r="ARP151" s="342"/>
      <c r="ARQ151" s="342"/>
      <c r="ARR151" s="342"/>
      <c r="ARS151" s="342"/>
      <c r="ART151" s="342"/>
      <c r="ARU151" s="342"/>
      <c r="ARV151" s="342"/>
      <c r="ARW151" s="342"/>
      <c r="ARX151" s="342"/>
      <c r="ARY151" s="342"/>
      <c r="ARZ151" s="342"/>
      <c r="ASA151" s="342"/>
      <c r="ASB151" s="342"/>
      <c r="ASC151" s="342"/>
      <c r="ASD151" s="342"/>
      <c r="ASE151" s="342"/>
      <c r="ASF151" s="342"/>
      <c r="ASG151" s="342"/>
      <c r="ASH151" s="342"/>
      <c r="ASI151" s="342"/>
      <c r="ASJ151" s="342"/>
      <c r="ASK151" s="342"/>
      <c r="ASL151" s="342"/>
      <c r="ASM151" s="342"/>
      <c r="ASN151" s="342"/>
      <c r="ASO151" s="342"/>
      <c r="ASP151" s="342"/>
      <c r="ASQ151" s="342"/>
      <c r="ASR151" s="342"/>
      <c r="ASS151" s="342"/>
      <c r="AST151" s="342"/>
      <c r="ASU151" s="342"/>
      <c r="ASV151" s="342"/>
      <c r="ASW151" s="342"/>
      <c r="ASX151" s="342"/>
      <c r="ASY151" s="342"/>
      <c r="ASZ151" s="342"/>
      <c r="ATA151" s="342"/>
      <c r="ATB151" s="342"/>
      <c r="ATC151" s="342"/>
      <c r="ATD151" s="342"/>
      <c r="ATE151" s="342"/>
      <c r="ATF151" s="342"/>
      <c r="ATG151" s="342"/>
      <c r="ATH151" s="342"/>
      <c r="ATI151" s="342"/>
      <c r="ATJ151" s="342"/>
      <c r="ATK151" s="342"/>
      <c r="ATL151" s="342"/>
      <c r="ATM151" s="342"/>
      <c r="ATN151" s="342"/>
      <c r="ATO151" s="342"/>
      <c r="ATP151" s="342"/>
      <c r="ATQ151" s="342"/>
      <c r="ATR151" s="342"/>
      <c r="ATS151" s="342"/>
      <c r="ATT151" s="342"/>
      <c r="ATU151" s="342"/>
      <c r="ATV151" s="342"/>
      <c r="ATW151" s="342"/>
      <c r="ATX151" s="342"/>
      <c r="ATY151" s="342"/>
      <c r="ATZ151" s="342"/>
      <c r="AUA151" s="342"/>
      <c r="AUB151" s="342"/>
      <c r="AUC151" s="342"/>
      <c r="AUD151" s="342"/>
      <c r="AUE151" s="342"/>
      <c r="AUF151" s="342"/>
      <c r="AUG151" s="342"/>
      <c r="AUH151" s="342"/>
      <c r="AUI151" s="342"/>
      <c r="AUJ151" s="342"/>
      <c r="AUK151" s="342"/>
      <c r="AUL151" s="342"/>
      <c r="AUM151" s="342"/>
      <c r="AUN151" s="342"/>
      <c r="AUO151" s="342"/>
      <c r="AUP151" s="342"/>
      <c r="AUQ151" s="342"/>
      <c r="AUR151" s="342"/>
      <c r="AUS151" s="342"/>
      <c r="AUT151" s="342"/>
      <c r="AUU151" s="342"/>
      <c r="AUV151" s="342"/>
      <c r="AUW151" s="342"/>
      <c r="AUX151" s="342"/>
      <c r="AUY151" s="342"/>
      <c r="AUZ151" s="342"/>
      <c r="AVA151" s="342"/>
      <c r="AVB151" s="342"/>
      <c r="AVC151" s="342"/>
      <c r="AVD151" s="342"/>
      <c r="AVE151" s="342"/>
      <c r="AVF151" s="342"/>
      <c r="AVG151" s="342"/>
      <c r="AVH151" s="342"/>
      <c r="AVI151" s="342"/>
      <c r="AVJ151" s="342"/>
      <c r="AVK151" s="342"/>
      <c r="AVL151" s="342"/>
      <c r="AVM151" s="342"/>
      <c r="AVN151" s="342"/>
      <c r="AVO151" s="342"/>
      <c r="AVP151" s="342"/>
      <c r="AVQ151" s="342"/>
      <c r="AVR151" s="342"/>
      <c r="AVS151" s="342"/>
      <c r="AVT151" s="342"/>
      <c r="AVU151" s="342"/>
      <c r="AVV151" s="342"/>
      <c r="AVW151" s="342"/>
      <c r="AVX151" s="342"/>
      <c r="AVY151" s="342"/>
      <c r="AVZ151" s="342"/>
      <c r="AWA151" s="342"/>
      <c r="AWB151" s="342"/>
      <c r="AWC151" s="342"/>
      <c r="AWD151" s="342"/>
      <c r="AWE151" s="342"/>
      <c r="AWF151" s="342"/>
      <c r="AWG151" s="342"/>
      <c r="AWH151" s="342"/>
      <c r="AWI151" s="342"/>
      <c r="AWJ151" s="342"/>
      <c r="AWK151" s="342"/>
      <c r="AWL151" s="342"/>
      <c r="AWM151" s="342"/>
      <c r="AWN151" s="342"/>
      <c r="AWO151" s="342"/>
      <c r="AWP151" s="342"/>
      <c r="AWQ151" s="342"/>
      <c r="AWR151" s="342"/>
      <c r="AWS151" s="342"/>
      <c r="AWT151" s="342"/>
      <c r="AWU151" s="342"/>
      <c r="AWV151" s="342"/>
      <c r="AWW151" s="342"/>
      <c r="AWX151" s="342"/>
      <c r="AWY151" s="342"/>
      <c r="AWZ151" s="342"/>
      <c r="AXA151" s="342"/>
      <c r="AXB151" s="342"/>
      <c r="AXC151" s="342"/>
      <c r="AXD151" s="342"/>
      <c r="AXE151" s="342"/>
      <c r="AXF151" s="342"/>
      <c r="AXG151" s="342"/>
      <c r="AXH151" s="342"/>
      <c r="AXI151" s="342"/>
      <c r="AXJ151" s="342"/>
      <c r="AXK151" s="342"/>
      <c r="AXL151" s="342"/>
      <c r="AXM151" s="342"/>
      <c r="AXN151" s="342"/>
      <c r="AXO151" s="342"/>
      <c r="AXP151" s="342"/>
      <c r="AXQ151" s="342"/>
      <c r="AXR151" s="342"/>
      <c r="AXS151" s="342"/>
      <c r="AXT151" s="342"/>
      <c r="AXU151" s="342"/>
      <c r="AXV151" s="342"/>
      <c r="AXW151" s="342"/>
      <c r="AXX151" s="342"/>
      <c r="AXY151" s="342"/>
      <c r="AXZ151" s="342"/>
      <c r="AYA151" s="342"/>
      <c r="AYB151" s="342"/>
      <c r="AYC151" s="342"/>
      <c r="AYD151" s="342"/>
      <c r="AYE151" s="342"/>
      <c r="AYF151" s="342"/>
      <c r="AYG151" s="342"/>
      <c r="AYH151" s="342"/>
      <c r="AYI151" s="342"/>
      <c r="AYJ151" s="342"/>
      <c r="AYK151" s="342"/>
      <c r="AYL151" s="342"/>
      <c r="AYM151" s="342"/>
      <c r="AYN151" s="342"/>
      <c r="AYO151" s="342"/>
      <c r="AYP151" s="342"/>
      <c r="AYQ151" s="342"/>
      <c r="AYR151" s="342"/>
      <c r="AYS151" s="342"/>
      <c r="AYT151" s="342"/>
      <c r="AYU151" s="342"/>
      <c r="AYV151" s="342"/>
      <c r="AYW151" s="342"/>
      <c r="AYX151" s="342"/>
      <c r="AYY151" s="342"/>
      <c r="AYZ151" s="342"/>
      <c r="AZA151" s="342"/>
      <c r="AZB151" s="342"/>
      <c r="AZC151" s="342"/>
      <c r="AZD151" s="342"/>
      <c r="AZE151" s="342"/>
      <c r="AZF151" s="342"/>
      <c r="AZG151" s="342"/>
      <c r="AZH151" s="342"/>
      <c r="AZI151" s="342"/>
      <c r="AZJ151" s="342"/>
      <c r="AZK151" s="342"/>
      <c r="AZL151" s="342"/>
      <c r="AZM151" s="342"/>
      <c r="AZN151" s="342"/>
      <c r="AZO151" s="342"/>
      <c r="AZP151" s="342"/>
      <c r="AZQ151" s="342"/>
      <c r="AZR151" s="342"/>
      <c r="AZS151" s="342"/>
      <c r="AZT151" s="342"/>
      <c r="AZU151" s="342"/>
      <c r="AZV151" s="342"/>
      <c r="AZW151" s="342"/>
      <c r="AZX151" s="342"/>
      <c r="AZY151" s="342"/>
      <c r="AZZ151" s="342"/>
      <c r="BAA151" s="342"/>
      <c r="BAB151" s="342"/>
      <c r="BAC151" s="342"/>
      <c r="BAD151" s="342"/>
      <c r="BAE151" s="342"/>
      <c r="BAF151" s="342"/>
      <c r="BAG151" s="342"/>
      <c r="BAH151" s="342"/>
      <c r="BAI151" s="342"/>
      <c r="BAJ151" s="342"/>
      <c r="BAK151" s="342"/>
      <c r="BAL151" s="342"/>
      <c r="BAM151" s="342"/>
      <c r="BAN151" s="342"/>
      <c r="BAO151" s="342"/>
      <c r="BAP151" s="342"/>
      <c r="BAQ151" s="342"/>
      <c r="BAR151" s="342"/>
      <c r="BAS151" s="342"/>
      <c r="BAT151" s="342"/>
      <c r="BAU151" s="342"/>
      <c r="BAV151" s="342"/>
      <c r="BAW151" s="342"/>
      <c r="BAX151" s="342"/>
      <c r="BAY151" s="342"/>
      <c r="BAZ151" s="342"/>
      <c r="BBA151" s="342"/>
      <c r="BBB151" s="342"/>
      <c r="BBC151" s="342"/>
      <c r="BBD151" s="342"/>
      <c r="BBE151" s="342"/>
      <c r="BBF151" s="342"/>
      <c r="BBG151" s="342"/>
      <c r="BBH151" s="342"/>
      <c r="BBI151" s="342"/>
      <c r="BBJ151" s="342"/>
      <c r="BBK151" s="342"/>
      <c r="BBL151" s="342"/>
      <c r="BBM151" s="342"/>
      <c r="BBN151" s="342"/>
      <c r="BBO151" s="342"/>
      <c r="BBP151" s="342"/>
      <c r="BBQ151" s="342"/>
      <c r="BBR151" s="342"/>
      <c r="BBS151" s="342"/>
      <c r="BBT151" s="342"/>
      <c r="BBU151" s="342"/>
      <c r="BBV151" s="342"/>
      <c r="BBW151" s="342"/>
      <c r="BBX151" s="342"/>
      <c r="BBY151" s="342"/>
      <c r="BBZ151" s="342"/>
      <c r="BCA151" s="342"/>
      <c r="BCB151" s="342"/>
      <c r="BCC151" s="342"/>
      <c r="BCD151" s="342"/>
      <c r="BCE151" s="342"/>
      <c r="BCF151" s="342"/>
      <c r="BCG151" s="342"/>
      <c r="BCH151" s="342"/>
      <c r="BCI151" s="342"/>
      <c r="BCJ151" s="342"/>
      <c r="BCK151" s="342"/>
      <c r="BCL151" s="342"/>
      <c r="BCM151" s="342"/>
      <c r="BCN151" s="342"/>
      <c r="BCO151" s="342"/>
      <c r="BCP151" s="342"/>
      <c r="BCQ151" s="342"/>
      <c r="BCR151" s="342"/>
      <c r="BCS151" s="342"/>
      <c r="BCT151" s="342"/>
      <c r="BCU151" s="342"/>
      <c r="BCV151" s="342"/>
      <c r="BCW151" s="342"/>
      <c r="BCX151" s="342"/>
      <c r="BCY151" s="342"/>
      <c r="BCZ151" s="342"/>
      <c r="BDA151" s="342"/>
      <c r="BDB151" s="342"/>
      <c r="BDC151" s="342"/>
      <c r="BDD151" s="342"/>
      <c r="BDE151" s="342"/>
      <c r="BDF151" s="342"/>
      <c r="BDG151" s="342"/>
      <c r="BDH151" s="342"/>
      <c r="BDI151" s="342"/>
      <c r="BDJ151" s="342"/>
      <c r="BDK151" s="342"/>
      <c r="BDL151" s="342"/>
      <c r="BDM151" s="342"/>
      <c r="BDN151" s="342"/>
      <c r="BDO151" s="342"/>
      <c r="BDP151" s="342"/>
      <c r="BDQ151" s="342"/>
      <c r="BDR151" s="342"/>
      <c r="BDS151" s="342"/>
      <c r="BDT151" s="342"/>
      <c r="BDU151" s="342"/>
      <c r="BDV151" s="342"/>
      <c r="BDW151" s="342"/>
      <c r="BDX151" s="342"/>
      <c r="BDY151" s="342"/>
      <c r="BDZ151" s="342"/>
      <c r="BEA151" s="342"/>
      <c r="BEB151" s="342"/>
      <c r="BEC151" s="342"/>
      <c r="BED151" s="342"/>
      <c r="BEE151" s="342"/>
      <c r="BEF151" s="342"/>
      <c r="BEG151" s="342"/>
      <c r="BEH151" s="342"/>
      <c r="BEI151" s="342"/>
      <c r="BEJ151" s="342"/>
      <c r="BEK151" s="342"/>
      <c r="BEL151" s="342"/>
      <c r="BEM151" s="342"/>
      <c r="BEN151" s="342"/>
      <c r="BEO151" s="342"/>
      <c r="BEP151" s="342"/>
      <c r="BEQ151" s="342"/>
      <c r="BER151" s="342"/>
      <c r="BES151" s="342"/>
      <c r="BET151" s="342"/>
      <c r="BEU151" s="342"/>
      <c r="BEV151" s="342"/>
      <c r="BEW151" s="342"/>
      <c r="BEX151" s="342"/>
      <c r="BEY151" s="342"/>
      <c r="BEZ151" s="342"/>
      <c r="BFA151" s="342"/>
      <c r="BFB151" s="342"/>
      <c r="BFC151" s="342"/>
      <c r="BFD151" s="342"/>
      <c r="BFE151" s="342"/>
      <c r="BFF151" s="342"/>
      <c r="BFG151" s="342"/>
      <c r="BFH151" s="342"/>
      <c r="BFI151" s="342"/>
      <c r="BFJ151" s="342"/>
      <c r="BFK151" s="342"/>
      <c r="BFL151" s="342"/>
      <c r="BFM151" s="342"/>
      <c r="BFN151" s="342"/>
      <c r="BFO151" s="342"/>
      <c r="BFP151" s="342"/>
      <c r="BFQ151" s="342"/>
      <c r="BFR151" s="342"/>
      <c r="BFS151" s="342"/>
      <c r="BFT151" s="342"/>
      <c r="BFU151" s="342"/>
      <c r="BFV151" s="342"/>
      <c r="BFW151" s="342"/>
      <c r="BFX151" s="342"/>
      <c r="BFY151" s="342"/>
      <c r="BFZ151" s="342"/>
      <c r="BGA151" s="342"/>
      <c r="BGB151" s="342"/>
      <c r="BGC151" s="342"/>
      <c r="BGD151" s="342"/>
      <c r="BGE151" s="342"/>
      <c r="BGF151" s="342"/>
      <c r="BGG151" s="342"/>
      <c r="BGH151" s="342"/>
      <c r="BGI151" s="342"/>
      <c r="BGJ151" s="342"/>
      <c r="BGK151" s="342"/>
      <c r="BGL151" s="342"/>
      <c r="BGM151" s="342"/>
      <c r="BGN151" s="342"/>
      <c r="BGO151" s="342"/>
      <c r="BGP151" s="342"/>
      <c r="BGQ151" s="342"/>
      <c r="BGR151" s="342"/>
      <c r="BGS151" s="342"/>
      <c r="BGT151" s="342"/>
      <c r="BGU151" s="342"/>
      <c r="BGV151" s="342"/>
      <c r="BGW151" s="342"/>
      <c r="BGX151" s="342"/>
      <c r="BGY151" s="342"/>
      <c r="BGZ151" s="342"/>
      <c r="BHA151" s="342"/>
      <c r="BHB151" s="342"/>
      <c r="BHC151" s="342"/>
      <c r="BHD151" s="342"/>
      <c r="BHE151" s="342"/>
      <c r="BHF151" s="342"/>
      <c r="BHG151" s="342"/>
      <c r="BHH151" s="342"/>
      <c r="BHI151" s="342"/>
      <c r="BHJ151" s="342"/>
      <c r="BHK151" s="342"/>
      <c r="BHL151" s="342"/>
      <c r="BHM151" s="342"/>
      <c r="BHN151" s="342"/>
      <c r="BHO151" s="342"/>
      <c r="BHP151" s="342"/>
      <c r="BHQ151" s="342"/>
      <c r="BHR151" s="342"/>
      <c r="BHS151" s="342"/>
      <c r="BHT151" s="342"/>
      <c r="BHU151" s="342"/>
      <c r="BHV151" s="342"/>
      <c r="BHW151" s="342"/>
      <c r="BHX151" s="342"/>
      <c r="BHY151" s="342"/>
      <c r="BHZ151" s="342"/>
      <c r="BIA151" s="342"/>
      <c r="BIB151" s="342"/>
      <c r="BIC151" s="342"/>
      <c r="BID151" s="342"/>
      <c r="BIE151" s="342"/>
      <c r="BIF151" s="342"/>
      <c r="BIG151" s="342"/>
      <c r="BIH151" s="342"/>
      <c r="BII151" s="342"/>
      <c r="BIJ151" s="342"/>
      <c r="BIK151" s="342"/>
      <c r="BIL151" s="342"/>
      <c r="BIM151" s="342"/>
      <c r="BIN151" s="342"/>
      <c r="BIO151" s="342"/>
      <c r="BIP151" s="342"/>
      <c r="BIQ151" s="342"/>
      <c r="BIR151" s="342"/>
      <c r="BIS151" s="342"/>
      <c r="BIT151" s="342"/>
      <c r="BIU151" s="342"/>
      <c r="BIV151" s="342"/>
      <c r="BIW151" s="342"/>
      <c r="BIX151" s="342"/>
      <c r="BIY151" s="342"/>
      <c r="BIZ151" s="342"/>
      <c r="BJA151" s="342"/>
      <c r="BJB151" s="342"/>
      <c r="BJC151" s="342"/>
      <c r="BJD151" s="342"/>
      <c r="BJE151" s="342"/>
      <c r="BJF151" s="342"/>
      <c r="BJG151" s="342"/>
      <c r="BJH151" s="342"/>
      <c r="BJI151" s="342"/>
      <c r="BJJ151" s="342"/>
      <c r="BJK151" s="342"/>
      <c r="BJL151" s="342"/>
      <c r="BJM151" s="342"/>
      <c r="BJN151" s="342"/>
      <c r="BJO151" s="342"/>
      <c r="BJP151" s="342"/>
      <c r="BJQ151" s="342"/>
      <c r="BJR151" s="342"/>
      <c r="BJS151" s="342"/>
      <c r="BJT151" s="342"/>
      <c r="BJU151" s="342"/>
      <c r="BJV151" s="342"/>
      <c r="BJW151" s="342"/>
      <c r="BJX151" s="342"/>
      <c r="BJY151" s="342"/>
      <c r="BJZ151" s="342"/>
      <c r="BKA151" s="342"/>
      <c r="BKB151" s="342"/>
      <c r="BKC151" s="342"/>
      <c r="BKD151" s="342"/>
      <c r="BKE151" s="342"/>
      <c r="BKF151" s="342"/>
      <c r="BKG151" s="342"/>
      <c r="BKH151" s="342"/>
      <c r="BKI151" s="342"/>
      <c r="BKJ151" s="342"/>
      <c r="BKK151" s="342"/>
      <c r="BKL151" s="342"/>
      <c r="BKM151" s="342"/>
      <c r="BKN151" s="342"/>
      <c r="BKO151" s="342"/>
      <c r="BKP151" s="342"/>
      <c r="BKQ151" s="342"/>
      <c r="BKR151" s="342"/>
      <c r="BKS151" s="342"/>
      <c r="BKT151" s="342"/>
      <c r="BKU151" s="342"/>
      <c r="BKV151" s="342"/>
      <c r="BKW151" s="342"/>
      <c r="BKX151" s="342"/>
      <c r="BKY151" s="342"/>
      <c r="BKZ151" s="342"/>
      <c r="BLA151" s="342"/>
      <c r="BLB151" s="342"/>
      <c r="BLC151" s="342"/>
      <c r="BLD151" s="342"/>
      <c r="BLE151" s="342"/>
      <c r="BLF151" s="342"/>
      <c r="BLG151" s="342"/>
      <c r="BLH151" s="342"/>
      <c r="BLI151" s="342"/>
      <c r="BLJ151" s="342"/>
      <c r="BLK151" s="342"/>
      <c r="BLL151" s="342"/>
      <c r="BLM151" s="342"/>
      <c r="BLN151" s="342"/>
      <c r="BLO151" s="342"/>
      <c r="BLP151" s="342"/>
      <c r="BLQ151" s="342"/>
      <c r="BLR151" s="342"/>
      <c r="BLS151" s="342"/>
      <c r="BLT151" s="342"/>
      <c r="BLU151" s="342"/>
      <c r="BLV151" s="342"/>
      <c r="BLW151" s="342"/>
      <c r="BLX151" s="342"/>
      <c r="BLY151" s="342"/>
      <c r="BLZ151" s="342"/>
      <c r="BMA151" s="342"/>
      <c r="BMB151" s="342"/>
      <c r="BMC151" s="342"/>
      <c r="BMD151" s="342"/>
      <c r="BME151" s="342"/>
      <c r="BMF151" s="342"/>
      <c r="BMG151" s="342"/>
      <c r="BMH151" s="342"/>
      <c r="BMI151" s="342"/>
      <c r="BMJ151" s="342"/>
      <c r="BMK151" s="342"/>
      <c r="BML151" s="342"/>
      <c r="BMM151" s="342"/>
      <c r="BMN151" s="342"/>
      <c r="BMO151" s="342"/>
      <c r="BMP151" s="342"/>
      <c r="BMQ151" s="342"/>
      <c r="BMR151" s="342"/>
      <c r="BMS151" s="342"/>
      <c r="BMT151" s="342"/>
      <c r="BMU151" s="342"/>
      <c r="BMV151" s="342"/>
      <c r="BMW151" s="342"/>
      <c r="BMX151" s="342"/>
      <c r="BMY151" s="342"/>
      <c r="BMZ151" s="342"/>
      <c r="BNA151" s="342"/>
      <c r="BNB151" s="342"/>
      <c r="BNC151" s="342"/>
      <c r="BND151" s="342"/>
      <c r="BNE151" s="342"/>
      <c r="BNF151" s="342"/>
      <c r="BNG151" s="342"/>
      <c r="BNH151" s="342"/>
      <c r="BNI151" s="342"/>
      <c r="BNJ151" s="342"/>
      <c r="BNK151" s="342"/>
      <c r="BNL151" s="342"/>
      <c r="BNM151" s="342"/>
      <c r="BNN151" s="342"/>
      <c r="BNO151" s="342"/>
      <c r="BNP151" s="342"/>
      <c r="BNQ151" s="342"/>
      <c r="BNR151" s="342"/>
      <c r="BNS151" s="342"/>
      <c r="BNT151" s="342"/>
      <c r="BNU151" s="342"/>
      <c r="BNV151" s="342"/>
      <c r="BNW151" s="342"/>
      <c r="BNX151" s="342"/>
      <c r="BNY151" s="342"/>
      <c r="BNZ151" s="342"/>
      <c r="BOA151" s="342"/>
      <c r="BOB151" s="342"/>
      <c r="BOC151" s="342"/>
      <c r="BOD151" s="342"/>
      <c r="BOE151" s="342"/>
      <c r="BOF151" s="342"/>
      <c r="BOG151" s="342"/>
      <c r="BOH151" s="342"/>
      <c r="BOI151" s="342"/>
      <c r="BOJ151" s="342"/>
      <c r="BOK151" s="342"/>
      <c r="BOL151" s="342"/>
      <c r="BOM151" s="342"/>
      <c r="BON151" s="342"/>
      <c r="BOO151" s="342"/>
      <c r="BOP151" s="342"/>
      <c r="BOQ151" s="342"/>
      <c r="BOR151" s="342"/>
      <c r="BOS151" s="342"/>
      <c r="BOT151" s="342"/>
      <c r="BOU151" s="342"/>
      <c r="BOV151" s="342"/>
      <c r="BOW151" s="342"/>
      <c r="BOX151" s="342"/>
      <c r="BOY151" s="342"/>
      <c r="BOZ151" s="342"/>
      <c r="BPA151" s="342"/>
      <c r="BPB151" s="342"/>
      <c r="BPC151" s="342"/>
      <c r="BPD151" s="342"/>
      <c r="BPE151" s="342"/>
      <c r="BPF151" s="342"/>
      <c r="BPG151" s="342"/>
      <c r="BPH151" s="342"/>
      <c r="BPI151" s="342"/>
      <c r="BPJ151" s="342"/>
      <c r="BPK151" s="342"/>
      <c r="BPL151" s="342"/>
      <c r="BPM151" s="342"/>
      <c r="BPN151" s="342"/>
      <c r="BPO151" s="342"/>
      <c r="BPP151" s="342"/>
      <c r="BPQ151" s="342"/>
      <c r="BPR151" s="342"/>
      <c r="BPS151" s="342"/>
      <c r="BPT151" s="342"/>
      <c r="BPU151" s="342"/>
      <c r="BPV151" s="342"/>
      <c r="BPW151" s="342"/>
      <c r="BPX151" s="342"/>
      <c r="BPY151" s="342"/>
      <c r="BPZ151" s="342"/>
      <c r="BQA151" s="342"/>
      <c r="BQB151" s="342"/>
      <c r="BQC151" s="342"/>
      <c r="BQD151" s="342"/>
      <c r="BQE151" s="342"/>
      <c r="BQF151" s="342"/>
      <c r="BQG151" s="342"/>
      <c r="BQH151" s="342"/>
      <c r="BQI151" s="342"/>
      <c r="BQJ151" s="342"/>
      <c r="BQK151" s="342"/>
      <c r="BQL151" s="342"/>
      <c r="BQM151" s="342"/>
      <c r="BQN151" s="342"/>
      <c r="BQO151" s="342"/>
      <c r="BQP151" s="342"/>
      <c r="BQQ151" s="342"/>
      <c r="BQR151" s="342"/>
      <c r="BQS151" s="342"/>
      <c r="BQT151" s="342"/>
      <c r="BQU151" s="342"/>
      <c r="BQV151" s="342"/>
      <c r="BQW151" s="342"/>
      <c r="BQX151" s="342"/>
      <c r="BQY151" s="342"/>
      <c r="BQZ151" s="342"/>
      <c r="BRA151" s="342"/>
      <c r="BRB151" s="342"/>
      <c r="BRC151" s="342"/>
      <c r="BRD151" s="342"/>
      <c r="BRE151" s="342"/>
      <c r="BRF151" s="342"/>
      <c r="BRG151" s="342"/>
      <c r="BRH151" s="342"/>
      <c r="BRI151" s="342"/>
      <c r="BRJ151" s="342"/>
      <c r="BRK151" s="342"/>
      <c r="BRL151" s="342"/>
      <c r="BRM151" s="342"/>
      <c r="BRN151" s="342"/>
      <c r="BRO151" s="342"/>
      <c r="BRP151" s="342"/>
      <c r="BRQ151" s="342"/>
      <c r="BRR151" s="342"/>
      <c r="BRS151" s="342"/>
      <c r="BRT151" s="342"/>
      <c r="BRU151" s="342"/>
      <c r="BRV151" s="342"/>
      <c r="BRW151" s="342"/>
      <c r="BRX151" s="342"/>
      <c r="BRY151" s="342"/>
      <c r="BRZ151" s="342"/>
      <c r="BSA151" s="342"/>
      <c r="BSB151" s="342"/>
      <c r="BSC151" s="342"/>
      <c r="BSD151" s="342"/>
      <c r="BSE151" s="342"/>
      <c r="BSF151" s="342"/>
      <c r="BSG151" s="342"/>
      <c r="BSH151" s="342"/>
      <c r="BSI151" s="342"/>
      <c r="BSJ151" s="342"/>
      <c r="BSK151" s="342"/>
      <c r="BSL151" s="342"/>
      <c r="BSM151" s="342"/>
      <c r="BSN151" s="342"/>
      <c r="BSO151" s="342"/>
      <c r="BSP151" s="342"/>
      <c r="BSQ151" s="342"/>
      <c r="BSR151" s="342"/>
      <c r="BSS151" s="342"/>
      <c r="BST151" s="342"/>
      <c r="BSU151" s="342"/>
      <c r="BSV151" s="342"/>
      <c r="BSW151" s="342"/>
      <c r="BSX151" s="342"/>
      <c r="BSY151" s="342"/>
      <c r="BSZ151" s="342"/>
      <c r="BTA151" s="342"/>
      <c r="BTB151" s="342"/>
      <c r="BTC151" s="342"/>
      <c r="BTD151" s="342"/>
      <c r="BTE151" s="342"/>
      <c r="BTF151" s="342"/>
      <c r="BTG151" s="342"/>
      <c r="BTH151" s="342"/>
      <c r="BTI151" s="342"/>
      <c r="BTJ151" s="342"/>
      <c r="BTK151" s="342"/>
      <c r="BTL151" s="342"/>
      <c r="BTM151" s="342"/>
      <c r="BTN151" s="342"/>
      <c r="BTO151" s="342"/>
      <c r="BTP151" s="342"/>
      <c r="BTQ151" s="342"/>
      <c r="BTR151" s="342"/>
      <c r="BTS151" s="342"/>
      <c r="BTT151" s="342"/>
      <c r="BTU151" s="342"/>
      <c r="BTV151" s="342"/>
      <c r="BTW151" s="342"/>
      <c r="BTX151" s="342"/>
      <c r="BTY151" s="342"/>
      <c r="BTZ151" s="342"/>
      <c r="BUA151" s="342"/>
      <c r="BUB151" s="342"/>
      <c r="BUC151" s="342"/>
      <c r="BUD151" s="342"/>
      <c r="BUE151" s="342"/>
      <c r="BUF151" s="342"/>
      <c r="BUG151" s="342"/>
      <c r="BUH151" s="342"/>
      <c r="BUI151" s="342"/>
      <c r="BUJ151" s="342"/>
      <c r="BUK151" s="342"/>
      <c r="BUL151" s="342"/>
      <c r="BUM151" s="342"/>
      <c r="BUN151" s="342"/>
      <c r="BUO151" s="342"/>
      <c r="BUP151" s="342"/>
      <c r="BUQ151" s="342"/>
      <c r="BUR151" s="342"/>
      <c r="BUS151" s="342"/>
      <c r="BUT151" s="342"/>
      <c r="BUU151" s="342"/>
      <c r="BUV151" s="342"/>
      <c r="BUW151" s="342"/>
      <c r="BUX151" s="342"/>
      <c r="BUY151" s="342"/>
      <c r="BUZ151" s="342"/>
      <c r="BVA151" s="342"/>
      <c r="BVB151" s="342"/>
      <c r="BVC151" s="342"/>
      <c r="BVD151" s="342"/>
      <c r="BVE151" s="342"/>
      <c r="BVF151" s="342"/>
      <c r="BVG151" s="342"/>
      <c r="BVH151" s="342"/>
      <c r="BVI151" s="342"/>
      <c r="BVJ151" s="342"/>
      <c r="BVK151" s="342"/>
      <c r="BVL151" s="342"/>
      <c r="BVM151" s="342"/>
      <c r="BVN151" s="342"/>
      <c r="BVO151" s="342"/>
      <c r="BVP151" s="342"/>
      <c r="BVQ151" s="342"/>
      <c r="BVR151" s="342"/>
      <c r="BVS151" s="342"/>
      <c r="BVT151" s="342"/>
      <c r="BVU151" s="342"/>
      <c r="BVV151" s="342"/>
      <c r="BVW151" s="342"/>
      <c r="BVX151" s="342"/>
      <c r="BVY151" s="342"/>
      <c r="BVZ151" s="342"/>
      <c r="BWA151" s="342"/>
      <c r="BWB151" s="342"/>
      <c r="BWC151" s="342"/>
      <c r="BWD151" s="342"/>
      <c r="BWE151" s="342"/>
      <c r="BWF151" s="342"/>
      <c r="BWG151" s="342"/>
      <c r="BWH151" s="342"/>
      <c r="BWI151" s="342"/>
      <c r="BWJ151" s="342"/>
      <c r="BWK151" s="342"/>
      <c r="BWL151" s="342"/>
      <c r="BWM151" s="342"/>
      <c r="BWN151" s="342"/>
      <c r="BWO151" s="342"/>
      <c r="BWP151" s="342"/>
      <c r="BWQ151" s="342"/>
      <c r="BWR151" s="342"/>
      <c r="BWS151" s="342"/>
      <c r="BWT151" s="342"/>
      <c r="BWU151" s="342"/>
      <c r="BWV151" s="342"/>
      <c r="BWW151" s="342"/>
      <c r="BWX151" s="342"/>
      <c r="BWY151" s="342"/>
      <c r="BWZ151" s="342"/>
      <c r="BXA151" s="342"/>
      <c r="BXB151" s="342"/>
      <c r="BXC151" s="342"/>
      <c r="BXD151" s="342"/>
      <c r="BXE151" s="342"/>
      <c r="BXF151" s="342"/>
      <c r="BXG151" s="342"/>
      <c r="BXH151" s="342"/>
      <c r="BXI151" s="342"/>
      <c r="BXJ151" s="342"/>
      <c r="BXK151" s="342"/>
      <c r="BXL151" s="342"/>
      <c r="BXM151" s="342"/>
      <c r="BXN151" s="342"/>
      <c r="BXO151" s="342"/>
      <c r="BXP151" s="342"/>
      <c r="BXQ151" s="342"/>
      <c r="BXR151" s="342"/>
      <c r="BXS151" s="342"/>
      <c r="BXT151" s="342"/>
      <c r="BXU151" s="342"/>
      <c r="BXV151" s="342"/>
      <c r="BXW151" s="342"/>
      <c r="BXX151" s="342"/>
      <c r="BXY151" s="342"/>
      <c r="BXZ151" s="342"/>
      <c r="BYA151" s="342"/>
      <c r="BYB151" s="342"/>
      <c r="BYC151" s="342"/>
      <c r="BYD151" s="342"/>
      <c r="BYE151" s="342"/>
      <c r="BYF151" s="342"/>
      <c r="BYG151" s="342"/>
      <c r="BYH151" s="342"/>
      <c r="BYI151" s="342"/>
      <c r="BYJ151" s="342"/>
      <c r="BYK151" s="342"/>
      <c r="BYL151" s="342"/>
      <c r="BYM151" s="342"/>
      <c r="BYN151" s="342"/>
      <c r="BYO151" s="342"/>
      <c r="BYP151" s="342"/>
      <c r="BYQ151" s="342"/>
      <c r="BYR151" s="342"/>
      <c r="BYS151" s="342"/>
      <c r="BYT151" s="342"/>
      <c r="BYU151" s="342"/>
      <c r="BYV151" s="342"/>
      <c r="BYW151" s="342"/>
      <c r="BYX151" s="342"/>
      <c r="BYY151" s="342"/>
      <c r="BYZ151" s="342"/>
      <c r="BZA151" s="342"/>
      <c r="BZB151" s="342"/>
      <c r="BZC151" s="342"/>
      <c r="BZD151" s="342"/>
      <c r="BZE151" s="342"/>
      <c r="BZF151" s="342"/>
      <c r="BZG151" s="342"/>
      <c r="BZH151" s="342"/>
      <c r="BZI151" s="342"/>
      <c r="BZJ151" s="342"/>
      <c r="BZK151" s="342"/>
      <c r="BZL151" s="342"/>
      <c r="BZM151" s="342"/>
      <c r="BZN151" s="342"/>
      <c r="BZO151" s="342"/>
      <c r="BZP151" s="342"/>
      <c r="BZQ151" s="342"/>
      <c r="BZR151" s="342"/>
      <c r="BZS151" s="342"/>
      <c r="BZT151" s="342"/>
      <c r="BZU151" s="342"/>
      <c r="BZV151" s="342"/>
      <c r="BZW151" s="342"/>
      <c r="BZX151" s="342"/>
      <c r="BZY151" s="342"/>
      <c r="BZZ151" s="342"/>
      <c r="CAA151" s="342"/>
      <c r="CAB151" s="342"/>
      <c r="CAC151" s="342"/>
      <c r="CAD151" s="342"/>
      <c r="CAE151" s="342"/>
      <c r="CAF151" s="342"/>
      <c r="CAG151" s="342"/>
      <c r="CAH151" s="342"/>
      <c r="CAI151" s="342"/>
      <c r="CAJ151" s="342"/>
      <c r="CAK151" s="342"/>
      <c r="CAL151" s="342"/>
      <c r="CAM151" s="342"/>
      <c r="CAN151" s="342"/>
      <c r="CAO151" s="342"/>
      <c r="CAP151" s="342"/>
      <c r="CAQ151" s="342"/>
      <c r="CAR151" s="342"/>
      <c r="CAS151" s="342"/>
      <c r="CAT151" s="342"/>
      <c r="CAU151" s="342"/>
      <c r="CAV151" s="342"/>
      <c r="CAW151" s="342"/>
      <c r="CAX151" s="342"/>
      <c r="CAY151" s="342"/>
      <c r="CAZ151" s="342"/>
      <c r="CBA151" s="342"/>
      <c r="CBB151" s="342"/>
      <c r="CBC151" s="342"/>
      <c r="CBD151" s="342"/>
      <c r="CBE151" s="342"/>
      <c r="CBF151" s="342"/>
      <c r="CBG151" s="342"/>
      <c r="CBH151" s="342"/>
      <c r="CBI151" s="342"/>
      <c r="CBJ151" s="342"/>
      <c r="CBK151" s="342"/>
      <c r="CBL151" s="342"/>
      <c r="CBM151" s="342"/>
      <c r="CBN151" s="342"/>
      <c r="CBO151" s="342"/>
      <c r="CBP151" s="342"/>
      <c r="CBQ151" s="342"/>
      <c r="CBR151" s="342"/>
      <c r="CBS151" s="342"/>
      <c r="CBT151" s="342"/>
      <c r="CBU151" s="342"/>
      <c r="CBV151" s="342"/>
      <c r="CBW151" s="342"/>
      <c r="CBX151" s="342"/>
      <c r="CBY151" s="342"/>
      <c r="CBZ151" s="342"/>
      <c r="CCA151" s="342"/>
      <c r="CCB151" s="342"/>
      <c r="CCC151" s="342"/>
      <c r="CCD151" s="342"/>
      <c r="CCE151" s="342"/>
      <c r="CCF151" s="342"/>
      <c r="CCG151" s="342"/>
      <c r="CCH151" s="342"/>
      <c r="CCI151" s="342"/>
      <c r="CCJ151" s="342"/>
      <c r="CCK151" s="342"/>
      <c r="CCL151" s="342"/>
      <c r="CCM151" s="342"/>
      <c r="CCN151" s="342"/>
      <c r="CCO151" s="342"/>
      <c r="CCP151" s="342"/>
      <c r="CCQ151" s="342"/>
      <c r="CCR151" s="342"/>
      <c r="CCS151" s="342"/>
      <c r="CCT151" s="342"/>
      <c r="CCU151" s="342"/>
      <c r="CCV151" s="342"/>
      <c r="CCW151" s="342"/>
      <c r="CCX151" s="342"/>
      <c r="CCY151" s="342"/>
      <c r="CCZ151" s="342"/>
      <c r="CDA151" s="342"/>
      <c r="CDB151" s="342"/>
      <c r="CDC151" s="342"/>
      <c r="CDD151" s="342"/>
      <c r="CDE151" s="342"/>
      <c r="CDF151" s="342"/>
      <c r="CDG151" s="342"/>
      <c r="CDH151" s="342"/>
      <c r="CDI151" s="342"/>
      <c r="CDJ151" s="342"/>
      <c r="CDK151" s="342"/>
      <c r="CDL151" s="342"/>
      <c r="CDM151" s="342"/>
      <c r="CDN151" s="342"/>
      <c r="CDO151" s="342"/>
      <c r="CDP151" s="342"/>
      <c r="CDQ151" s="342"/>
      <c r="CDR151" s="342"/>
      <c r="CDS151" s="342"/>
      <c r="CDT151" s="342"/>
      <c r="CDU151" s="342"/>
      <c r="CDV151" s="342"/>
      <c r="CDW151" s="342"/>
      <c r="CDX151" s="342"/>
      <c r="CDY151" s="342"/>
      <c r="CDZ151" s="342"/>
      <c r="CEA151" s="342"/>
      <c r="CEB151" s="342"/>
      <c r="CEC151" s="342"/>
      <c r="CED151" s="342"/>
      <c r="CEE151" s="342"/>
      <c r="CEF151" s="342"/>
      <c r="CEG151" s="342"/>
      <c r="CEH151" s="342"/>
      <c r="CEI151" s="342"/>
      <c r="CEJ151" s="342"/>
      <c r="CEK151" s="342"/>
      <c r="CEL151" s="342"/>
      <c r="CEM151" s="342"/>
      <c r="CEN151" s="342"/>
      <c r="CEO151" s="342"/>
      <c r="CEP151" s="342"/>
      <c r="CEQ151" s="342"/>
      <c r="CER151" s="342"/>
      <c r="CES151" s="342"/>
      <c r="CET151" s="342"/>
      <c r="CEU151" s="342"/>
      <c r="CEV151" s="342"/>
      <c r="CEW151" s="342"/>
      <c r="CEX151" s="342"/>
      <c r="CEY151" s="342"/>
      <c r="CEZ151" s="342"/>
      <c r="CFA151" s="342"/>
      <c r="CFB151" s="342"/>
      <c r="CFC151" s="342"/>
      <c r="CFD151" s="342"/>
      <c r="CFE151" s="342"/>
      <c r="CFF151" s="342"/>
      <c r="CFG151" s="342"/>
      <c r="CFH151" s="342"/>
      <c r="CFI151" s="342"/>
      <c r="CFJ151" s="342"/>
      <c r="CFK151" s="342"/>
      <c r="CFL151" s="342"/>
      <c r="CFM151" s="342"/>
      <c r="CFN151" s="342"/>
      <c r="CFO151" s="342"/>
      <c r="CFP151" s="342"/>
      <c r="CFQ151" s="342"/>
      <c r="CFR151" s="342"/>
      <c r="CFS151" s="342"/>
      <c r="CFT151" s="342"/>
      <c r="CFU151" s="342"/>
      <c r="CFV151" s="342"/>
      <c r="CFW151" s="342"/>
      <c r="CFX151" s="342"/>
      <c r="CFY151" s="342"/>
      <c r="CFZ151" s="342"/>
      <c r="CGA151" s="342"/>
      <c r="CGB151" s="342"/>
      <c r="CGC151" s="342"/>
      <c r="CGD151" s="342"/>
      <c r="CGE151" s="342"/>
      <c r="CGF151" s="342"/>
      <c r="CGG151" s="342"/>
      <c r="CGH151" s="342"/>
      <c r="CGI151" s="342"/>
      <c r="CGJ151" s="342"/>
      <c r="CGK151" s="342"/>
      <c r="CGL151" s="342"/>
      <c r="CGM151" s="342"/>
      <c r="CGN151" s="342"/>
      <c r="CGO151" s="342"/>
      <c r="CGP151" s="342"/>
      <c r="CGQ151" s="342"/>
      <c r="CGR151" s="342"/>
      <c r="CGS151" s="342"/>
      <c r="CGT151" s="342"/>
      <c r="CGU151" s="342"/>
      <c r="CGV151" s="342"/>
      <c r="CGW151" s="342"/>
      <c r="CGX151" s="342"/>
      <c r="CGY151" s="342"/>
      <c r="CGZ151" s="342"/>
      <c r="CHA151" s="342"/>
      <c r="CHB151" s="342"/>
      <c r="CHC151" s="342"/>
      <c r="CHD151" s="342"/>
      <c r="CHE151" s="342"/>
      <c r="CHF151" s="342"/>
      <c r="CHG151" s="342"/>
      <c r="CHH151" s="342"/>
      <c r="CHI151" s="342"/>
      <c r="CHJ151" s="342"/>
      <c r="CHK151" s="342"/>
      <c r="CHL151" s="342"/>
      <c r="CHM151" s="342"/>
      <c r="CHN151" s="342"/>
      <c r="CHO151" s="342"/>
      <c r="CHP151" s="342"/>
      <c r="CHQ151" s="342"/>
      <c r="CHR151" s="342"/>
      <c r="CHS151" s="342"/>
      <c r="CHT151" s="342"/>
      <c r="CHU151" s="342"/>
      <c r="CHV151" s="342"/>
      <c r="CHW151" s="342"/>
      <c r="CHX151" s="342"/>
      <c r="CHY151" s="342"/>
      <c r="CHZ151" s="342"/>
      <c r="CIA151" s="342"/>
      <c r="CIB151" s="342"/>
      <c r="CIC151" s="342"/>
      <c r="CID151" s="342"/>
      <c r="CIE151" s="342"/>
      <c r="CIF151" s="342"/>
      <c r="CIG151" s="342"/>
      <c r="CIH151" s="342"/>
      <c r="CII151" s="342"/>
      <c r="CIJ151" s="342"/>
      <c r="CIK151" s="342"/>
      <c r="CIL151" s="342"/>
      <c r="CIM151" s="342"/>
      <c r="CIN151" s="342"/>
      <c r="CIO151" s="342"/>
      <c r="CIP151" s="342"/>
      <c r="CIQ151" s="342"/>
      <c r="CIR151" s="342"/>
      <c r="CIS151" s="342"/>
      <c r="CIT151" s="342"/>
      <c r="CIU151" s="342"/>
      <c r="CIV151" s="342"/>
      <c r="CIW151" s="342"/>
      <c r="CIX151" s="342"/>
      <c r="CIY151" s="342"/>
      <c r="CIZ151" s="342"/>
      <c r="CJA151" s="342"/>
      <c r="CJB151" s="342"/>
      <c r="CJC151" s="342"/>
      <c r="CJD151" s="342"/>
      <c r="CJE151" s="342"/>
      <c r="CJF151" s="342"/>
      <c r="CJG151" s="342"/>
      <c r="CJH151" s="342"/>
      <c r="CJI151" s="342"/>
      <c r="CJJ151" s="342"/>
      <c r="CJK151" s="342"/>
      <c r="CJL151" s="342"/>
      <c r="CJM151" s="342"/>
      <c r="CJN151" s="342"/>
      <c r="CJO151" s="342"/>
      <c r="CJP151" s="342"/>
      <c r="CJQ151" s="342"/>
      <c r="CJR151" s="342"/>
      <c r="CJS151" s="342"/>
      <c r="CJT151" s="342"/>
      <c r="CJU151" s="342"/>
      <c r="CJV151" s="342"/>
      <c r="CJW151" s="342"/>
      <c r="CJX151" s="342"/>
      <c r="CJY151" s="342"/>
      <c r="CJZ151" s="342"/>
      <c r="CKA151" s="342"/>
      <c r="CKB151" s="342"/>
      <c r="CKC151" s="342"/>
      <c r="CKD151" s="342"/>
      <c r="CKE151" s="342"/>
      <c r="CKF151" s="342"/>
      <c r="CKG151" s="342"/>
      <c r="CKH151" s="342"/>
      <c r="CKI151" s="342"/>
      <c r="CKJ151" s="342"/>
      <c r="CKK151" s="342"/>
      <c r="CKL151" s="342"/>
      <c r="CKM151" s="342"/>
      <c r="CKN151" s="342"/>
      <c r="CKO151" s="342"/>
      <c r="CKP151" s="342"/>
      <c r="CKQ151" s="342"/>
      <c r="CKR151" s="342"/>
      <c r="CKS151" s="342"/>
      <c r="CKT151" s="342"/>
      <c r="CKU151" s="342"/>
      <c r="CKV151" s="342"/>
      <c r="CKW151" s="342"/>
      <c r="CKX151" s="342"/>
      <c r="CKY151" s="342"/>
      <c r="CKZ151" s="342"/>
      <c r="CLA151" s="342"/>
      <c r="CLB151" s="342"/>
      <c r="CLC151" s="342"/>
      <c r="CLD151" s="342"/>
      <c r="CLE151" s="342"/>
      <c r="CLF151" s="342"/>
      <c r="CLG151" s="342"/>
      <c r="CLH151" s="342"/>
      <c r="CLI151" s="342"/>
      <c r="CLJ151" s="342"/>
      <c r="CLK151" s="342"/>
      <c r="CLL151" s="342"/>
      <c r="CLM151" s="342"/>
      <c r="CLN151" s="342"/>
      <c r="CLO151" s="342"/>
      <c r="CLP151" s="342"/>
      <c r="CLQ151" s="342"/>
      <c r="CLR151" s="342"/>
      <c r="CLS151" s="342"/>
      <c r="CLT151" s="342"/>
      <c r="CLU151" s="342"/>
      <c r="CLV151" s="342"/>
      <c r="CLW151" s="342"/>
      <c r="CLX151" s="342"/>
      <c r="CLY151" s="342"/>
      <c r="CLZ151" s="342"/>
      <c r="CMA151" s="342"/>
      <c r="CMB151" s="342"/>
      <c r="CMC151" s="342"/>
      <c r="CMD151" s="342"/>
      <c r="CME151" s="342"/>
      <c r="CMF151" s="342"/>
      <c r="CMG151" s="342"/>
      <c r="CMH151" s="342"/>
      <c r="CMI151" s="342"/>
      <c r="CMJ151" s="342"/>
      <c r="CMK151" s="342"/>
      <c r="CML151" s="342"/>
      <c r="CMM151" s="342"/>
      <c r="CMN151" s="342"/>
      <c r="CMO151" s="342"/>
      <c r="CMP151" s="342"/>
      <c r="CMQ151" s="342"/>
      <c r="CMR151" s="342"/>
      <c r="CMS151" s="342"/>
      <c r="CMT151" s="342"/>
      <c r="CMU151" s="342"/>
      <c r="CMV151" s="342"/>
      <c r="CMW151" s="342"/>
      <c r="CMX151" s="342"/>
      <c r="CMY151" s="342"/>
      <c r="CMZ151" s="342"/>
      <c r="CNA151" s="342"/>
      <c r="CNB151" s="342"/>
      <c r="CNC151" s="342"/>
      <c r="CND151" s="342"/>
      <c r="CNE151" s="342"/>
      <c r="CNF151" s="342"/>
      <c r="CNG151" s="342"/>
      <c r="CNH151" s="342"/>
      <c r="CNI151" s="342"/>
      <c r="CNJ151" s="342"/>
      <c r="CNK151" s="342"/>
      <c r="CNL151" s="342"/>
      <c r="CNM151" s="342"/>
      <c r="CNN151" s="342"/>
      <c r="CNO151" s="342"/>
      <c r="CNP151" s="342"/>
      <c r="CNQ151" s="342"/>
      <c r="CNR151" s="342"/>
      <c r="CNS151" s="342"/>
      <c r="CNT151" s="342"/>
      <c r="CNU151" s="342"/>
      <c r="CNV151" s="342"/>
      <c r="CNW151" s="342"/>
      <c r="CNX151" s="342"/>
      <c r="CNY151" s="342"/>
      <c r="CNZ151" s="342"/>
      <c r="COA151" s="342"/>
      <c r="COB151" s="342"/>
      <c r="COC151" s="342"/>
      <c r="COD151" s="342"/>
      <c r="COE151" s="342"/>
      <c r="COF151" s="342"/>
      <c r="COG151" s="342"/>
      <c r="COH151" s="342"/>
      <c r="COI151" s="342"/>
      <c r="COJ151" s="342"/>
      <c r="COK151" s="342"/>
      <c r="COL151" s="342"/>
      <c r="COM151" s="342"/>
      <c r="CON151" s="342"/>
      <c r="COO151" s="342"/>
      <c r="COP151" s="342"/>
      <c r="COQ151" s="342"/>
      <c r="COR151" s="342"/>
      <c r="COS151" s="342"/>
      <c r="COT151" s="342"/>
      <c r="COU151" s="342"/>
      <c r="COV151" s="342"/>
      <c r="COW151" s="342"/>
      <c r="COX151" s="342"/>
      <c r="COY151" s="342"/>
      <c r="COZ151" s="342"/>
      <c r="CPA151" s="342"/>
      <c r="CPB151" s="342"/>
      <c r="CPC151" s="342"/>
      <c r="CPD151" s="342"/>
      <c r="CPE151" s="342"/>
      <c r="CPF151" s="342"/>
      <c r="CPG151" s="342"/>
      <c r="CPH151" s="342"/>
      <c r="CPI151" s="342"/>
      <c r="CPJ151" s="342"/>
      <c r="CPK151" s="342"/>
      <c r="CPL151" s="342"/>
      <c r="CPM151" s="342"/>
      <c r="CPN151" s="342"/>
      <c r="CPO151" s="342"/>
      <c r="CPP151" s="342"/>
      <c r="CPQ151" s="342"/>
      <c r="CPR151" s="342"/>
      <c r="CPS151" s="342"/>
      <c r="CPT151" s="342"/>
      <c r="CPU151" s="342"/>
      <c r="CPV151" s="342"/>
      <c r="CPW151" s="342"/>
      <c r="CPX151" s="342"/>
      <c r="CPY151" s="342"/>
      <c r="CPZ151" s="342"/>
      <c r="CQA151" s="342"/>
      <c r="CQB151" s="342"/>
      <c r="CQC151" s="342"/>
      <c r="CQD151" s="342"/>
      <c r="CQE151" s="342"/>
      <c r="CQF151" s="342"/>
      <c r="CQG151" s="342"/>
      <c r="CQH151" s="342"/>
      <c r="CQI151" s="342"/>
      <c r="CQJ151" s="342"/>
      <c r="CQK151" s="342"/>
      <c r="CQL151" s="342"/>
      <c r="CQM151" s="342"/>
      <c r="CQN151" s="342"/>
      <c r="CQO151" s="342"/>
      <c r="CQP151" s="342"/>
      <c r="CQQ151" s="342"/>
      <c r="CQR151" s="342"/>
      <c r="CQS151" s="342"/>
      <c r="CQT151" s="342"/>
      <c r="CQU151" s="342"/>
      <c r="CQV151" s="342"/>
      <c r="CQW151" s="342"/>
      <c r="CQX151" s="342"/>
      <c r="CQY151" s="342"/>
      <c r="CQZ151" s="342"/>
      <c r="CRA151" s="342"/>
      <c r="CRB151" s="342"/>
      <c r="CRC151" s="342"/>
      <c r="CRD151" s="342"/>
      <c r="CRE151" s="342"/>
      <c r="CRF151" s="342"/>
      <c r="CRG151" s="342"/>
      <c r="CRH151" s="342"/>
      <c r="CRI151" s="342"/>
      <c r="CRJ151" s="342"/>
      <c r="CRK151" s="342"/>
      <c r="CRL151" s="342"/>
      <c r="CRM151" s="342"/>
      <c r="CRN151" s="342"/>
      <c r="CRO151" s="342"/>
      <c r="CRP151" s="342"/>
      <c r="CRQ151" s="342"/>
      <c r="CRR151" s="342"/>
      <c r="CRS151" s="342"/>
      <c r="CRT151" s="342"/>
      <c r="CRU151" s="342"/>
      <c r="CRV151" s="342"/>
      <c r="CRW151" s="342"/>
      <c r="CRX151" s="342"/>
      <c r="CRY151" s="342"/>
      <c r="CRZ151" s="342"/>
      <c r="CSA151" s="342"/>
      <c r="CSB151" s="342"/>
      <c r="CSC151" s="342"/>
      <c r="CSD151" s="342"/>
      <c r="CSE151" s="342"/>
      <c r="CSF151" s="342"/>
      <c r="CSG151" s="342"/>
      <c r="CSH151" s="342"/>
      <c r="CSI151" s="342"/>
      <c r="CSJ151" s="342"/>
      <c r="CSK151" s="342"/>
      <c r="CSL151" s="342"/>
      <c r="CSM151" s="342"/>
      <c r="CSN151" s="342"/>
      <c r="CSO151" s="342"/>
      <c r="CSP151" s="342"/>
      <c r="CSQ151" s="342"/>
      <c r="CSR151" s="342"/>
      <c r="CSS151" s="342"/>
      <c r="CST151" s="342"/>
      <c r="CSU151" s="342"/>
      <c r="CSV151" s="342"/>
      <c r="CSW151" s="342"/>
      <c r="CSX151" s="342"/>
      <c r="CSY151" s="342"/>
      <c r="CSZ151" s="342"/>
      <c r="CTA151" s="342"/>
      <c r="CTB151" s="342"/>
      <c r="CTC151" s="342"/>
      <c r="CTD151" s="342"/>
      <c r="CTE151" s="342"/>
      <c r="CTF151" s="342"/>
      <c r="CTG151" s="342"/>
      <c r="CTH151" s="342"/>
      <c r="CTI151" s="342"/>
      <c r="CTJ151" s="342"/>
      <c r="CTK151" s="342"/>
      <c r="CTL151" s="342"/>
      <c r="CTM151" s="342"/>
      <c r="CTN151" s="342"/>
      <c r="CTO151" s="342"/>
      <c r="CTP151" s="342"/>
      <c r="CTQ151" s="342"/>
      <c r="CTR151" s="342"/>
      <c r="CTS151" s="342"/>
      <c r="CTT151" s="342"/>
      <c r="CTU151" s="342"/>
      <c r="CTV151" s="342"/>
      <c r="CTW151" s="342"/>
      <c r="CTX151" s="342"/>
      <c r="CTY151" s="342"/>
      <c r="CTZ151" s="342"/>
      <c r="CUA151" s="342"/>
      <c r="CUB151" s="342"/>
      <c r="CUC151" s="342"/>
      <c r="CUD151" s="342"/>
      <c r="CUE151" s="342"/>
      <c r="CUF151" s="342"/>
      <c r="CUG151" s="342"/>
      <c r="CUH151" s="342"/>
      <c r="CUI151" s="342"/>
      <c r="CUJ151" s="342"/>
      <c r="CUK151" s="342"/>
      <c r="CUL151" s="342"/>
      <c r="CUM151" s="342"/>
      <c r="CUN151" s="342"/>
      <c r="CUO151" s="342"/>
      <c r="CUP151" s="342"/>
      <c r="CUQ151" s="342"/>
      <c r="CUR151" s="342"/>
      <c r="CUS151" s="342"/>
      <c r="CUT151" s="342"/>
      <c r="CUU151" s="342"/>
      <c r="CUV151" s="342"/>
      <c r="CUW151" s="342"/>
      <c r="CUX151" s="342"/>
      <c r="CUY151" s="342"/>
      <c r="CUZ151" s="342"/>
      <c r="CVA151" s="342"/>
      <c r="CVB151" s="342"/>
      <c r="CVC151" s="342"/>
      <c r="CVD151" s="342"/>
      <c r="CVE151" s="342"/>
      <c r="CVF151" s="342"/>
      <c r="CVG151" s="342"/>
      <c r="CVH151" s="342"/>
      <c r="CVI151" s="342"/>
      <c r="CVJ151" s="342"/>
      <c r="CVK151" s="342"/>
      <c r="CVL151" s="342"/>
      <c r="CVM151" s="342"/>
      <c r="CVN151" s="342"/>
      <c r="CVO151" s="342"/>
      <c r="CVP151" s="342"/>
      <c r="CVQ151" s="342"/>
      <c r="CVR151" s="342"/>
      <c r="CVS151" s="342"/>
      <c r="CVT151" s="342"/>
      <c r="CVU151" s="342"/>
      <c r="CVV151" s="342"/>
      <c r="CVW151" s="342"/>
      <c r="CVX151" s="342"/>
      <c r="CVY151" s="342"/>
      <c r="CVZ151" s="342"/>
      <c r="CWA151" s="342"/>
      <c r="CWB151" s="342"/>
      <c r="CWC151" s="342"/>
      <c r="CWD151" s="342"/>
      <c r="CWE151" s="342"/>
      <c r="CWF151" s="342"/>
      <c r="CWG151" s="342"/>
      <c r="CWH151" s="342"/>
      <c r="CWI151" s="342"/>
      <c r="CWJ151" s="342"/>
      <c r="CWK151" s="342"/>
      <c r="CWL151" s="342"/>
      <c r="CWM151" s="342"/>
      <c r="CWN151" s="342"/>
      <c r="CWO151" s="342"/>
      <c r="CWP151" s="342"/>
      <c r="CWQ151" s="342"/>
      <c r="CWR151" s="342"/>
      <c r="CWS151" s="342"/>
      <c r="CWT151" s="342"/>
      <c r="CWU151" s="342"/>
      <c r="CWV151" s="342"/>
      <c r="CWW151" s="342"/>
      <c r="CWX151" s="342"/>
      <c r="CWY151" s="342"/>
      <c r="CWZ151" s="342"/>
      <c r="CXA151" s="342"/>
      <c r="CXB151" s="342"/>
      <c r="CXC151" s="342"/>
      <c r="CXD151" s="342"/>
      <c r="CXE151" s="342"/>
      <c r="CXF151" s="342"/>
      <c r="CXG151" s="342"/>
      <c r="CXH151" s="342"/>
      <c r="CXI151" s="342"/>
      <c r="CXJ151" s="342"/>
      <c r="CXK151" s="342"/>
      <c r="CXL151" s="342"/>
      <c r="CXM151" s="342"/>
      <c r="CXN151" s="342"/>
      <c r="CXO151" s="342"/>
      <c r="CXP151" s="342"/>
      <c r="CXQ151" s="342"/>
      <c r="CXR151" s="342"/>
      <c r="CXS151" s="342"/>
      <c r="CXT151" s="342"/>
      <c r="CXU151" s="342"/>
      <c r="CXV151" s="342"/>
      <c r="CXW151" s="342"/>
      <c r="CXX151" s="342"/>
      <c r="CXY151" s="342"/>
      <c r="CXZ151" s="342"/>
      <c r="CYA151" s="342"/>
      <c r="CYB151" s="342"/>
      <c r="CYC151" s="342"/>
      <c r="CYD151" s="342"/>
      <c r="CYE151" s="342"/>
      <c r="CYF151" s="342"/>
      <c r="CYG151" s="342"/>
      <c r="CYH151" s="342"/>
      <c r="CYI151" s="342"/>
      <c r="CYJ151" s="342"/>
      <c r="CYK151" s="342"/>
      <c r="CYL151" s="342"/>
      <c r="CYM151" s="342"/>
      <c r="CYN151" s="342"/>
      <c r="CYO151" s="342"/>
      <c r="CYP151" s="342"/>
      <c r="CYQ151" s="342"/>
      <c r="CYR151" s="342"/>
      <c r="CYS151" s="342"/>
      <c r="CYT151" s="342"/>
      <c r="CYU151" s="342"/>
      <c r="CYV151" s="342"/>
      <c r="CYW151" s="342"/>
      <c r="CYX151" s="342"/>
      <c r="CYY151" s="342"/>
      <c r="CYZ151" s="342"/>
      <c r="CZA151" s="342"/>
      <c r="CZB151" s="342"/>
      <c r="CZC151" s="342"/>
      <c r="CZD151" s="342"/>
      <c r="CZE151" s="342"/>
      <c r="CZF151" s="342"/>
      <c r="CZG151" s="342"/>
      <c r="CZH151" s="342"/>
      <c r="CZI151" s="342"/>
      <c r="CZJ151" s="342"/>
      <c r="CZK151" s="342"/>
      <c r="CZL151" s="342"/>
      <c r="CZM151" s="342"/>
      <c r="CZN151" s="342"/>
      <c r="CZO151" s="342"/>
      <c r="CZP151" s="342"/>
      <c r="CZQ151" s="342"/>
      <c r="CZR151" s="342"/>
      <c r="CZS151" s="342"/>
      <c r="CZT151" s="342"/>
      <c r="CZU151" s="342"/>
      <c r="CZV151" s="342"/>
      <c r="CZW151" s="342"/>
      <c r="CZX151" s="342"/>
      <c r="CZY151" s="342"/>
      <c r="CZZ151" s="342"/>
      <c r="DAA151" s="342"/>
      <c r="DAB151" s="342"/>
      <c r="DAC151" s="342"/>
      <c r="DAD151" s="342"/>
      <c r="DAE151" s="342"/>
      <c r="DAF151" s="342"/>
      <c r="DAG151" s="342"/>
      <c r="DAH151" s="342"/>
      <c r="DAI151" s="342"/>
      <c r="DAJ151" s="342"/>
      <c r="DAK151" s="342"/>
      <c r="DAL151" s="342"/>
      <c r="DAM151" s="342"/>
      <c r="DAN151" s="342"/>
      <c r="DAO151" s="342"/>
      <c r="DAP151" s="342"/>
      <c r="DAQ151" s="342"/>
      <c r="DAR151" s="342"/>
      <c r="DAS151" s="342"/>
      <c r="DAT151" s="342"/>
      <c r="DAU151" s="342"/>
      <c r="DAV151" s="342"/>
      <c r="DAW151" s="342"/>
      <c r="DAX151" s="342"/>
      <c r="DAY151" s="342"/>
      <c r="DAZ151" s="342"/>
      <c r="DBA151" s="342"/>
      <c r="DBB151" s="342"/>
      <c r="DBC151" s="342"/>
      <c r="DBD151" s="342"/>
      <c r="DBE151" s="342"/>
      <c r="DBF151" s="342"/>
      <c r="DBG151" s="342"/>
      <c r="DBH151" s="342"/>
      <c r="DBI151" s="342"/>
      <c r="DBJ151" s="342"/>
      <c r="DBK151" s="342"/>
      <c r="DBL151" s="342"/>
      <c r="DBM151" s="342"/>
      <c r="DBN151" s="342"/>
      <c r="DBO151" s="342"/>
      <c r="DBP151" s="342"/>
      <c r="DBQ151" s="342"/>
      <c r="DBR151" s="342"/>
      <c r="DBS151" s="342"/>
      <c r="DBT151" s="342"/>
      <c r="DBU151" s="342"/>
      <c r="DBV151" s="342"/>
      <c r="DBW151" s="342"/>
      <c r="DBX151" s="342"/>
      <c r="DBY151" s="342"/>
      <c r="DBZ151" s="342"/>
      <c r="DCA151" s="342"/>
      <c r="DCB151" s="342"/>
      <c r="DCC151" s="342"/>
      <c r="DCD151" s="342"/>
      <c r="DCE151" s="342"/>
      <c r="DCF151" s="342"/>
      <c r="DCG151" s="342"/>
      <c r="DCH151" s="342"/>
      <c r="DCI151" s="342"/>
      <c r="DCJ151" s="342"/>
      <c r="DCK151" s="342"/>
      <c r="DCL151" s="342"/>
      <c r="DCM151" s="342"/>
      <c r="DCN151" s="342"/>
      <c r="DCO151" s="342"/>
      <c r="DCP151" s="342"/>
      <c r="DCQ151" s="342"/>
      <c r="DCR151" s="342"/>
      <c r="DCS151" s="342"/>
      <c r="DCT151" s="342"/>
      <c r="DCU151" s="342"/>
      <c r="DCV151" s="342"/>
      <c r="DCW151" s="342"/>
      <c r="DCX151" s="342"/>
      <c r="DCY151" s="342"/>
      <c r="DCZ151" s="342"/>
      <c r="DDA151" s="342"/>
      <c r="DDB151" s="342"/>
      <c r="DDC151" s="342"/>
      <c r="DDD151" s="342"/>
      <c r="DDE151" s="342"/>
      <c r="DDF151" s="342"/>
      <c r="DDG151" s="342"/>
      <c r="DDH151" s="342"/>
      <c r="DDI151" s="342"/>
      <c r="DDJ151" s="342"/>
      <c r="DDK151" s="342"/>
      <c r="DDL151" s="342"/>
      <c r="DDM151" s="342"/>
      <c r="DDN151" s="342"/>
      <c r="DDO151" s="342"/>
      <c r="DDP151" s="342"/>
      <c r="DDQ151" s="342"/>
      <c r="DDR151" s="342"/>
      <c r="DDS151" s="342"/>
      <c r="DDT151" s="342"/>
      <c r="DDU151" s="342"/>
      <c r="DDV151" s="342"/>
      <c r="DDW151" s="342"/>
      <c r="DDX151" s="342"/>
      <c r="DDY151" s="342"/>
      <c r="DDZ151" s="342"/>
      <c r="DEA151" s="342"/>
      <c r="DEB151" s="342"/>
      <c r="DEC151" s="342"/>
      <c r="DED151" s="342"/>
      <c r="DEE151" s="342"/>
      <c r="DEF151" s="342"/>
      <c r="DEG151" s="342"/>
      <c r="DEH151" s="342"/>
      <c r="DEI151" s="342"/>
      <c r="DEJ151" s="342"/>
      <c r="DEK151" s="342"/>
      <c r="DEL151" s="342"/>
      <c r="DEM151" s="342"/>
      <c r="DEN151" s="342"/>
      <c r="DEO151" s="342"/>
      <c r="DEP151" s="342"/>
      <c r="DEQ151" s="342"/>
      <c r="DER151" s="342"/>
      <c r="DES151" s="342"/>
      <c r="DET151" s="342"/>
      <c r="DEU151" s="342"/>
      <c r="DEV151" s="342"/>
      <c r="DEW151" s="342"/>
      <c r="DEX151" s="342"/>
      <c r="DEY151" s="342"/>
      <c r="DEZ151" s="342"/>
      <c r="DFA151" s="342"/>
      <c r="DFB151" s="342"/>
      <c r="DFC151" s="342"/>
      <c r="DFD151" s="342"/>
      <c r="DFE151" s="342"/>
      <c r="DFF151" s="342"/>
      <c r="DFG151" s="342"/>
      <c r="DFH151" s="342"/>
      <c r="DFI151" s="342"/>
      <c r="DFJ151" s="342"/>
      <c r="DFK151" s="342"/>
      <c r="DFL151" s="342"/>
      <c r="DFM151" s="342"/>
      <c r="DFN151" s="342"/>
      <c r="DFO151" s="342"/>
      <c r="DFP151" s="342"/>
      <c r="DFQ151" s="342"/>
      <c r="DFR151" s="342"/>
      <c r="DFS151" s="342"/>
      <c r="DFT151" s="342"/>
      <c r="DFU151" s="342"/>
      <c r="DFV151" s="342"/>
      <c r="DFW151" s="342"/>
      <c r="DFX151" s="342"/>
      <c r="DFY151" s="342"/>
      <c r="DFZ151" s="342"/>
      <c r="DGA151" s="342"/>
      <c r="DGB151" s="342"/>
      <c r="DGC151" s="342"/>
      <c r="DGD151" s="342"/>
      <c r="DGE151" s="342"/>
      <c r="DGF151" s="342"/>
      <c r="DGG151" s="342"/>
      <c r="DGH151" s="342"/>
      <c r="DGI151" s="342"/>
      <c r="DGJ151" s="342"/>
      <c r="DGK151" s="342"/>
      <c r="DGL151" s="342"/>
      <c r="DGM151" s="342"/>
      <c r="DGN151" s="342"/>
      <c r="DGO151" s="342"/>
      <c r="DGP151" s="342"/>
      <c r="DGQ151" s="342"/>
      <c r="DGR151" s="342"/>
      <c r="DGS151" s="342"/>
      <c r="DGT151" s="342"/>
      <c r="DGU151" s="342"/>
      <c r="DGV151" s="342"/>
      <c r="DGW151" s="342"/>
      <c r="DGX151" s="342"/>
      <c r="DGY151" s="342"/>
      <c r="DGZ151" s="342"/>
      <c r="DHA151" s="342"/>
      <c r="DHB151" s="342"/>
      <c r="DHC151" s="342"/>
      <c r="DHD151" s="342"/>
      <c r="DHE151" s="342"/>
      <c r="DHF151" s="342"/>
      <c r="DHG151" s="342"/>
      <c r="DHH151" s="342"/>
      <c r="DHI151" s="342"/>
      <c r="DHJ151" s="342"/>
      <c r="DHK151" s="342"/>
      <c r="DHL151" s="342"/>
      <c r="DHM151" s="342"/>
      <c r="DHN151" s="342"/>
      <c r="DHO151" s="342"/>
      <c r="DHP151" s="342"/>
      <c r="DHQ151" s="342"/>
      <c r="DHR151" s="342"/>
      <c r="DHS151" s="342"/>
      <c r="DHT151" s="342"/>
      <c r="DHU151" s="342"/>
      <c r="DHV151" s="342"/>
      <c r="DHW151" s="342"/>
      <c r="DHX151" s="342"/>
      <c r="DHY151" s="342"/>
      <c r="DHZ151" s="342"/>
      <c r="DIA151" s="342"/>
      <c r="DIB151" s="342"/>
      <c r="DIC151" s="342"/>
      <c r="DID151" s="342"/>
      <c r="DIE151" s="342"/>
      <c r="DIF151" s="342"/>
      <c r="DIG151" s="342"/>
      <c r="DIH151" s="342"/>
      <c r="DII151" s="342"/>
      <c r="DIJ151" s="342"/>
      <c r="DIK151" s="342"/>
      <c r="DIL151" s="342"/>
      <c r="DIM151" s="342"/>
      <c r="DIN151" s="342"/>
      <c r="DIO151" s="342"/>
      <c r="DIP151" s="342"/>
      <c r="DIQ151" s="342"/>
      <c r="DIR151" s="342"/>
      <c r="DIS151" s="342"/>
      <c r="DIT151" s="342"/>
      <c r="DIU151" s="342"/>
      <c r="DIV151" s="342"/>
      <c r="DIW151" s="342"/>
      <c r="DIX151" s="342"/>
      <c r="DIY151" s="342"/>
      <c r="DIZ151" s="342"/>
      <c r="DJA151" s="342"/>
      <c r="DJB151" s="342"/>
      <c r="DJC151" s="342"/>
      <c r="DJD151" s="342"/>
      <c r="DJE151" s="342"/>
      <c r="DJF151" s="342"/>
      <c r="DJG151" s="342"/>
      <c r="DJH151" s="342"/>
      <c r="DJI151" s="342"/>
      <c r="DJJ151" s="342"/>
      <c r="DJK151" s="342"/>
      <c r="DJL151" s="342"/>
      <c r="DJM151" s="342"/>
      <c r="DJN151" s="342"/>
      <c r="DJO151" s="342"/>
      <c r="DJP151" s="342"/>
      <c r="DJQ151" s="342"/>
      <c r="DJR151" s="342"/>
      <c r="DJS151" s="342"/>
      <c r="DJT151" s="342"/>
      <c r="DJU151" s="342"/>
      <c r="DJV151" s="342"/>
      <c r="DJW151" s="342"/>
      <c r="DJX151" s="342"/>
      <c r="DJY151" s="342"/>
      <c r="DJZ151" s="342"/>
      <c r="DKA151" s="342"/>
      <c r="DKB151" s="342"/>
      <c r="DKC151" s="342"/>
      <c r="DKD151" s="342"/>
      <c r="DKE151" s="342"/>
      <c r="DKF151" s="342"/>
      <c r="DKG151" s="342"/>
      <c r="DKH151" s="342"/>
      <c r="DKI151" s="342"/>
      <c r="DKJ151" s="342"/>
      <c r="DKK151" s="342"/>
      <c r="DKL151" s="342"/>
      <c r="DKM151" s="342"/>
      <c r="DKN151" s="342"/>
      <c r="DKO151" s="342"/>
      <c r="DKP151" s="342"/>
      <c r="DKQ151" s="342"/>
      <c r="DKR151" s="342"/>
      <c r="DKS151" s="342"/>
      <c r="DKT151" s="342"/>
      <c r="DKU151" s="342"/>
      <c r="DKV151" s="342"/>
      <c r="DKW151" s="342"/>
      <c r="DKX151" s="342"/>
      <c r="DKY151" s="342"/>
      <c r="DKZ151" s="342"/>
      <c r="DLA151" s="342"/>
      <c r="DLB151" s="342"/>
      <c r="DLC151" s="342"/>
      <c r="DLD151" s="342"/>
      <c r="DLE151" s="342"/>
      <c r="DLF151" s="342"/>
      <c r="DLG151" s="342"/>
      <c r="DLH151" s="342"/>
      <c r="DLI151" s="342"/>
      <c r="DLJ151" s="342"/>
      <c r="DLK151" s="342"/>
      <c r="DLL151" s="342"/>
      <c r="DLM151" s="342"/>
      <c r="DLN151" s="342"/>
      <c r="DLO151" s="342"/>
      <c r="DLP151" s="342"/>
      <c r="DLQ151" s="342"/>
      <c r="DLR151" s="342"/>
      <c r="DLS151" s="342"/>
      <c r="DLT151" s="342"/>
      <c r="DLU151" s="342"/>
      <c r="DLV151" s="342"/>
      <c r="DLW151" s="342"/>
      <c r="DLX151" s="342"/>
      <c r="DLY151" s="342"/>
      <c r="DLZ151" s="342"/>
      <c r="DMA151" s="342"/>
      <c r="DMB151" s="342"/>
      <c r="DMC151" s="342"/>
      <c r="DMD151" s="342"/>
      <c r="DME151" s="342"/>
      <c r="DMF151" s="342"/>
      <c r="DMG151" s="342"/>
      <c r="DMH151" s="342"/>
      <c r="DMI151" s="342"/>
      <c r="DMJ151" s="342"/>
      <c r="DMK151" s="342"/>
      <c r="DML151" s="342"/>
      <c r="DMM151" s="342"/>
      <c r="DMN151" s="342"/>
      <c r="DMO151" s="342"/>
      <c r="DMP151" s="342"/>
      <c r="DMQ151" s="342"/>
      <c r="DMR151" s="342"/>
      <c r="DMS151" s="342"/>
      <c r="DMT151" s="342"/>
      <c r="DMU151" s="342"/>
      <c r="DMV151" s="342"/>
      <c r="DMW151" s="342"/>
      <c r="DMX151" s="342"/>
      <c r="DMY151" s="342"/>
      <c r="DMZ151" s="342"/>
      <c r="DNA151" s="342"/>
      <c r="DNB151" s="342"/>
      <c r="DNC151" s="342"/>
      <c r="DND151" s="342"/>
      <c r="DNE151" s="342"/>
      <c r="DNF151" s="342"/>
      <c r="DNG151" s="342"/>
      <c r="DNH151" s="342"/>
      <c r="DNI151" s="342"/>
      <c r="DNJ151" s="342"/>
      <c r="DNK151" s="342"/>
      <c r="DNL151" s="342"/>
      <c r="DNM151" s="342"/>
      <c r="DNN151" s="342"/>
      <c r="DNO151" s="342"/>
      <c r="DNP151" s="342"/>
      <c r="DNQ151" s="342"/>
      <c r="DNR151" s="342"/>
      <c r="DNS151" s="342"/>
      <c r="DNT151" s="342"/>
      <c r="DNU151" s="342"/>
      <c r="DNV151" s="342"/>
      <c r="DNW151" s="342"/>
      <c r="DNX151" s="342"/>
      <c r="DNY151" s="342"/>
      <c r="DNZ151" s="342"/>
      <c r="DOA151" s="342"/>
      <c r="DOB151" s="342"/>
      <c r="DOC151" s="342"/>
      <c r="DOD151" s="342"/>
      <c r="DOE151" s="342"/>
      <c r="DOF151" s="342"/>
      <c r="DOG151" s="342"/>
      <c r="DOH151" s="342"/>
      <c r="DOI151" s="342"/>
      <c r="DOJ151" s="342"/>
      <c r="DOK151" s="342"/>
      <c r="DOL151" s="342"/>
      <c r="DOM151" s="342"/>
      <c r="DON151" s="342"/>
      <c r="DOO151" s="342"/>
      <c r="DOP151" s="342"/>
      <c r="DOQ151" s="342"/>
      <c r="DOR151" s="342"/>
      <c r="DOS151" s="342"/>
      <c r="DOT151" s="342"/>
      <c r="DOU151" s="342"/>
      <c r="DOV151" s="342"/>
      <c r="DOW151" s="342"/>
      <c r="DOX151" s="342"/>
      <c r="DOY151" s="342"/>
      <c r="DOZ151" s="342"/>
      <c r="DPA151" s="342"/>
      <c r="DPB151" s="342"/>
      <c r="DPC151" s="342"/>
      <c r="DPD151" s="342"/>
      <c r="DPE151" s="342"/>
      <c r="DPF151" s="342"/>
      <c r="DPG151" s="342"/>
      <c r="DPH151" s="342"/>
      <c r="DPI151" s="342"/>
      <c r="DPJ151" s="342"/>
      <c r="DPK151" s="342"/>
      <c r="DPL151" s="342"/>
      <c r="DPM151" s="342"/>
      <c r="DPN151" s="342"/>
      <c r="DPO151" s="342"/>
      <c r="DPP151" s="342"/>
      <c r="DPQ151" s="342"/>
      <c r="DPR151" s="342"/>
      <c r="DPS151" s="342"/>
      <c r="DPT151" s="342"/>
      <c r="DPU151" s="342"/>
      <c r="DPV151" s="342"/>
      <c r="DPW151" s="342"/>
      <c r="DPX151" s="342"/>
      <c r="DPY151" s="342"/>
      <c r="DPZ151" s="342"/>
      <c r="DQA151" s="342"/>
      <c r="DQB151" s="342"/>
      <c r="DQC151" s="342"/>
      <c r="DQD151" s="342"/>
      <c r="DQE151" s="342"/>
      <c r="DQF151" s="342"/>
      <c r="DQG151" s="342"/>
      <c r="DQH151" s="342"/>
      <c r="DQI151" s="342"/>
      <c r="DQJ151" s="342"/>
      <c r="DQK151" s="342"/>
      <c r="DQL151" s="342"/>
      <c r="DQM151" s="342"/>
      <c r="DQN151" s="342"/>
      <c r="DQO151" s="342"/>
      <c r="DQP151" s="342"/>
      <c r="DQQ151" s="342"/>
      <c r="DQR151" s="342"/>
      <c r="DQS151" s="342"/>
      <c r="DQT151" s="342"/>
      <c r="DQU151" s="342"/>
      <c r="DQV151" s="342"/>
      <c r="DQW151" s="342"/>
      <c r="DQX151" s="342"/>
      <c r="DQY151" s="342"/>
      <c r="DQZ151" s="342"/>
      <c r="DRA151" s="342"/>
      <c r="DRB151" s="342"/>
      <c r="DRC151" s="342"/>
      <c r="DRD151" s="342"/>
      <c r="DRE151" s="342"/>
      <c r="DRF151" s="342"/>
      <c r="DRG151" s="342"/>
      <c r="DRH151" s="342"/>
      <c r="DRI151" s="342"/>
      <c r="DRJ151" s="342"/>
      <c r="DRK151" s="342"/>
      <c r="DRL151" s="342"/>
      <c r="DRM151" s="342"/>
      <c r="DRN151" s="342"/>
      <c r="DRO151" s="342"/>
      <c r="DRP151" s="342"/>
      <c r="DRQ151" s="342"/>
      <c r="DRR151" s="342"/>
      <c r="DRS151" s="342"/>
      <c r="DRT151" s="342"/>
      <c r="DRU151" s="342"/>
      <c r="DRV151" s="342"/>
      <c r="DRW151" s="342"/>
      <c r="DRX151" s="342"/>
      <c r="DRY151" s="342"/>
      <c r="DRZ151" s="342"/>
      <c r="DSA151" s="342"/>
      <c r="DSB151" s="342"/>
      <c r="DSC151" s="342"/>
      <c r="DSD151" s="342"/>
      <c r="DSE151" s="342"/>
      <c r="DSF151" s="342"/>
      <c r="DSG151" s="342"/>
      <c r="DSH151" s="342"/>
      <c r="DSI151" s="342"/>
      <c r="DSJ151" s="342"/>
      <c r="DSK151" s="342"/>
      <c r="DSL151" s="342"/>
      <c r="DSM151" s="342"/>
      <c r="DSN151" s="342"/>
      <c r="DSO151" s="342"/>
      <c r="DSP151" s="342"/>
      <c r="DSQ151" s="342"/>
      <c r="DSR151" s="342"/>
      <c r="DSS151" s="342"/>
      <c r="DST151" s="342"/>
      <c r="DSU151" s="342"/>
      <c r="DSV151" s="342"/>
      <c r="DSW151" s="342"/>
      <c r="DSX151" s="342"/>
      <c r="DSY151" s="342"/>
      <c r="DSZ151" s="342"/>
      <c r="DTA151" s="342"/>
      <c r="DTB151" s="342"/>
      <c r="DTC151" s="342"/>
      <c r="DTD151" s="342"/>
      <c r="DTE151" s="342"/>
      <c r="DTF151" s="342"/>
      <c r="DTG151" s="342"/>
      <c r="DTH151" s="342"/>
      <c r="DTI151" s="342"/>
      <c r="DTJ151" s="342"/>
      <c r="DTK151" s="342"/>
      <c r="DTL151" s="342"/>
      <c r="DTM151" s="342"/>
      <c r="DTN151" s="342"/>
      <c r="DTO151" s="342"/>
      <c r="DTP151" s="342"/>
      <c r="DTQ151" s="342"/>
      <c r="DTR151" s="342"/>
      <c r="DTS151" s="342"/>
      <c r="DTT151" s="342"/>
      <c r="DTU151" s="342"/>
      <c r="DTV151" s="342"/>
      <c r="DTW151" s="342"/>
      <c r="DTX151" s="342"/>
      <c r="DTY151" s="342"/>
      <c r="DTZ151" s="342"/>
      <c r="DUA151" s="342"/>
      <c r="DUB151" s="342"/>
      <c r="DUC151" s="342"/>
      <c r="DUD151" s="342"/>
      <c r="DUE151" s="342"/>
      <c r="DUF151" s="342"/>
      <c r="DUG151" s="342"/>
      <c r="DUH151" s="342"/>
      <c r="DUI151" s="342"/>
      <c r="DUJ151" s="342"/>
      <c r="DUK151" s="342"/>
      <c r="DUL151" s="342"/>
      <c r="DUM151" s="342"/>
      <c r="DUN151" s="342"/>
      <c r="DUO151" s="342"/>
      <c r="DUP151" s="342"/>
      <c r="DUQ151" s="342"/>
      <c r="DUR151" s="342"/>
      <c r="DUS151" s="342"/>
      <c r="DUT151" s="342"/>
      <c r="DUU151" s="342"/>
      <c r="DUV151" s="342"/>
      <c r="DUW151" s="342"/>
      <c r="DUX151" s="342"/>
      <c r="DUY151" s="342"/>
      <c r="DUZ151" s="342"/>
      <c r="DVA151" s="342"/>
      <c r="DVB151" s="342"/>
      <c r="DVC151" s="342"/>
      <c r="DVD151" s="342"/>
      <c r="DVE151" s="342"/>
      <c r="DVF151" s="342"/>
      <c r="DVG151" s="342"/>
      <c r="DVH151" s="342"/>
      <c r="DVI151" s="342"/>
      <c r="DVJ151" s="342"/>
      <c r="DVK151" s="342"/>
      <c r="DVL151" s="342"/>
      <c r="DVM151" s="342"/>
      <c r="DVN151" s="342"/>
      <c r="DVO151" s="342"/>
      <c r="DVP151" s="342"/>
      <c r="DVQ151" s="342"/>
      <c r="DVR151" s="342"/>
      <c r="DVS151" s="342"/>
      <c r="DVT151" s="342"/>
      <c r="DVU151" s="342"/>
      <c r="DVV151" s="342"/>
      <c r="DVW151" s="342"/>
      <c r="DVX151" s="342"/>
      <c r="DVY151" s="342"/>
      <c r="DVZ151" s="342"/>
      <c r="DWA151" s="342"/>
      <c r="DWB151" s="342"/>
      <c r="DWC151" s="342"/>
      <c r="DWD151" s="342"/>
      <c r="DWE151" s="342"/>
      <c r="DWF151" s="342"/>
      <c r="DWG151" s="342"/>
      <c r="DWH151" s="342"/>
      <c r="DWI151" s="342"/>
      <c r="DWJ151" s="342"/>
      <c r="DWK151" s="342"/>
      <c r="DWL151" s="342"/>
      <c r="DWM151" s="342"/>
      <c r="DWN151" s="342"/>
      <c r="DWO151" s="342"/>
      <c r="DWP151" s="342"/>
      <c r="DWQ151" s="342"/>
      <c r="DWR151" s="342"/>
      <c r="DWS151" s="342"/>
      <c r="DWT151" s="342"/>
      <c r="DWU151" s="342"/>
      <c r="DWV151" s="342"/>
      <c r="DWW151" s="342"/>
      <c r="DWX151" s="342"/>
      <c r="DWY151" s="342"/>
      <c r="DWZ151" s="342"/>
      <c r="DXA151" s="342"/>
      <c r="DXB151" s="342"/>
      <c r="DXC151" s="342"/>
      <c r="DXD151" s="342"/>
      <c r="DXE151" s="342"/>
      <c r="DXF151" s="342"/>
      <c r="DXG151" s="342"/>
      <c r="DXH151" s="342"/>
      <c r="DXI151" s="342"/>
      <c r="DXJ151" s="342"/>
      <c r="DXK151" s="342"/>
      <c r="DXL151" s="342"/>
      <c r="DXM151" s="342"/>
      <c r="DXN151" s="342"/>
      <c r="DXO151" s="342"/>
      <c r="DXP151" s="342"/>
      <c r="DXQ151" s="342"/>
      <c r="DXR151" s="342"/>
      <c r="DXS151" s="342"/>
      <c r="DXT151" s="342"/>
      <c r="DXU151" s="342"/>
      <c r="DXV151" s="342"/>
      <c r="DXW151" s="342"/>
      <c r="DXX151" s="342"/>
      <c r="DXY151" s="342"/>
      <c r="DXZ151" s="342"/>
      <c r="DYA151" s="342"/>
      <c r="DYB151" s="342"/>
      <c r="DYC151" s="342"/>
      <c r="DYD151" s="342"/>
      <c r="DYE151" s="342"/>
      <c r="DYF151" s="342"/>
      <c r="DYG151" s="342"/>
      <c r="DYH151" s="342"/>
      <c r="DYI151" s="342"/>
      <c r="DYJ151" s="342"/>
      <c r="DYK151" s="342"/>
      <c r="DYL151" s="342"/>
      <c r="DYM151" s="342"/>
      <c r="DYN151" s="342"/>
      <c r="DYO151" s="342"/>
      <c r="DYP151" s="342"/>
      <c r="DYQ151" s="342"/>
      <c r="DYR151" s="342"/>
      <c r="DYS151" s="342"/>
      <c r="DYT151" s="342"/>
      <c r="DYU151" s="342"/>
      <c r="DYV151" s="342"/>
      <c r="DYW151" s="342"/>
      <c r="DYX151" s="342"/>
      <c r="DYY151" s="342"/>
      <c r="DYZ151" s="342"/>
      <c r="DZA151" s="342"/>
      <c r="DZB151" s="342"/>
      <c r="DZC151" s="342"/>
      <c r="DZD151" s="342"/>
      <c r="DZE151" s="342"/>
      <c r="DZF151" s="342"/>
      <c r="DZG151" s="342"/>
      <c r="DZH151" s="342"/>
      <c r="DZI151" s="342"/>
      <c r="DZJ151" s="342"/>
      <c r="DZK151" s="342"/>
      <c r="DZL151" s="342"/>
      <c r="DZM151" s="342"/>
      <c r="DZN151" s="342"/>
      <c r="DZO151" s="342"/>
      <c r="DZP151" s="342"/>
      <c r="DZQ151" s="342"/>
      <c r="DZR151" s="342"/>
      <c r="DZS151" s="342"/>
      <c r="DZT151" s="342"/>
      <c r="DZU151" s="342"/>
      <c r="DZV151" s="342"/>
      <c r="DZW151" s="342"/>
      <c r="DZX151" s="342"/>
      <c r="DZY151" s="342"/>
      <c r="DZZ151" s="342"/>
      <c r="EAA151" s="342"/>
      <c r="EAB151" s="342"/>
      <c r="EAC151" s="342"/>
      <c r="EAD151" s="342"/>
      <c r="EAE151" s="342"/>
      <c r="EAF151" s="342"/>
      <c r="EAG151" s="342"/>
      <c r="EAH151" s="342"/>
      <c r="EAI151" s="342"/>
      <c r="EAJ151" s="342"/>
      <c r="EAK151" s="342"/>
      <c r="EAL151" s="342"/>
      <c r="EAM151" s="342"/>
      <c r="EAN151" s="342"/>
      <c r="EAO151" s="342"/>
      <c r="EAP151" s="342"/>
      <c r="EAQ151" s="342"/>
      <c r="EAR151" s="342"/>
      <c r="EAS151" s="342"/>
      <c r="EAT151" s="342"/>
      <c r="EAU151" s="342"/>
      <c r="EAV151" s="342"/>
      <c r="EAW151" s="342"/>
      <c r="EAX151" s="342"/>
      <c r="EAY151" s="342"/>
      <c r="EAZ151" s="342"/>
      <c r="EBA151" s="342"/>
      <c r="EBB151" s="342"/>
      <c r="EBC151" s="342"/>
      <c r="EBD151" s="342"/>
      <c r="EBE151" s="342"/>
      <c r="EBF151" s="342"/>
      <c r="EBG151" s="342"/>
      <c r="EBH151" s="342"/>
      <c r="EBI151" s="342"/>
      <c r="EBJ151" s="342"/>
      <c r="EBK151" s="342"/>
      <c r="EBL151" s="342"/>
      <c r="EBM151" s="342"/>
      <c r="EBN151" s="342"/>
      <c r="EBO151" s="342"/>
      <c r="EBP151" s="342"/>
      <c r="EBQ151" s="342"/>
      <c r="EBR151" s="342"/>
      <c r="EBS151" s="342"/>
      <c r="EBT151" s="342"/>
      <c r="EBU151" s="342"/>
      <c r="EBV151" s="342"/>
      <c r="EBW151" s="342"/>
      <c r="EBX151" s="342"/>
      <c r="EBY151" s="342"/>
      <c r="EBZ151" s="342"/>
      <c r="ECA151" s="342"/>
      <c r="ECB151" s="342"/>
      <c r="ECC151" s="342"/>
      <c r="ECD151" s="342"/>
      <c r="ECE151" s="342"/>
      <c r="ECF151" s="342"/>
      <c r="ECG151" s="342"/>
      <c r="ECH151" s="342"/>
      <c r="ECI151" s="342"/>
      <c r="ECJ151" s="342"/>
      <c r="ECK151" s="342"/>
      <c r="ECL151" s="342"/>
      <c r="ECM151" s="342"/>
      <c r="ECN151" s="342"/>
      <c r="ECO151" s="342"/>
      <c r="ECP151" s="342"/>
      <c r="ECQ151" s="342"/>
      <c r="ECR151" s="342"/>
      <c r="ECS151" s="342"/>
      <c r="ECT151" s="342"/>
      <c r="ECU151" s="342"/>
      <c r="ECV151" s="342"/>
      <c r="ECW151" s="342"/>
      <c r="ECX151" s="342"/>
      <c r="ECY151" s="342"/>
      <c r="ECZ151" s="342"/>
      <c r="EDA151" s="342"/>
      <c r="EDB151" s="342"/>
      <c r="EDC151" s="342"/>
      <c r="EDD151" s="342"/>
      <c r="EDE151" s="342"/>
      <c r="EDF151" s="342"/>
      <c r="EDG151" s="342"/>
      <c r="EDH151" s="342"/>
      <c r="EDI151" s="342"/>
      <c r="EDJ151" s="342"/>
      <c r="EDK151" s="342"/>
      <c r="EDL151" s="342"/>
      <c r="EDM151" s="342"/>
      <c r="EDN151" s="342"/>
      <c r="EDO151" s="342"/>
      <c r="EDP151" s="342"/>
      <c r="EDQ151" s="342"/>
      <c r="EDR151" s="342"/>
      <c r="EDS151" s="342"/>
      <c r="EDT151" s="342"/>
      <c r="EDU151" s="342"/>
      <c r="EDV151" s="342"/>
      <c r="EDW151" s="342"/>
      <c r="EDX151" s="342"/>
      <c r="EDY151" s="342"/>
      <c r="EDZ151" s="342"/>
      <c r="EEA151" s="342"/>
      <c r="EEB151" s="342"/>
      <c r="EEC151" s="342"/>
      <c r="EED151" s="342"/>
      <c r="EEE151" s="342"/>
      <c r="EEF151" s="342"/>
      <c r="EEG151" s="342"/>
      <c r="EEH151" s="342"/>
      <c r="EEI151" s="342"/>
      <c r="EEJ151" s="342"/>
      <c r="EEK151" s="342"/>
      <c r="EEL151" s="342"/>
      <c r="EEM151" s="342"/>
      <c r="EEN151" s="342"/>
      <c r="EEO151" s="342"/>
      <c r="EEP151" s="342"/>
      <c r="EEQ151" s="342"/>
      <c r="EER151" s="342"/>
      <c r="EES151" s="342"/>
      <c r="EET151" s="342"/>
      <c r="EEU151" s="342"/>
      <c r="EEV151" s="342"/>
      <c r="EEW151" s="342"/>
      <c r="EEX151" s="342"/>
      <c r="EEY151" s="342"/>
      <c r="EEZ151" s="342"/>
      <c r="EFA151" s="342"/>
      <c r="EFB151" s="342"/>
      <c r="EFC151" s="342"/>
      <c r="EFD151" s="342"/>
      <c r="EFE151" s="342"/>
      <c r="EFF151" s="342"/>
      <c r="EFG151" s="342"/>
      <c r="EFH151" s="342"/>
      <c r="EFI151" s="342"/>
      <c r="EFJ151" s="342"/>
      <c r="EFK151" s="342"/>
      <c r="EFL151" s="342"/>
      <c r="EFM151" s="342"/>
      <c r="EFN151" s="342"/>
      <c r="EFO151" s="342"/>
      <c r="EFP151" s="342"/>
      <c r="EFQ151" s="342"/>
      <c r="EFR151" s="342"/>
      <c r="EFS151" s="342"/>
      <c r="EFT151" s="342"/>
      <c r="EFU151" s="342"/>
      <c r="EFV151" s="342"/>
      <c r="EFW151" s="342"/>
      <c r="EFX151" s="342"/>
      <c r="EFY151" s="342"/>
      <c r="EFZ151" s="342"/>
      <c r="EGA151" s="342"/>
      <c r="EGB151" s="342"/>
      <c r="EGC151" s="342"/>
      <c r="EGD151" s="342"/>
      <c r="EGE151" s="342"/>
      <c r="EGF151" s="342"/>
      <c r="EGG151" s="342"/>
      <c r="EGH151" s="342"/>
      <c r="EGI151" s="342"/>
      <c r="EGJ151" s="342"/>
      <c r="EGK151" s="342"/>
      <c r="EGL151" s="342"/>
      <c r="EGM151" s="342"/>
      <c r="EGN151" s="342"/>
      <c r="EGO151" s="342"/>
      <c r="EGP151" s="342"/>
      <c r="EGQ151" s="342"/>
      <c r="EGR151" s="342"/>
      <c r="EGS151" s="342"/>
      <c r="EGT151" s="342"/>
      <c r="EGU151" s="342"/>
      <c r="EGV151" s="342"/>
      <c r="EGW151" s="342"/>
      <c r="EGX151" s="342"/>
      <c r="EGY151" s="342"/>
      <c r="EGZ151" s="342"/>
      <c r="EHA151" s="342"/>
      <c r="EHB151" s="342"/>
      <c r="EHC151" s="342"/>
      <c r="EHD151" s="342"/>
      <c r="EHE151" s="342"/>
      <c r="EHF151" s="342"/>
      <c r="EHG151" s="342"/>
      <c r="EHH151" s="342"/>
      <c r="EHI151" s="342"/>
      <c r="EHJ151" s="342"/>
      <c r="EHK151" s="342"/>
      <c r="EHL151" s="342"/>
      <c r="EHM151" s="342"/>
      <c r="EHN151" s="342"/>
      <c r="EHO151" s="342"/>
      <c r="EHP151" s="342"/>
      <c r="EHQ151" s="342"/>
      <c r="EHR151" s="342"/>
      <c r="EHS151" s="342"/>
      <c r="EHT151" s="342"/>
      <c r="EHU151" s="342"/>
      <c r="EHV151" s="342"/>
      <c r="EHW151" s="342"/>
      <c r="EHX151" s="342"/>
      <c r="EHY151" s="342"/>
      <c r="EHZ151" s="342"/>
      <c r="EIA151" s="342"/>
      <c r="EIB151" s="342"/>
      <c r="EIC151" s="342"/>
      <c r="EID151" s="342"/>
      <c r="EIE151" s="342"/>
      <c r="EIF151" s="342"/>
      <c r="EIG151" s="342"/>
      <c r="EIH151" s="342"/>
      <c r="EII151" s="342"/>
      <c r="EIJ151" s="342"/>
      <c r="EIK151" s="342"/>
      <c r="EIL151" s="342"/>
      <c r="EIM151" s="342"/>
      <c r="EIN151" s="342"/>
      <c r="EIO151" s="342"/>
      <c r="EIP151" s="342"/>
      <c r="EIQ151" s="342"/>
      <c r="EIR151" s="342"/>
      <c r="EIS151" s="342"/>
      <c r="EIT151" s="342"/>
      <c r="EIU151" s="342"/>
      <c r="EIV151" s="342"/>
      <c r="EIW151" s="342"/>
      <c r="EIX151" s="342"/>
      <c r="EIY151" s="342"/>
      <c r="EIZ151" s="342"/>
      <c r="EJA151" s="342"/>
      <c r="EJB151" s="342"/>
      <c r="EJC151" s="342"/>
      <c r="EJD151" s="342"/>
      <c r="EJE151" s="342"/>
      <c r="EJF151" s="342"/>
      <c r="EJG151" s="342"/>
      <c r="EJH151" s="342"/>
      <c r="EJI151" s="342"/>
      <c r="EJJ151" s="342"/>
      <c r="EJK151" s="342"/>
      <c r="EJL151" s="342"/>
      <c r="EJM151" s="342"/>
      <c r="EJN151" s="342"/>
      <c r="EJO151" s="342"/>
      <c r="EJP151" s="342"/>
      <c r="EJQ151" s="342"/>
      <c r="EJR151" s="342"/>
      <c r="EJS151" s="342"/>
      <c r="EJT151" s="342"/>
      <c r="EJU151" s="342"/>
      <c r="EJV151" s="342"/>
      <c r="EJW151" s="342"/>
      <c r="EJX151" s="342"/>
      <c r="EJY151" s="342"/>
      <c r="EJZ151" s="342"/>
      <c r="EKA151" s="342"/>
      <c r="EKB151" s="342"/>
      <c r="EKC151" s="342"/>
      <c r="EKD151" s="342"/>
      <c r="EKE151" s="342"/>
      <c r="EKF151" s="342"/>
      <c r="EKG151" s="342"/>
      <c r="EKH151" s="342"/>
      <c r="EKI151" s="342"/>
      <c r="EKJ151" s="342"/>
      <c r="EKK151" s="342"/>
      <c r="EKL151" s="342"/>
      <c r="EKM151" s="342"/>
      <c r="EKN151" s="342"/>
      <c r="EKO151" s="342"/>
      <c r="EKP151" s="342"/>
      <c r="EKQ151" s="342"/>
      <c r="EKR151" s="342"/>
      <c r="EKS151" s="342"/>
      <c r="EKT151" s="342"/>
      <c r="EKU151" s="342"/>
      <c r="EKV151" s="342"/>
      <c r="EKW151" s="342"/>
      <c r="EKX151" s="342"/>
      <c r="EKY151" s="342"/>
      <c r="EKZ151" s="342"/>
      <c r="ELA151" s="342"/>
      <c r="ELB151" s="342"/>
      <c r="ELC151" s="342"/>
      <c r="ELD151" s="342"/>
      <c r="ELE151" s="342"/>
      <c r="ELF151" s="342"/>
      <c r="ELG151" s="342"/>
      <c r="ELH151" s="342"/>
      <c r="ELI151" s="342"/>
      <c r="ELJ151" s="342"/>
      <c r="ELK151" s="342"/>
      <c r="ELL151" s="342"/>
      <c r="ELM151" s="342"/>
      <c r="ELN151" s="342"/>
      <c r="ELO151" s="342"/>
      <c r="ELP151" s="342"/>
      <c r="ELQ151" s="342"/>
      <c r="ELR151" s="342"/>
      <c r="ELS151" s="342"/>
      <c r="ELT151" s="342"/>
      <c r="ELU151" s="342"/>
      <c r="ELV151" s="342"/>
      <c r="ELW151" s="342"/>
      <c r="ELX151" s="342"/>
      <c r="ELY151" s="342"/>
      <c r="ELZ151" s="342"/>
      <c r="EMA151" s="342"/>
      <c r="EMB151" s="342"/>
      <c r="EMC151" s="342"/>
      <c r="EMD151" s="342"/>
      <c r="EME151" s="342"/>
      <c r="EMF151" s="342"/>
      <c r="EMG151" s="342"/>
      <c r="EMH151" s="342"/>
      <c r="EMI151" s="342"/>
      <c r="EMJ151" s="342"/>
      <c r="EMK151" s="342"/>
      <c r="EML151" s="342"/>
      <c r="EMM151" s="342"/>
      <c r="EMN151" s="342"/>
      <c r="EMO151" s="342"/>
      <c r="EMP151" s="342"/>
      <c r="EMQ151" s="342"/>
      <c r="EMR151" s="342"/>
      <c r="EMS151" s="342"/>
      <c r="EMT151" s="342"/>
      <c r="EMU151" s="342"/>
      <c r="EMV151" s="342"/>
      <c r="EMW151" s="342"/>
      <c r="EMX151" s="342"/>
      <c r="EMY151" s="342"/>
      <c r="EMZ151" s="342"/>
      <c r="ENA151" s="342"/>
      <c r="ENB151" s="342"/>
      <c r="ENC151" s="342"/>
      <c r="END151" s="342"/>
      <c r="ENE151" s="342"/>
      <c r="ENF151" s="342"/>
      <c r="ENG151" s="342"/>
      <c r="ENH151" s="342"/>
      <c r="ENI151" s="342"/>
      <c r="ENJ151" s="342"/>
      <c r="ENK151" s="342"/>
      <c r="ENL151" s="342"/>
      <c r="ENM151" s="342"/>
      <c r="ENN151" s="342"/>
      <c r="ENO151" s="342"/>
      <c r="ENP151" s="342"/>
      <c r="ENQ151" s="342"/>
      <c r="ENR151" s="342"/>
      <c r="ENS151" s="342"/>
      <c r="ENT151" s="342"/>
      <c r="ENU151" s="342"/>
      <c r="ENV151" s="342"/>
      <c r="ENW151" s="342"/>
      <c r="ENX151" s="342"/>
      <c r="ENY151" s="342"/>
      <c r="ENZ151" s="342"/>
      <c r="EOA151" s="342"/>
      <c r="EOB151" s="342"/>
      <c r="EOC151" s="342"/>
      <c r="EOD151" s="342"/>
      <c r="EOE151" s="342"/>
      <c r="EOF151" s="342"/>
      <c r="EOG151" s="342"/>
      <c r="EOH151" s="342"/>
      <c r="EOI151" s="342"/>
      <c r="EOJ151" s="342"/>
      <c r="EOK151" s="342"/>
      <c r="EOL151" s="342"/>
      <c r="EOM151" s="342"/>
      <c r="EON151" s="342"/>
      <c r="EOO151" s="342"/>
      <c r="EOP151" s="342"/>
      <c r="EOQ151" s="342"/>
      <c r="EOR151" s="342"/>
      <c r="EOS151" s="342"/>
      <c r="EOT151" s="342"/>
      <c r="EOU151" s="342"/>
      <c r="EOV151" s="342"/>
      <c r="EOW151" s="342"/>
      <c r="EOX151" s="342"/>
      <c r="EOY151" s="342"/>
      <c r="EOZ151" s="342"/>
      <c r="EPA151" s="342"/>
      <c r="EPB151" s="342"/>
      <c r="EPC151" s="342"/>
      <c r="EPD151" s="342"/>
      <c r="EPE151" s="342"/>
      <c r="EPF151" s="342"/>
      <c r="EPG151" s="342"/>
      <c r="EPH151" s="342"/>
      <c r="EPI151" s="342"/>
      <c r="EPJ151" s="342"/>
      <c r="EPK151" s="342"/>
      <c r="EPL151" s="342"/>
      <c r="EPM151" s="342"/>
      <c r="EPN151" s="342"/>
      <c r="EPO151" s="342"/>
      <c r="EPP151" s="342"/>
      <c r="EPQ151" s="342"/>
      <c r="EPR151" s="342"/>
      <c r="EPS151" s="342"/>
      <c r="EPT151" s="342"/>
      <c r="EPU151" s="342"/>
      <c r="EPV151" s="342"/>
      <c r="EPW151" s="342"/>
      <c r="EPX151" s="342"/>
      <c r="EPY151" s="342"/>
      <c r="EPZ151" s="342"/>
      <c r="EQA151" s="342"/>
      <c r="EQB151" s="342"/>
      <c r="EQC151" s="342"/>
      <c r="EQD151" s="342"/>
      <c r="EQE151" s="342"/>
      <c r="EQF151" s="342"/>
      <c r="EQG151" s="342"/>
      <c r="EQH151" s="342"/>
      <c r="EQI151" s="342"/>
      <c r="EQJ151" s="342"/>
      <c r="EQK151" s="342"/>
      <c r="EQL151" s="342"/>
      <c r="EQM151" s="342"/>
      <c r="EQN151" s="342"/>
      <c r="EQO151" s="342"/>
      <c r="EQP151" s="342"/>
      <c r="EQQ151" s="342"/>
      <c r="EQR151" s="342"/>
      <c r="EQS151" s="342"/>
      <c r="EQT151" s="342"/>
      <c r="EQU151" s="342"/>
      <c r="EQV151" s="342"/>
      <c r="EQW151" s="342"/>
      <c r="EQX151" s="342"/>
      <c r="EQY151" s="342"/>
      <c r="EQZ151" s="342"/>
      <c r="ERA151" s="342"/>
      <c r="ERB151" s="342"/>
      <c r="ERC151" s="342"/>
      <c r="ERD151" s="342"/>
      <c r="ERE151" s="342"/>
      <c r="ERF151" s="342"/>
      <c r="ERG151" s="342"/>
      <c r="ERH151" s="342"/>
      <c r="ERI151" s="342"/>
      <c r="ERJ151" s="342"/>
      <c r="ERK151" s="342"/>
      <c r="ERL151" s="342"/>
      <c r="ERM151" s="342"/>
      <c r="ERN151" s="342"/>
      <c r="ERO151" s="342"/>
      <c r="ERP151" s="342"/>
      <c r="ERQ151" s="342"/>
      <c r="ERR151" s="342"/>
      <c r="ERS151" s="342"/>
      <c r="ERT151" s="342"/>
      <c r="ERU151" s="342"/>
      <c r="ERV151" s="342"/>
      <c r="ERW151" s="342"/>
      <c r="ERX151" s="342"/>
      <c r="ERY151" s="342"/>
      <c r="ERZ151" s="342"/>
      <c r="ESA151" s="342"/>
      <c r="ESB151" s="342"/>
      <c r="ESC151" s="342"/>
      <c r="ESD151" s="342"/>
      <c r="ESE151" s="342"/>
      <c r="ESF151" s="342"/>
      <c r="ESG151" s="342"/>
      <c r="ESH151" s="342"/>
      <c r="ESI151" s="342"/>
      <c r="ESJ151" s="342"/>
      <c r="ESK151" s="342"/>
      <c r="ESL151" s="342"/>
      <c r="ESM151" s="342"/>
      <c r="ESN151" s="342"/>
      <c r="ESO151" s="342"/>
      <c r="ESP151" s="342"/>
      <c r="ESQ151" s="342"/>
      <c r="ESR151" s="342"/>
      <c r="ESS151" s="342"/>
      <c r="EST151" s="342"/>
      <c r="ESU151" s="342"/>
      <c r="ESV151" s="342"/>
      <c r="ESW151" s="342"/>
      <c r="ESX151" s="342"/>
      <c r="ESY151" s="342"/>
      <c r="ESZ151" s="342"/>
      <c r="ETA151" s="342"/>
      <c r="ETB151" s="342"/>
      <c r="ETC151" s="342"/>
      <c r="ETD151" s="342"/>
      <c r="ETE151" s="342"/>
      <c r="ETF151" s="342"/>
      <c r="ETG151" s="342"/>
      <c r="ETH151" s="342"/>
      <c r="ETI151" s="342"/>
      <c r="ETJ151" s="342"/>
      <c r="ETK151" s="342"/>
      <c r="ETL151" s="342"/>
      <c r="ETM151" s="342"/>
      <c r="ETN151" s="342"/>
      <c r="ETO151" s="342"/>
      <c r="ETP151" s="342"/>
      <c r="ETQ151" s="342"/>
      <c r="ETR151" s="342"/>
      <c r="ETS151" s="342"/>
      <c r="ETT151" s="342"/>
      <c r="ETU151" s="342"/>
      <c r="ETV151" s="342"/>
      <c r="ETW151" s="342"/>
      <c r="ETX151" s="342"/>
      <c r="ETY151" s="342"/>
      <c r="ETZ151" s="342"/>
      <c r="EUA151" s="342"/>
      <c r="EUB151" s="342"/>
      <c r="EUC151" s="342"/>
      <c r="EUD151" s="342"/>
      <c r="EUE151" s="342"/>
      <c r="EUF151" s="342"/>
      <c r="EUG151" s="342"/>
      <c r="EUH151" s="342"/>
      <c r="EUI151" s="342"/>
      <c r="EUJ151" s="342"/>
      <c r="EUK151" s="342"/>
      <c r="EUL151" s="342"/>
      <c r="EUM151" s="342"/>
      <c r="EUN151" s="342"/>
      <c r="EUO151" s="342"/>
      <c r="EUP151" s="342"/>
      <c r="EUQ151" s="342"/>
      <c r="EUR151" s="342"/>
      <c r="EUS151" s="342"/>
      <c r="EUT151" s="342"/>
      <c r="EUU151" s="342"/>
      <c r="EUV151" s="342"/>
      <c r="EUW151" s="342"/>
      <c r="EUX151" s="342"/>
      <c r="EUY151" s="342"/>
      <c r="EUZ151" s="342"/>
      <c r="EVA151" s="342"/>
      <c r="EVB151" s="342"/>
      <c r="EVC151" s="342"/>
      <c r="EVD151" s="342"/>
      <c r="EVE151" s="342"/>
      <c r="EVF151" s="342"/>
      <c r="EVG151" s="342"/>
      <c r="EVH151" s="342"/>
      <c r="EVI151" s="342"/>
      <c r="EVJ151" s="342"/>
      <c r="EVK151" s="342"/>
      <c r="EVL151" s="342"/>
      <c r="EVM151" s="342"/>
      <c r="EVN151" s="342"/>
      <c r="EVO151" s="342"/>
      <c r="EVP151" s="342"/>
      <c r="EVQ151" s="342"/>
      <c r="EVR151" s="342"/>
      <c r="EVS151" s="342"/>
      <c r="EVT151" s="342"/>
      <c r="EVU151" s="342"/>
      <c r="EVV151" s="342"/>
      <c r="EVW151" s="342"/>
      <c r="EVX151" s="342"/>
      <c r="EVY151" s="342"/>
      <c r="EVZ151" s="342"/>
      <c r="EWA151" s="342"/>
      <c r="EWB151" s="342"/>
      <c r="EWC151" s="342"/>
      <c r="EWD151" s="342"/>
      <c r="EWE151" s="342"/>
      <c r="EWF151" s="342"/>
      <c r="EWG151" s="342"/>
      <c r="EWH151" s="342"/>
      <c r="EWI151" s="342"/>
      <c r="EWJ151" s="342"/>
      <c r="EWK151" s="342"/>
      <c r="EWL151" s="342"/>
      <c r="EWM151" s="342"/>
      <c r="EWN151" s="342"/>
      <c r="EWO151" s="342"/>
      <c r="EWP151" s="342"/>
      <c r="EWQ151" s="342"/>
      <c r="EWR151" s="342"/>
      <c r="EWS151" s="342"/>
      <c r="EWT151" s="342"/>
      <c r="EWU151" s="342"/>
      <c r="EWV151" s="342"/>
      <c r="EWW151" s="342"/>
      <c r="EWX151" s="342"/>
      <c r="EWY151" s="342"/>
      <c r="EWZ151" s="342"/>
      <c r="EXA151" s="342"/>
      <c r="EXB151" s="342"/>
      <c r="EXC151" s="342"/>
      <c r="EXD151" s="342"/>
      <c r="EXE151" s="342"/>
      <c r="EXF151" s="342"/>
      <c r="EXG151" s="342"/>
      <c r="EXH151" s="342"/>
      <c r="EXI151" s="342"/>
      <c r="EXJ151" s="342"/>
      <c r="EXK151" s="342"/>
      <c r="EXL151" s="342"/>
      <c r="EXM151" s="342"/>
      <c r="EXN151" s="342"/>
      <c r="EXO151" s="342"/>
      <c r="EXP151" s="342"/>
      <c r="EXQ151" s="342"/>
      <c r="EXR151" s="342"/>
      <c r="EXS151" s="342"/>
      <c r="EXT151" s="342"/>
      <c r="EXU151" s="342"/>
      <c r="EXV151" s="342"/>
      <c r="EXW151" s="342"/>
      <c r="EXX151" s="342"/>
      <c r="EXY151" s="342"/>
      <c r="EXZ151" s="342"/>
      <c r="EYA151" s="342"/>
      <c r="EYB151" s="342"/>
      <c r="EYC151" s="342"/>
      <c r="EYD151" s="342"/>
      <c r="EYE151" s="342"/>
      <c r="EYF151" s="342"/>
      <c r="EYG151" s="342"/>
      <c r="EYH151" s="342"/>
      <c r="EYI151" s="342"/>
      <c r="EYJ151" s="342"/>
      <c r="EYK151" s="342"/>
      <c r="EYL151" s="342"/>
      <c r="EYM151" s="342"/>
      <c r="EYN151" s="342"/>
      <c r="EYO151" s="342"/>
      <c r="EYP151" s="342"/>
      <c r="EYQ151" s="342"/>
      <c r="EYR151" s="342"/>
      <c r="EYS151" s="342"/>
      <c r="EYT151" s="342"/>
      <c r="EYU151" s="342"/>
      <c r="EYV151" s="342"/>
      <c r="EYW151" s="342"/>
      <c r="EYX151" s="342"/>
      <c r="EYY151" s="342"/>
      <c r="EYZ151" s="342"/>
      <c r="EZA151" s="342"/>
      <c r="EZB151" s="342"/>
      <c r="EZC151" s="342"/>
      <c r="EZD151" s="342"/>
      <c r="EZE151" s="342"/>
      <c r="EZF151" s="342"/>
      <c r="EZG151" s="342"/>
      <c r="EZH151" s="342"/>
      <c r="EZI151" s="342"/>
      <c r="EZJ151" s="342"/>
      <c r="EZK151" s="342"/>
      <c r="EZL151" s="342"/>
      <c r="EZM151" s="342"/>
      <c r="EZN151" s="342"/>
      <c r="EZO151" s="342"/>
      <c r="EZP151" s="342"/>
      <c r="EZQ151" s="342"/>
      <c r="EZR151" s="342"/>
      <c r="EZS151" s="342"/>
      <c r="EZT151" s="342"/>
      <c r="EZU151" s="342"/>
      <c r="EZV151" s="342"/>
      <c r="EZW151" s="342"/>
      <c r="EZX151" s="342"/>
      <c r="EZY151" s="342"/>
      <c r="EZZ151" s="342"/>
      <c r="FAA151" s="342"/>
      <c r="FAB151" s="342"/>
      <c r="FAC151" s="342"/>
      <c r="FAD151" s="342"/>
      <c r="FAE151" s="342"/>
      <c r="FAF151" s="342"/>
      <c r="FAG151" s="342"/>
      <c r="FAH151" s="342"/>
      <c r="FAI151" s="342"/>
      <c r="FAJ151" s="342"/>
      <c r="FAK151" s="342"/>
      <c r="FAL151" s="342"/>
      <c r="FAM151" s="342"/>
      <c r="FAN151" s="342"/>
      <c r="FAO151" s="342"/>
      <c r="FAP151" s="342"/>
      <c r="FAQ151" s="342"/>
      <c r="FAR151" s="342"/>
      <c r="FAS151" s="342"/>
      <c r="FAT151" s="342"/>
      <c r="FAU151" s="342"/>
      <c r="FAV151" s="342"/>
      <c r="FAW151" s="342"/>
      <c r="FAX151" s="342"/>
      <c r="FAY151" s="342"/>
      <c r="FAZ151" s="342"/>
      <c r="FBA151" s="342"/>
      <c r="FBB151" s="342"/>
      <c r="FBC151" s="342"/>
      <c r="FBD151" s="342"/>
      <c r="FBE151" s="342"/>
      <c r="FBF151" s="342"/>
      <c r="FBG151" s="342"/>
      <c r="FBH151" s="342"/>
      <c r="FBI151" s="342"/>
      <c r="FBJ151" s="342"/>
      <c r="FBK151" s="342"/>
      <c r="FBL151" s="342"/>
      <c r="FBM151" s="342"/>
      <c r="FBN151" s="342"/>
      <c r="FBO151" s="342"/>
      <c r="FBP151" s="342"/>
      <c r="FBQ151" s="342"/>
      <c r="FBR151" s="342"/>
      <c r="FBS151" s="342"/>
      <c r="FBT151" s="342"/>
      <c r="FBU151" s="342"/>
      <c r="FBV151" s="342"/>
      <c r="FBW151" s="342"/>
      <c r="FBX151" s="342"/>
      <c r="FBY151" s="342"/>
      <c r="FBZ151" s="342"/>
      <c r="FCA151" s="342"/>
      <c r="FCB151" s="342"/>
      <c r="FCC151" s="342"/>
      <c r="FCD151" s="342"/>
      <c r="FCE151" s="342"/>
      <c r="FCF151" s="342"/>
      <c r="FCG151" s="342"/>
      <c r="FCH151" s="342"/>
      <c r="FCI151" s="342"/>
      <c r="FCJ151" s="342"/>
      <c r="FCK151" s="342"/>
      <c r="FCL151" s="342"/>
      <c r="FCM151" s="342"/>
      <c r="FCN151" s="342"/>
      <c r="FCO151" s="342"/>
      <c r="FCP151" s="342"/>
      <c r="FCQ151" s="342"/>
      <c r="FCR151" s="342"/>
      <c r="FCS151" s="342"/>
      <c r="FCT151" s="342"/>
      <c r="FCU151" s="342"/>
      <c r="FCV151" s="342"/>
      <c r="FCW151" s="342"/>
      <c r="FCX151" s="342"/>
      <c r="FCY151" s="342"/>
      <c r="FCZ151" s="342"/>
      <c r="FDA151" s="342"/>
      <c r="FDB151" s="342"/>
      <c r="FDC151" s="342"/>
      <c r="FDD151" s="342"/>
      <c r="FDE151" s="342"/>
      <c r="FDF151" s="342"/>
      <c r="FDG151" s="342"/>
      <c r="FDH151" s="342"/>
      <c r="FDI151" s="342"/>
      <c r="FDJ151" s="342"/>
      <c r="FDK151" s="342"/>
      <c r="FDL151" s="342"/>
      <c r="FDM151" s="342"/>
      <c r="FDN151" s="342"/>
      <c r="FDO151" s="342"/>
      <c r="FDP151" s="342"/>
      <c r="FDQ151" s="342"/>
      <c r="FDR151" s="342"/>
      <c r="FDS151" s="342"/>
      <c r="FDT151" s="342"/>
      <c r="FDU151" s="342"/>
      <c r="FDV151" s="342"/>
      <c r="FDW151" s="342"/>
      <c r="FDX151" s="342"/>
      <c r="FDY151" s="342"/>
      <c r="FDZ151" s="342"/>
      <c r="FEA151" s="342"/>
      <c r="FEB151" s="342"/>
      <c r="FEC151" s="342"/>
      <c r="FED151" s="342"/>
      <c r="FEE151" s="342"/>
      <c r="FEF151" s="342"/>
      <c r="FEG151" s="342"/>
      <c r="FEH151" s="342"/>
      <c r="FEI151" s="342"/>
      <c r="FEJ151" s="342"/>
      <c r="FEK151" s="342"/>
      <c r="FEL151" s="342"/>
      <c r="FEM151" s="342"/>
      <c r="FEN151" s="342"/>
      <c r="FEO151" s="342"/>
      <c r="FEP151" s="342"/>
      <c r="FEQ151" s="342"/>
      <c r="FER151" s="342"/>
      <c r="FES151" s="342"/>
      <c r="FET151" s="342"/>
      <c r="FEU151" s="342"/>
      <c r="FEV151" s="342"/>
      <c r="FEW151" s="342"/>
      <c r="FEX151" s="342"/>
      <c r="FEY151" s="342"/>
      <c r="FEZ151" s="342"/>
      <c r="FFA151" s="342"/>
      <c r="FFB151" s="342"/>
      <c r="FFC151" s="342"/>
      <c r="FFD151" s="342"/>
      <c r="FFE151" s="342"/>
      <c r="FFF151" s="342"/>
      <c r="FFG151" s="342"/>
      <c r="FFH151" s="342"/>
      <c r="FFI151" s="342"/>
      <c r="FFJ151" s="342"/>
      <c r="FFK151" s="342"/>
      <c r="FFL151" s="342"/>
      <c r="FFM151" s="342"/>
      <c r="FFN151" s="342"/>
      <c r="FFO151" s="342"/>
      <c r="FFP151" s="342"/>
      <c r="FFQ151" s="342"/>
      <c r="FFR151" s="342"/>
      <c r="FFS151" s="342"/>
      <c r="FFT151" s="342"/>
      <c r="FFU151" s="342"/>
      <c r="FFV151" s="342"/>
      <c r="FFW151" s="342"/>
      <c r="FFX151" s="342"/>
      <c r="FFY151" s="342"/>
      <c r="FFZ151" s="342"/>
      <c r="FGA151" s="342"/>
      <c r="FGB151" s="342"/>
      <c r="FGC151" s="342"/>
      <c r="FGD151" s="342"/>
      <c r="FGE151" s="342"/>
      <c r="FGF151" s="342"/>
      <c r="FGG151" s="342"/>
      <c r="FGH151" s="342"/>
      <c r="FGI151" s="342"/>
      <c r="FGJ151" s="342"/>
      <c r="FGK151" s="342"/>
      <c r="FGL151" s="342"/>
      <c r="FGM151" s="342"/>
      <c r="FGN151" s="342"/>
      <c r="FGO151" s="342"/>
      <c r="FGP151" s="342"/>
      <c r="FGQ151" s="342"/>
      <c r="FGR151" s="342"/>
      <c r="FGS151" s="342"/>
      <c r="FGT151" s="342"/>
      <c r="FGU151" s="342"/>
      <c r="FGV151" s="342"/>
      <c r="FGW151" s="342"/>
      <c r="FGX151" s="342"/>
      <c r="FGY151" s="342"/>
      <c r="FGZ151" s="342"/>
      <c r="FHA151" s="342"/>
      <c r="FHB151" s="342"/>
      <c r="FHC151" s="342"/>
      <c r="FHD151" s="342"/>
      <c r="FHE151" s="342"/>
      <c r="FHF151" s="342"/>
      <c r="FHG151" s="342"/>
      <c r="FHH151" s="342"/>
      <c r="FHI151" s="342"/>
      <c r="FHJ151" s="342"/>
      <c r="FHK151" s="342"/>
      <c r="FHL151" s="342"/>
      <c r="FHM151" s="342"/>
      <c r="FHN151" s="342"/>
      <c r="FHO151" s="342"/>
      <c r="FHP151" s="342"/>
      <c r="FHQ151" s="342"/>
      <c r="FHR151" s="342"/>
      <c r="FHS151" s="342"/>
      <c r="FHT151" s="342"/>
      <c r="FHU151" s="342"/>
      <c r="FHV151" s="342"/>
      <c r="FHW151" s="342"/>
      <c r="FHX151" s="342"/>
      <c r="FHY151" s="342"/>
      <c r="FHZ151" s="342"/>
      <c r="FIA151" s="342"/>
      <c r="FIB151" s="342"/>
      <c r="FIC151" s="342"/>
      <c r="FID151" s="342"/>
      <c r="FIE151" s="342"/>
      <c r="FIF151" s="342"/>
      <c r="FIG151" s="342"/>
      <c r="FIH151" s="342"/>
      <c r="FII151" s="342"/>
      <c r="FIJ151" s="342"/>
      <c r="FIK151" s="342"/>
      <c r="FIL151" s="342"/>
      <c r="FIM151" s="342"/>
      <c r="FIN151" s="342"/>
      <c r="FIO151" s="342"/>
      <c r="FIP151" s="342"/>
      <c r="FIQ151" s="342"/>
      <c r="FIR151" s="342"/>
      <c r="FIS151" s="342"/>
      <c r="FIT151" s="342"/>
      <c r="FIU151" s="342"/>
      <c r="FIV151" s="342"/>
      <c r="FIW151" s="342"/>
      <c r="FIX151" s="342"/>
      <c r="FIY151" s="342"/>
      <c r="FIZ151" s="342"/>
      <c r="FJA151" s="342"/>
      <c r="FJB151" s="342"/>
      <c r="FJC151" s="342"/>
      <c r="FJD151" s="342"/>
      <c r="FJE151" s="342"/>
      <c r="FJF151" s="342"/>
      <c r="FJG151" s="342"/>
      <c r="FJH151" s="342"/>
      <c r="FJI151" s="342"/>
      <c r="FJJ151" s="342"/>
      <c r="FJK151" s="342"/>
      <c r="FJL151" s="342"/>
      <c r="FJM151" s="342"/>
      <c r="FJN151" s="342"/>
      <c r="FJO151" s="342"/>
      <c r="FJP151" s="342"/>
      <c r="FJQ151" s="342"/>
      <c r="FJR151" s="342"/>
      <c r="FJS151" s="342"/>
      <c r="FJT151" s="342"/>
      <c r="FJU151" s="342"/>
      <c r="FJV151" s="342"/>
      <c r="FJW151" s="342"/>
      <c r="FJX151" s="342"/>
      <c r="FJY151" s="342"/>
      <c r="FJZ151" s="342"/>
      <c r="FKA151" s="342"/>
      <c r="FKB151" s="342"/>
      <c r="FKC151" s="342"/>
      <c r="FKD151" s="342"/>
      <c r="FKE151" s="342"/>
      <c r="FKF151" s="342"/>
      <c r="FKG151" s="342"/>
      <c r="FKH151" s="342"/>
      <c r="FKI151" s="342"/>
      <c r="FKJ151" s="342"/>
      <c r="FKK151" s="342"/>
      <c r="FKL151" s="342"/>
      <c r="FKM151" s="342"/>
      <c r="FKN151" s="342"/>
      <c r="FKO151" s="342"/>
      <c r="FKP151" s="342"/>
      <c r="FKQ151" s="342"/>
      <c r="FKR151" s="342"/>
      <c r="FKS151" s="342"/>
      <c r="FKT151" s="342"/>
      <c r="FKU151" s="342"/>
      <c r="FKV151" s="342"/>
      <c r="FKW151" s="342"/>
      <c r="FKX151" s="342"/>
      <c r="FKY151" s="342"/>
      <c r="FKZ151" s="342"/>
      <c r="FLA151" s="342"/>
      <c r="FLB151" s="342"/>
      <c r="FLC151" s="342"/>
      <c r="FLD151" s="342"/>
      <c r="FLE151" s="342"/>
      <c r="FLF151" s="342"/>
      <c r="FLG151" s="342"/>
      <c r="FLH151" s="342"/>
      <c r="FLI151" s="342"/>
      <c r="FLJ151" s="342"/>
      <c r="FLK151" s="342"/>
      <c r="FLL151" s="342"/>
      <c r="FLM151" s="342"/>
      <c r="FLN151" s="342"/>
      <c r="FLO151" s="342"/>
      <c r="FLP151" s="342"/>
      <c r="FLQ151" s="342"/>
      <c r="FLR151" s="342"/>
      <c r="FLS151" s="342"/>
      <c r="FLT151" s="342"/>
      <c r="FLU151" s="342"/>
      <c r="FLV151" s="342"/>
      <c r="FLW151" s="342"/>
      <c r="FLX151" s="342"/>
      <c r="FLY151" s="342"/>
      <c r="FLZ151" s="342"/>
      <c r="FMA151" s="342"/>
      <c r="FMB151" s="342"/>
      <c r="FMC151" s="342"/>
      <c r="FMD151" s="342"/>
      <c r="FME151" s="342"/>
      <c r="FMF151" s="342"/>
      <c r="FMG151" s="342"/>
      <c r="FMH151" s="342"/>
      <c r="FMI151" s="342"/>
      <c r="FMJ151" s="342"/>
      <c r="FMK151" s="342"/>
      <c r="FML151" s="342"/>
      <c r="FMM151" s="342"/>
      <c r="FMN151" s="342"/>
      <c r="FMO151" s="342"/>
      <c r="FMP151" s="342"/>
      <c r="FMQ151" s="342"/>
      <c r="FMR151" s="342"/>
      <c r="FMS151" s="342"/>
      <c r="FMT151" s="342"/>
      <c r="FMU151" s="342"/>
      <c r="FMV151" s="342"/>
      <c r="FMW151" s="342"/>
      <c r="FMX151" s="342"/>
      <c r="FMY151" s="342"/>
      <c r="FMZ151" s="342"/>
      <c r="FNA151" s="342"/>
      <c r="FNB151" s="342"/>
      <c r="FNC151" s="342"/>
      <c r="FND151" s="342"/>
      <c r="FNE151" s="342"/>
      <c r="FNF151" s="342"/>
      <c r="FNG151" s="342"/>
      <c r="FNH151" s="342"/>
      <c r="FNI151" s="342"/>
      <c r="FNJ151" s="342"/>
      <c r="FNK151" s="342"/>
      <c r="FNL151" s="342"/>
      <c r="FNM151" s="342"/>
      <c r="FNN151" s="342"/>
      <c r="FNO151" s="342"/>
      <c r="FNP151" s="342"/>
      <c r="FNQ151" s="342"/>
      <c r="FNR151" s="342"/>
      <c r="FNS151" s="342"/>
      <c r="FNT151" s="342"/>
      <c r="FNU151" s="342"/>
      <c r="FNV151" s="342"/>
      <c r="FNW151" s="342"/>
      <c r="FNX151" s="342"/>
      <c r="FNY151" s="342"/>
      <c r="FNZ151" s="342"/>
      <c r="FOA151" s="342"/>
      <c r="FOB151" s="342"/>
      <c r="FOC151" s="342"/>
      <c r="FOD151" s="342"/>
      <c r="FOE151" s="342"/>
      <c r="FOF151" s="342"/>
      <c r="FOG151" s="342"/>
      <c r="FOH151" s="342"/>
      <c r="FOI151" s="342"/>
      <c r="FOJ151" s="342"/>
      <c r="FOK151" s="342"/>
      <c r="FOL151" s="342"/>
      <c r="FOM151" s="342"/>
      <c r="FON151" s="342"/>
      <c r="FOO151" s="342"/>
      <c r="FOP151" s="342"/>
      <c r="FOQ151" s="342"/>
      <c r="FOR151" s="342"/>
      <c r="FOS151" s="342"/>
      <c r="FOT151" s="342"/>
      <c r="FOU151" s="342"/>
      <c r="FOV151" s="342"/>
      <c r="FOW151" s="342"/>
      <c r="FOX151" s="342"/>
      <c r="FOY151" s="342"/>
      <c r="FOZ151" s="342"/>
      <c r="FPA151" s="342"/>
      <c r="FPB151" s="342"/>
      <c r="FPC151" s="342"/>
      <c r="FPD151" s="342"/>
      <c r="FPE151" s="342"/>
      <c r="FPF151" s="342"/>
      <c r="FPG151" s="342"/>
      <c r="FPH151" s="342"/>
      <c r="FPI151" s="342"/>
      <c r="FPJ151" s="342"/>
      <c r="FPK151" s="342"/>
      <c r="FPL151" s="342"/>
      <c r="FPM151" s="342"/>
      <c r="FPN151" s="342"/>
      <c r="FPO151" s="342"/>
      <c r="FPP151" s="342"/>
      <c r="FPQ151" s="342"/>
      <c r="FPR151" s="342"/>
      <c r="FPS151" s="342"/>
      <c r="FPT151" s="342"/>
      <c r="FPU151" s="342"/>
      <c r="FPV151" s="342"/>
      <c r="FPW151" s="342"/>
      <c r="FPX151" s="342"/>
      <c r="FPY151" s="342"/>
      <c r="FPZ151" s="342"/>
      <c r="FQA151" s="342"/>
      <c r="FQB151" s="342"/>
      <c r="FQC151" s="342"/>
      <c r="FQD151" s="342"/>
      <c r="FQE151" s="342"/>
      <c r="FQF151" s="342"/>
      <c r="FQG151" s="342"/>
      <c r="FQH151" s="342"/>
      <c r="FQI151" s="342"/>
      <c r="FQJ151" s="342"/>
      <c r="FQK151" s="342"/>
      <c r="FQL151" s="342"/>
      <c r="FQM151" s="342"/>
      <c r="FQN151" s="342"/>
      <c r="FQO151" s="342"/>
      <c r="FQP151" s="342"/>
      <c r="FQQ151" s="342"/>
      <c r="FQR151" s="342"/>
      <c r="FQS151" s="342"/>
      <c r="FQT151" s="342"/>
      <c r="FQU151" s="342"/>
      <c r="FQV151" s="342"/>
      <c r="FQW151" s="342"/>
      <c r="FQX151" s="342"/>
      <c r="FQY151" s="342"/>
      <c r="FQZ151" s="342"/>
      <c r="FRA151" s="342"/>
      <c r="FRB151" s="342"/>
      <c r="FRC151" s="342"/>
      <c r="FRD151" s="342"/>
      <c r="FRE151" s="342"/>
      <c r="FRF151" s="342"/>
      <c r="FRG151" s="342"/>
      <c r="FRH151" s="342"/>
      <c r="FRI151" s="342"/>
      <c r="FRJ151" s="342"/>
      <c r="FRK151" s="342"/>
      <c r="FRL151" s="342"/>
      <c r="FRM151" s="342"/>
      <c r="FRN151" s="342"/>
      <c r="FRO151" s="342"/>
      <c r="FRP151" s="342"/>
      <c r="FRQ151" s="342"/>
      <c r="FRR151" s="342"/>
      <c r="FRS151" s="342"/>
      <c r="FRT151" s="342"/>
      <c r="FRU151" s="342"/>
      <c r="FRV151" s="342"/>
      <c r="FRW151" s="342"/>
      <c r="FRX151" s="342"/>
      <c r="FRY151" s="342"/>
      <c r="FRZ151" s="342"/>
      <c r="FSA151" s="342"/>
      <c r="FSB151" s="342"/>
      <c r="FSC151" s="342"/>
      <c r="FSD151" s="342"/>
      <c r="FSE151" s="342"/>
      <c r="FSF151" s="342"/>
      <c r="FSG151" s="342"/>
      <c r="FSH151" s="342"/>
      <c r="FSI151" s="342"/>
      <c r="FSJ151" s="342"/>
      <c r="FSK151" s="342"/>
      <c r="FSL151" s="342"/>
      <c r="FSM151" s="342"/>
      <c r="FSN151" s="342"/>
      <c r="FSO151" s="342"/>
      <c r="FSP151" s="342"/>
      <c r="FSQ151" s="342"/>
      <c r="FSR151" s="342"/>
      <c r="FSS151" s="342"/>
      <c r="FST151" s="342"/>
      <c r="FSU151" s="342"/>
      <c r="FSV151" s="342"/>
      <c r="FSW151" s="342"/>
      <c r="FSX151" s="342"/>
      <c r="FSY151" s="342"/>
      <c r="FSZ151" s="342"/>
      <c r="FTA151" s="342"/>
      <c r="FTB151" s="342"/>
      <c r="FTC151" s="342"/>
      <c r="FTD151" s="342"/>
      <c r="FTE151" s="342"/>
      <c r="FTF151" s="342"/>
      <c r="FTG151" s="342"/>
      <c r="FTH151" s="342"/>
      <c r="FTI151" s="342"/>
      <c r="FTJ151" s="342"/>
      <c r="FTK151" s="342"/>
      <c r="FTL151" s="342"/>
      <c r="FTM151" s="342"/>
      <c r="FTN151" s="342"/>
      <c r="FTO151" s="342"/>
      <c r="FTP151" s="342"/>
      <c r="FTQ151" s="342"/>
      <c r="FTR151" s="342"/>
      <c r="FTS151" s="342"/>
      <c r="FTT151" s="342"/>
      <c r="FTU151" s="342"/>
      <c r="FTV151" s="342"/>
      <c r="FTW151" s="342"/>
      <c r="FTX151" s="342"/>
      <c r="FTY151" s="342"/>
      <c r="FTZ151" s="342"/>
      <c r="FUA151" s="342"/>
      <c r="FUB151" s="342"/>
      <c r="FUC151" s="342"/>
      <c r="FUD151" s="342"/>
      <c r="FUE151" s="342"/>
      <c r="FUF151" s="342"/>
      <c r="FUG151" s="342"/>
      <c r="FUH151" s="342"/>
      <c r="FUI151" s="342"/>
      <c r="FUJ151" s="342"/>
      <c r="FUK151" s="342"/>
      <c r="FUL151" s="342"/>
      <c r="FUM151" s="342"/>
      <c r="FUN151" s="342"/>
      <c r="FUO151" s="342"/>
      <c r="FUP151" s="342"/>
      <c r="FUQ151" s="342"/>
      <c r="FUR151" s="342"/>
      <c r="FUS151" s="342"/>
      <c r="FUT151" s="342"/>
      <c r="FUU151" s="342"/>
      <c r="FUV151" s="342"/>
      <c r="FUW151" s="342"/>
      <c r="FUX151" s="342"/>
      <c r="FUY151" s="342"/>
      <c r="FUZ151" s="342"/>
      <c r="FVA151" s="342"/>
      <c r="FVB151" s="342"/>
      <c r="FVC151" s="342"/>
      <c r="FVD151" s="342"/>
      <c r="FVE151" s="342"/>
      <c r="FVF151" s="342"/>
      <c r="FVG151" s="342"/>
      <c r="FVH151" s="342"/>
      <c r="FVI151" s="342"/>
      <c r="FVJ151" s="342"/>
      <c r="FVK151" s="342"/>
      <c r="FVL151" s="342"/>
      <c r="FVM151" s="342"/>
      <c r="FVN151" s="342"/>
      <c r="FVO151" s="342"/>
      <c r="FVP151" s="342"/>
      <c r="FVQ151" s="342"/>
      <c r="FVR151" s="342"/>
      <c r="FVS151" s="342"/>
      <c r="FVT151" s="342"/>
      <c r="FVU151" s="342"/>
      <c r="FVV151" s="342"/>
      <c r="FVW151" s="342"/>
      <c r="FVX151" s="342"/>
      <c r="FVY151" s="342"/>
      <c r="FVZ151" s="342"/>
      <c r="FWA151" s="342"/>
      <c r="FWB151" s="342"/>
      <c r="FWC151" s="342"/>
      <c r="FWD151" s="342"/>
      <c r="FWE151" s="342"/>
      <c r="FWF151" s="342"/>
      <c r="FWG151" s="342"/>
      <c r="FWH151" s="342"/>
      <c r="FWI151" s="342"/>
      <c r="FWJ151" s="342"/>
      <c r="FWK151" s="342"/>
      <c r="FWL151" s="342"/>
      <c r="FWM151" s="342"/>
      <c r="FWN151" s="342"/>
      <c r="FWO151" s="342"/>
      <c r="FWP151" s="342"/>
      <c r="FWQ151" s="342"/>
      <c r="FWR151" s="342"/>
      <c r="FWS151" s="342"/>
      <c r="FWT151" s="342"/>
      <c r="FWU151" s="342"/>
      <c r="FWV151" s="342"/>
      <c r="FWW151" s="342"/>
      <c r="FWX151" s="342"/>
      <c r="FWY151" s="342"/>
      <c r="FWZ151" s="342"/>
      <c r="FXA151" s="342"/>
      <c r="FXB151" s="342"/>
      <c r="FXC151" s="342"/>
      <c r="FXD151" s="342"/>
      <c r="FXE151" s="342"/>
      <c r="FXF151" s="342"/>
      <c r="FXG151" s="342"/>
      <c r="FXH151" s="342"/>
      <c r="FXI151" s="342"/>
      <c r="FXJ151" s="342"/>
      <c r="FXK151" s="342"/>
      <c r="FXL151" s="342"/>
      <c r="FXM151" s="342"/>
      <c r="FXN151" s="342"/>
      <c r="FXO151" s="342"/>
      <c r="FXP151" s="342"/>
      <c r="FXQ151" s="342"/>
      <c r="FXR151" s="342"/>
      <c r="FXS151" s="342"/>
      <c r="FXT151" s="342"/>
      <c r="FXU151" s="342"/>
      <c r="FXV151" s="342"/>
      <c r="FXW151" s="342"/>
      <c r="FXX151" s="342"/>
      <c r="FXY151" s="342"/>
      <c r="FXZ151" s="342"/>
      <c r="FYA151" s="342"/>
      <c r="FYB151" s="342"/>
      <c r="FYC151" s="342"/>
      <c r="FYD151" s="342"/>
      <c r="FYE151" s="342"/>
      <c r="FYF151" s="342"/>
      <c r="FYG151" s="342"/>
      <c r="FYH151" s="342"/>
      <c r="FYI151" s="342"/>
      <c r="FYJ151" s="342"/>
      <c r="FYK151" s="342"/>
      <c r="FYL151" s="342"/>
      <c r="FYM151" s="342"/>
      <c r="FYN151" s="342"/>
      <c r="FYO151" s="342"/>
      <c r="FYP151" s="342"/>
      <c r="FYQ151" s="342"/>
      <c r="FYR151" s="342"/>
      <c r="FYS151" s="342"/>
      <c r="FYT151" s="342"/>
      <c r="FYU151" s="342"/>
      <c r="FYV151" s="342"/>
      <c r="FYW151" s="342"/>
      <c r="FYX151" s="342"/>
      <c r="FYY151" s="342"/>
      <c r="FYZ151" s="342"/>
      <c r="FZA151" s="342"/>
      <c r="FZB151" s="342"/>
      <c r="FZC151" s="342"/>
      <c r="FZD151" s="342"/>
      <c r="FZE151" s="342"/>
      <c r="FZF151" s="342"/>
      <c r="FZG151" s="342"/>
      <c r="FZH151" s="342"/>
      <c r="FZI151" s="342"/>
      <c r="FZJ151" s="342"/>
      <c r="FZK151" s="342"/>
      <c r="FZL151" s="342"/>
      <c r="FZM151" s="342"/>
      <c r="FZN151" s="342"/>
      <c r="FZO151" s="342"/>
      <c r="FZP151" s="342"/>
      <c r="FZQ151" s="342"/>
      <c r="FZR151" s="342"/>
      <c r="FZS151" s="342"/>
      <c r="FZT151" s="342"/>
      <c r="FZU151" s="342"/>
      <c r="FZV151" s="342"/>
      <c r="FZW151" s="342"/>
      <c r="FZX151" s="342"/>
      <c r="FZY151" s="342"/>
      <c r="FZZ151" s="342"/>
      <c r="GAA151" s="342"/>
      <c r="GAB151" s="342"/>
      <c r="GAC151" s="342"/>
      <c r="GAD151" s="342"/>
      <c r="GAE151" s="342"/>
      <c r="GAF151" s="342"/>
      <c r="GAG151" s="342"/>
      <c r="GAH151" s="342"/>
      <c r="GAI151" s="342"/>
      <c r="GAJ151" s="342"/>
      <c r="GAK151" s="342"/>
      <c r="GAL151" s="342"/>
      <c r="GAM151" s="342"/>
      <c r="GAN151" s="342"/>
      <c r="GAO151" s="342"/>
      <c r="GAP151" s="342"/>
      <c r="GAQ151" s="342"/>
      <c r="GAR151" s="342"/>
      <c r="GAS151" s="342"/>
      <c r="GAT151" s="342"/>
      <c r="GAU151" s="342"/>
      <c r="GAV151" s="342"/>
      <c r="GAW151" s="342"/>
      <c r="GAX151" s="342"/>
      <c r="GAY151" s="342"/>
      <c r="GAZ151" s="342"/>
      <c r="GBA151" s="342"/>
      <c r="GBB151" s="342"/>
      <c r="GBC151" s="342"/>
      <c r="GBD151" s="342"/>
      <c r="GBE151" s="342"/>
      <c r="GBF151" s="342"/>
      <c r="GBG151" s="342"/>
      <c r="GBH151" s="342"/>
      <c r="GBI151" s="342"/>
      <c r="GBJ151" s="342"/>
      <c r="GBK151" s="342"/>
      <c r="GBL151" s="342"/>
      <c r="GBM151" s="342"/>
      <c r="GBN151" s="342"/>
      <c r="GBO151" s="342"/>
      <c r="GBP151" s="342"/>
      <c r="GBQ151" s="342"/>
      <c r="GBR151" s="342"/>
      <c r="GBS151" s="342"/>
      <c r="GBT151" s="342"/>
      <c r="GBU151" s="342"/>
      <c r="GBV151" s="342"/>
      <c r="GBW151" s="342"/>
      <c r="GBX151" s="342"/>
      <c r="GBY151" s="342"/>
      <c r="GBZ151" s="342"/>
      <c r="GCA151" s="342"/>
      <c r="GCB151" s="342"/>
      <c r="GCC151" s="342"/>
      <c r="GCD151" s="342"/>
      <c r="GCE151" s="342"/>
      <c r="GCF151" s="342"/>
      <c r="GCG151" s="342"/>
      <c r="GCH151" s="342"/>
      <c r="GCI151" s="342"/>
      <c r="GCJ151" s="342"/>
      <c r="GCK151" s="342"/>
      <c r="GCL151" s="342"/>
      <c r="GCM151" s="342"/>
      <c r="GCN151" s="342"/>
      <c r="GCO151" s="342"/>
      <c r="GCP151" s="342"/>
      <c r="GCQ151" s="342"/>
      <c r="GCR151" s="342"/>
      <c r="GCS151" s="342"/>
      <c r="GCT151" s="342"/>
      <c r="GCU151" s="342"/>
      <c r="GCV151" s="342"/>
      <c r="GCW151" s="342"/>
      <c r="GCX151" s="342"/>
      <c r="GCY151" s="342"/>
      <c r="GCZ151" s="342"/>
      <c r="GDA151" s="342"/>
      <c r="GDB151" s="342"/>
      <c r="GDC151" s="342"/>
      <c r="GDD151" s="342"/>
      <c r="GDE151" s="342"/>
      <c r="GDF151" s="342"/>
      <c r="GDG151" s="342"/>
      <c r="GDH151" s="342"/>
      <c r="GDI151" s="342"/>
      <c r="GDJ151" s="342"/>
      <c r="GDK151" s="342"/>
      <c r="GDL151" s="342"/>
      <c r="GDM151" s="342"/>
      <c r="GDN151" s="342"/>
      <c r="GDO151" s="342"/>
      <c r="GDP151" s="342"/>
      <c r="GDQ151" s="342"/>
      <c r="GDR151" s="342"/>
      <c r="GDS151" s="342"/>
      <c r="GDT151" s="342"/>
      <c r="GDU151" s="342"/>
      <c r="GDV151" s="342"/>
      <c r="GDW151" s="342"/>
      <c r="GDX151" s="342"/>
      <c r="GDY151" s="342"/>
      <c r="GDZ151" s="342"/>
      <c r="GEA151" s="342"/>
      <c r="GEB151" s="342"/>
      <c r="GEC151" s="342"/>
      <c r="GED151" s="342"/>
      <c r="GEE151" s="342"/>
      <c r="GEF151" s="342"/>
      <c r="GEG151" s="342"/>
      <c r="GEH151" s="342"/>
      <c r="GEI151" s="342"/>
      <c r="GEJ151" s="342"/>
      <c r="GEK151" s="342"/>
      <c r="GEL151" s="342"/>
      <c r="GEM151" s="342"/>
      <c r="GEN151" s="342"/>
      <c r="GEO151" s="342"/>
      <c r="GEP151" s="342"/>
      <c r="GEQ151" s="342"/>
      <c r="GER151" s="342"/>
      <c r="GES151" s="342"/>
      <c r="GET151" s="342"/>
      <c r="GEU151" s="342"/>
      <c r="GEV151" s="342"/>
      <c r="GEW151" s="342"/>
      <c r="GEX151" s="342"/>
      <c r="GEY151" s="342"/>
      <c r="GEZ151" s="342"/>
      <c r="GFA151" s="342"/>
      <c r="GFB151" s="342"/>
      <c r="GFC151" s="342"/>
      <c r="GFD151" s="342"/>
      <c r="GFE151" s="342"/>
      <c r="GFF151" s="342"/>
      <c r="GFG151" s="342"/>
      <c r="GFH151" s="342"/>
      <c r="GFI151" s="342"/>
      <c r="GFJ151" s="342"/>
      <c r="GFK151" s="342"/>
      <c r="GFL151" s="342"/>
      <c r="GFM151" s="342"/>
      <c r="GFN151" s="342"/>
      <c r="GFO151" s="342"/>
      <c r="GFP151" s="342"/>
      <c r="GFQ151" s="342"/>
      <c r="GFR151" s="342"/>
      <c r="GFS151" s="342"/>
      <c r="GFT151" s="342"/>
      <c r="GFU151" s="342"/>
      <c r="GFV151" s="342"/>
      <c r="GFW151" s="342"/>
      <c r="GFX151" s="342"/>
      <c r="GFY151" s="342"/>
      <c r="GFZ151" s="342"/>
      <c r="GGA151" s="342"/>
      <c r="GGB151" s="342"/>
      <c r="GGC151" s="342"/>
      <c r="GGD151" s="342"/>
      <c r="GGE151" s="342"/>
      <c r="GGF151" s="342"/>
      <c r="GGG151" s="342"/>
      <c r="GGH151" s="342"/>
      <c r="GGI151" s="342"/>
      <c r="GGJ151" s="342"/>
      <c r="GGK151" s="342"/>
      <c r="GGL151" s="342"/>
      <c r="GGM151" s="342"/>
      <c r="GGN151" s="342"/>
      <c r="GGO151" s="342"/>
      <c r="GGP151" s="342"/>
      <c r="GGQ151" s="342"/>
      <c r="GGR151" s="342"/>
      <c r="GGS151" s="342"/>
      <c r="GGT151" s="342"/>
      <c r="GGU151" s="342"/>
      <c r="GGV151" s="342"/>
      <c r="GGW151" s="342"/>
      <c r="GGX151" s="342"/>
      <c r="GGY151" s="342"/>
      <c r="GGZ151" s="342"/>
      <c r="GHA151" s="342"/>
      <c r="GHB151" s="342"/>
      <c r="GHC151" s="342"/>
      <c r="GHD151" s="342"/>
      <c r="GHE151" s="342"/>
      <c r="GHF151" s="342"/>
      <c r="GHG151" s="342"/>
      <c r="GHH151" s="342"/>
      <c r="GHI151" s="342"/>
      <c r="GHJ151" s="342"/>
      <c r="GHK151" s="342"/>
      <c r="GHL151" s="342"/>
      <c r="GHM151" s="342"/>
      <c r="GHN151" s="342"/>
      <c r="GHO151" s="342"/>
      <c r="GHP151" s="342"/>
      <c r="GHQ151" s="342"/>
      <c r="GHR151" s="342"/>
      <c r="GHS151" s="342"/>
      <c r="GHT151" s="342"/>
      <c r="GHU151" s="342"/>
      <c r="GHV151" s="342"/>
      <c r="GHW151" s="342"/>
      <c r="GHX151" s="342"/>
      <c r="GHY151" s="342"/>
      <c r="GHZ151" s="342"/>
      <c r="GIA151" s="342"/>
      <c r="GIB151" s="342"/>
      <c r="GIC151" s="342"/>
      <c r="GID151" s="342"/>
      <c r="GIE151" s="342"/>
      <c r="GIF151" s="342"/>
      <c r="GIG151" s="342"/>
      <c r="GIH151" s="342"/>
      <c r="GII151" s="342"/>
      <c r="GIJ151" s="342"/>
      <c r="GIK151" s="342"/>
      <c r="GIL151" s="342"/>
      <c r="GIM151" s="342"/>
      <c r="GIN151" s="342"/>
      <c r="GIO151" s="342"/>
      <c r="GIP151" s="342"/>
      <c r="GIQ151" s="342"/>
      <c r="GIR151" s="342"/>
      <c r="GIS151" s="342"/>
      <c r="GIT151" s="342"/>
      <c r="GIU151" s="342"/>
      <c r="GIV151" s="342"/>
      <c r="GIW151" s="342"/>
      <c r="GIX151" s="342"/>
      <c r="GIY151" s="342"/>
      <c r="GIZ151" s="342"/>
      <c r="GJA151" s="342"/>
      <c r="GJB151" s="342"/>
      <c r="GJC151" s="342"/>
      <c r="GJD151" s="342"/>
      <c r="GJE151" s="342"/>
      <c r="GJF151" s="342"/>
      <c r="GJG151" s="342"/>
      <c r="GJH151" s="342"/>
      <c r="GJI151" s="342"/>
      <c r="GJJ151" s="342"/>
      <c r="GJK151" s="342"/>
      <c r="GJL151" s="342"/>
      <c r="GJM151" s="342"/>
      <c r="GJN151" s="342"/>
      <c r="GJO151" s="342"/>
      <c r="GJP151" s="342"/>
      <c r="GJQ151" s="342"/>
      <c r="GJR151" s="342"/>
      <c r="GJS151" s="342"/>
      <c r="GJT151" s="342"/>
      <c r="GJU151" s="342"/>
      <c r="GJV151" s="342"/>
      <c r="GJW151" s="342"/>
      <c r="GJX151" s="342"/>
      <c r="GJY151" s="342"/>
      <c r="GJZ151" s="342"/>
      <c r="GKA151" s="342"/>
      <c r="GKB151" s="342"/>
      <c r="GKC151" s="342"/>
      <c r="GKD151" s="342"/>
      <c r="GKE151" s="342"/>
      <c r="GKF151" s="342"/>
      <c r="GKG151" s="342"/>
      <c r="GKH151" s="342"/>
      <c r="GKI151" s="342"/>
      <c r="GKJ151" s="342"/>
      <c r="GKK151" s="342"/>
      <c r="GKL151" s="342"/>
      <c r="GKM151" s="342"/>
      <c r="GKN151" s="342"/>
      <c r="GKO151" s="342"/>
      <c r="GKP151" s="342"/>
      <c r="GKQ151" s="342"/>
      <c r="GKR151" s="342"/>
      <c r="GKS151" s="342"/>
      <c r="GKT151" s="342"/>
      <c r="GKU151" s="342"/>
      <c r="GKV151" s="342"/>
      <c r="GKW151" s="342"/>
      <c r="GKX151" s="342"/>
      <c r="GKY151" s="342"/>
      <c r="GKZ151" s="342"/>
      <c r="GLA151" s="342"/>
      <c r="GLB151" s="342"/>
      <c r="GLC151" s="342"/>
      <c r="GLD151" s="342"/>
      <c r="GLE151" s="342"/>
      <c r="GLF151" s="342"/>
      <c r="GLG151" s="342"/>
      <c r="GLH151" s="342"/>
      <c r="GLI151" s="342"/>
      <c r="GLJ151" s="342"/>
      <c r="GLK151" s="342"/>
      <c r="GLL151" s="342"/>
      <c r="GLM151" s="342"/>
      <c r="GLN151" s="342"/>
      <c r="GLO151" s="342"/>
      <c r="GLP151" s="342"/>
      <c r="GLQ151" s="342"/>
      <c r="GLR151" s="342"/>
      <c r="GLS151" s="342"/>
      <c r="GLT151" s="342"/>
      <c r="GLU151" s="342"/>
      <c r="GLV151" s="342"/>
      <c r="GLW151" s="342"/>
      <c r="GLX151" s="342"/>
      <c r="GLY151" s="342"/>
      <c r="GLZ151" s="342"/>
      <c r="GMA151" s="342"/>
      <c r="GMB151" s="342"/>
      <c r="GMC151" s="342"/>
      <c r="GMD151" s="342"/>
      <c r="GME151" s="342"/>
      <c r="GMF151" s="342"/>
      <c r="GMG151" s="342"/>
      <c r="GMH151" s="342"/>
      <c r="GMI151" s="342"/>
      <c r="GMJ151" s="342"/>
      <c r="GMK151" s="342"/>
      <c r="GML151" s="342"/>
      <c r="GMM151" s="342"/>
      <c r="GMN151" s="342"/>
      <c r="GMO151" s="342"/>
      <c r="GMP151" s="342"/>
      <c r="GMQ151" s="342"/>
      <c r="GMR151" s="342"/>
      <c r="GMS151" s="342"/>
      <c r="GMT151" s="342"/>
      <c r="GMU151" s="342"/>
      <c r="GMV151" s="342"/>
      <c r="GMW151" s="342"/>
      <c r="GMX151" s="342"/>
      <c r="GMY151" s="342"/>
      <c r="GMZ151" s="342"/>
      <c r="GNA151" s="342"/>
      <c r="GNB151" s="342"/>
      <c r="GNC151" s="342"/>
      <c r="GND151" s="342"/>
      <c r="GNE151" s="342"/>
      <c r="GNF151" s="342"/>
      <c r="GNG151" s="342"/>
      <c r="GNH151" s="342"/>
      <c r="GNI151" s="342"/>
      <c r="GNJ151" s="342"/>
      <c r="GNK151" s="342"/>
      <c r="GNL151" s="342"/>
      <c r="GNM151" s="342"/>
      <c r="GNN151" s="342"/>
      <c r="GNO151" s="342"/>
      <c r="GNP151" s="342"/>
      <c r="GNQ151" s="342"/>
      <c r="GNR151" s="342"/>
      <c r="GNS151" s="342"/>
      <c r="GNT151" s="342"/>
      <c r="GNU151" s="342"/>
      <c r="GNV151" s="342"/>
      <c r="GNW151" s="342"/>
      <c r="GNX151" s="342"/>
      <c r="GNY151" s="342"/>
      <c r="GNZ151" s="342"/>
      <c r="GOA151" s="342"/>
      <c r="GOB151" s="342"/>
      <c r="GOC151" s="342"/>
      <c r="GOD151" s="342"/>
      <c r="GOE151" s="342"/>
      <c r="GOF151" s="342"/>
      <c r="GOG151" s="342"/>
      <c r="GOH151" s="342"/>
      <c r="GOI151" s="342"/>
      <c r="GOJ151" s="342"/>
      <c r="GOK151" s="342"/>
      <c r="GOL151" s="342"/>
      <c r="GOM151" s="342"/>
      <c r="GON151" s="342"/>
      <c r="GOO151" s="342"/>
      <c r="GOP151" s="342"/>
      <c r="GOQ151" s="342"/>
      <c r="GOR151" s="342"/>
      <c r="GOS151" s="342"/>
      <c r="GOT151" s="342"/>
      <c r="GOU151" s="342"/>
      <c r="GOV151" s="342"/>
      <c r="GOW151" s="342"/>
      <c r="GOX151" s="342"/>
      <c r="GOY151" s="342"/>
      <c r="GOZ151" s="342"/>
      <c r="GPA151" s="342"/>
      <c r="GPB151" s="342"/>
      <c r="GPC151" s="342"/>
      <c r="GPD151" s="342"/>
      <c r="GPE151" s="342"/>
      <c r="GPF151" s="342"/>
      <c r="GPG151" s="342"/>
      <c r="GPH151" s="342"/>
      <c r="GPI151" s="342"/>
      <c r="GPJ151" s="342"/>
      <c r="GPK151" s="342"/>
      <c r="GPL151" s="342"/>
      <c r="GPM151" s="342"/>
      <c r="GPN151" s="342"/>
      <c r="GPO151" s="342"/>
      <c r="GPP151" s="342"/>
      <c r="GPQ151" s="342"/>
      <c r="GPR151" s="342"/>
      <c r="GPS151" s="342"/>
      <c r="GPT151" s="342"/>
      <c r="GPU151" s="342"/>
      <c r="GPV151" s="342"/>
      <c r="GPW151" s="342"/>
      <c r="GPX151" s="342"/>
      <c r="GPY151" s="342"/>
      <c r="GPZ151" s="342"/>
      <c r="GQA151" s="342"/>
      <c r="GQB151" s="342"/>
      <c r="GQC151" s="342"/>
      <c r="GQD151" s="342"/>
      <c r="GQE151" s="342"/>
      <c r="GQF151" s="342"/>
      <c r="GQG151" s="342"/>
      <c r="GQH151" s="342"/>
      <c r="GQI151" s="342"/>
      <c r="GQJ151" s="342"/>
      <c r="GQK151" s="342"/>
      <c r="GQL151" s="342"/>
      <c r="GQM151" s="342"/>
      <c r="GQN151" s="342"/>
      <c r="GQO151" s="342"/>
      <c r="GQP151" s="342"/>
      <c r="GQQ151" s="342"/>
      <c r="GQR151" s="342"/>
      <c r="GQS151" s="342"/>
      <c r="GQT151" s="342"/>
      <c r="GQU151" s="342"/>
      <c r="GQV151" s="342"/>
      <c r="GQW151" s="342"/>
      <c r="GQX151" s="342"/>
      <c r="GQY151" s="342"/>
      <c r="GQZ151" s="342"/>
      <c r="GRA151" s="342"/>
      <c r="GRB151" s="342"/>
      <c r="GRC151" s="342"/>
      <c r="GRD151" s="342"/>
      <c r="GRE151" s="342"/>
      <c r="GRF151" s="342"/>
      <c r="GRG151" s="342"/>
      <c r="GRH151" s="342"/>
      <c r="GRI151" s="342"/>
      <c r="GRJ151" s="342"/>
      <c r="GRK151" s="342"/>
      <c r="GRL151" s="342"/>
      <c r="GRM151" s="342"/>
      <c r="GRN151" s="342"/>
      <c r="GRO151" s="342"/>
      <c r="GRP151" s="342"/>
      <c r="GRQ151" s="342"/>
      <c r="GRR151" s="342"/>
      <c r="GRS151" s="342"/>
      <c r="GRT151" s="342"/>
      <c r="GRU151" s="342"/>
      <c r="GRV151" s="342"/>
      <c r="GRW151" s="342"/>
      <c r="GRX151" s="342"/>
      <c r="GRY151" s="342"/>
      <c r="GRZ151" s="342"/>
      <c r="GSA151" s="342"/>
      <c r="GSB151" s="342"/>
      <c r="GSC151" s="342"/>
      <c r="GSD151" s="342"/>
      <c r="GSE151" s="342"/>
      <c r="GSF151" s="342"/>
      <c r="GSG151" s="342"/>
      <c r="GSH151" s="342"/>
      <c r="GSI151" s="342"/>
      <c r="GSJ151" s="342"/>
      <c r="GSK151" s="342"/>
      <c r="GSL151" s="342"/>
      <c r="GSM151" s="342"/>
      <c r="GSN151" s="342"/>
      <c r="GSO151" s="342"/>
      <c r="GSP151" s="342"/>
      <c r="GSQ151" s="342"/>
      <c r="GSR151" s="342"/>
      <c r="GSS151" s="342"/>
      <c r="GST151" s="342"/>
      <c r="GSU151" s="342"/>
      <c r="GSV151" s="342"/>
      <c r="GSW151" s="342"/>
      <c r="GSX151" s="342"/>
      <c r="GSY151" s="342"/>
      <c r="GSZ151" s="342"/>
      <c r="GTA151" s="342"/>
      <c r="GTB151" s="342"/>
      <c r="GTC151" s="342"/>
      <c r="GTD151" s="342"/>
      <c r="GTE151" s="342"/>
      <c r="GTF151" s="342"/>
      <c r="GTG151" s="342"/>
      <c r="GTH151" s="342"/>
      <c r="GTI151" s="342"/>
      <c r="GTJ151" s="342"/>
      <c r="GTK151" s="342"/>
      <c r="GTL151" s="342"/>
      <c r="GTM151" s="342"/>
      <c r="GTN151" s="342"/>
      <c r="GTO151" s="342"/>
      <c r="GTP151" s="342"/>
      <c r="GTQ151" s="342"/>
      <c r="GTR151" s="342"/>
      <c r="GTS151" s="342"/>
      <c r="GTT151" s="342"/>
      <c r="GTU151" s="342"/>
      <c r="GTV151" s="342"/>
      <c r="GTW151" s="342"/>
      <c r="GTX151" s="342"/>
      <c r="GTY151" s="342"/>
      <c r="GTZ151" s="342"/>
      <c r="GUA151" s="342"/>
      <c r="GUB151" s="342"/>
      <c r="GUC151" s="342"/>
      <c r="GUD151" s="342"/>
      <c r="GUE151" s="342"/>
      <c r="GUF151" s="342"/>
      <c r="GUG151" s="342"/>
      <c r="GUH151" s="342"/>
      <c r="GUI151" s="342"/>
      <c r="GUJ151" s="342"/>
      <c r="GUK151" s="342"/>
      <c r="GUL151" s="342"/>
      <c r="GUM151" s="342"/>
      <c r="GUN151" s="342"/>
      <c r="GUO151" s="342"/>
      <c r="GUP151" s="342"/>
      <c r="GUQ151" s="342"/>
      <c r="GUR151" s="342"/>
      <c r="GUS151" s="342"/>
      <c r="GUT151" s="342"/>
      <c r="GUU151" s="342"/>
      <c r="GUV151" s="342"/>
      <c r="GUW151" s="342"/>
      <c r="GUX151" s="342"/>
      <c r="GUY151" s="342"/>
      <c r="GUZ151" s="342"/>
      <c r="GVA151" s="342"/>
      <c r="GVB151" s="342"/>
      <c r="GVC151" s="342"/>
      <c r="GVD151" s="342"/>
      <c r="GVE151" s="342"/>
      <c r="GVF151" s="342"/>
      <c r="GVG151" s="342"/>
      <c r="GVH151" s="342"/>
      <c r="GVI151" s="342"/>
      <c r="GVJ151" s="342"/>
      <c r="GVK151" s="342"/>
      <c r="GVL151" s="342"/>
      <c r="GVM151" s="342"/>
      <c r="GVN151" s="342"/>
      <c r="GVO151" s="342"/>
      <c r="GVP151" s="342"/>
      <c r="GVQ151" s="342"/>
      <c r="GVR151" s="342"/>
      <c r="GVS151" s="342"/>
      <c r="GVT151" s="342"/>
      <c r="GVU151" s="342"/>
      <c r="GVV151" s="342"/>
      <c r="GVW151" s="342"/>
      <c r="GVX151" s="342"/>
      <c r="GVY151" s="342"/>
      <c r="GVZ151" s="342"/>
      <c r="GWA151" s="342"/>
      <c r="GWB151" s="342"/>
      <c r="GWC151" s="342"/>
      <c r="GWD151" s="342"/>
      <c r="GWE151" s="342"/>
      <c r="GWF151" s="342"/>
      <c r="GWG151" s="342"/>
      <c r="GWH151" s="342"/>
      <c r="GWI151" s="342"/>
      <c r="GWJ151" s="342"/>
      <c r="GWK151" s="342"/>
      <c r="GWL151" s="342"/>
      <c r="GWM151" s="342"/>
      <c r="GWN151" s="342"/>
      <c r="GWO151" s="342"/>
      <c r="GWP151" s="342"/>
      <c r="GWQ151" s="342"/>
      <c r="GWR151" s="342"/>
      <c r="GWS151" s="342"/>
      <c r="GWT151" s="342"/>
      <c r="GWU151" s="342"/>
      <c r="GWV151" s="342"/>
      <c r="GWW151" s="342"/>
      <c r="GWX151" s="342"/>
      <c r="GWY151" s="342"/>
      <c r="GWZ151" s="342"/>
      <c r="GXA151" s="342"/>
      <c r="GXB151" s="342"/>
      <c r="GXC151" s="342"/>
      <c r="GXD151" s="342"/>
      <c r="GXE151" s="342"/>
      <c r="GXF151" s="342"/>
      <c r="GXG151" s="342"/>
      <c r="GXH151" s="342"/>
      <c r="GXI151" s="342"/>
      <c r="GXJ151" s="342"/>
      <c r="GXK151" s="342"/>
      <c r="GXL151" s="342"/>
      <c r="GXM151" s="342"/>
      <c r="GXN151" s="342"/>
      <c r="GXO151" s="342"/>
      <c r="GXP151" s="342"/>
      <c r="GXQ151" s="342"/>
      <c r="GXR151" s="342"/>
      <c r="GXS151" s="342"/>
      <c r="GXT151" s="342"/>
      <c r="GXU151" s="342"/>
      <c r="GXV151" s="342"/>
      <c r="GXW151" s="342"/>
      <c r="GXX151" s="342"/>
      <c r="GXY151" s="342"/>
      <c r="GXZ151" s="342"/>
      <c r="GYA151" s="342"/>
      <c r="GYB151" s="342"/>
      <c r="GYC151" s="342"/>
      <c r="GYD151" s="342"/>
      <c r="GYE151" s="342"/>
      <c r="GYF151" s="342"/>
      <c r="GYG151" s="342"/>
      <c r="GYH151" s="342"/>
      <c r="GYI151" s="342"/>
      <c r="GYJ151" s="342"/>
      <c r="GYK151" s="342"/>
      <c r="GYL151" s="342"/>
      <c r="GYM151" s="342"/>
      <c r="GYN151" s="342"/>
      <c r="GYO151" s="342"/>
      <c r="GYP151" s="342"/>
      <c r="GYQ151" s="342"/>
      <c r="GYR151" s="342"/>
      <c r="GYS151" s="342"/>
      <c r="GYT151" s="342"/>
      <c r="GYU151" s="342"/>
      <c r="GYV151" s="342"/>
      <c r="GYW151" s="342"/>
      <c r="GYX151" s="342"/>
      <c r="GYY151" s="342"/>
      <c r="GYZ151" s="342"/>
      <c r="GZA151" s="342"/>
      <c r="GZB151" s="342"/>
      <c r="GZC151" s="342"/>
      <c r="GZD151" s="342"/>
      <c r="GZE151" s="342"/>
      <c r="GZF151" s="342"/>
      <c r="GZG151" s="342"/>
      <c r="GZH151" s="342"/>
      <c r="GZI151" s="342"/>
      <c r="GZJ151" s="342"/>
      <c r="GZK151" s="342"/>
      <c r="GZL151" s="342"/>
      <c r="GZM151" s="342"/>
      <c r="GZN151" s="342"/>
      <c r="GZO151" s="342"/>
      <c r="GZP151" s="342"/>
      <c r="GZQ151" s="342"/>
      <c r="GZR151" s="342"/>
      <c r="GZS151" s="342"/>
      <c r="GZT151" s="342"/>
      <c r="GZU151" s="342"/>
      <c r="GZV151" s="342"/>
      <c r="GZW151" s="342"/>
      <c r="GZX151" s="342"/>
      <c r="GZY151" s="342"/>
      <c r="GZZ151" s="342"/>
      <c r="HAA151" s="342"/>
      <c r="HAB151" s="342"/>
      <c r="HAC151" s="342"/>
      <c r="HAD151" s="342"/>
      <c r="HAE151" s="342"/>
      <c r="HAF151" s="342"/>
      <c r="HAG151" s="342"/>
      <c r="HAH151" s="342"/>
      <c r="HAI151" s="342"/>
      <c r="HAJ151" s="342"/>
      <c r="HAK151" s="342"/>
      <c r="HAL151" s="342"/>
      <c r="HAM151" s="342"/>
      <c r="HAN151" s="342"/>
      <c r="HAO151" s="342"/>
      <c r="HAP151" s="342"/>
      <c r="HAQ151" s="342"/>
      <c r="HAR151" s="342"/>
      <c r="HAS151" s="342"/>
      <c r="HAT151" s="342"/>
      <c r="HAU151" s="342"/>
      <c r="HAV151" s="342"/>
      <c r="HAW151" s="342"/>
      <c r="HAX151" s="342"/>
      <c r="HAY151" s="342"/>
      <c r="HAZ151" s="342"/>
      <c r="HBA151" s="342"/>
      <c r="HBB151" s="342"/>
      <c r="HBC151" s="342"/>
      <c r="HBD151" s="342"/>
      <c r="HBE151" s="342"/>
      <c r="HBF151" s="342"/>
      <c r="HBG151" s="342"/>
      <c r="HBH151" s="342"/>
      <c r="HBI151" s="342"/>
      <c r="HBJ151" s="342"/>
      <c r="HBK151" s="342"/>
      <c r="HBL151" s="342"/>
      <c r="HBM151" s="342"/>
      <c r="HBN151" s="342"/>
      <c r="HBO151" s="342"/>
      <c r="HBP151" s="342"/>
      <c r="HBQ151" s="342"/>
      <c r="HBR151" s="342"/>
      <c r="HBS151" s="342"/>
      <c r="HBT151" s="342"/>
      <c r="HBU151" s="342"/>
      <c r="HBV151" s="342"/>
      <c r="HBW151" s="342"/>
      <c r="HBX151" s="342"/>
      <c r="HBY151" s="342"/>
      <c r="HBZ151" s="342"/>
      <c r="HCA151" s="342"/>
      <c r="HCB151" s="342"/>
      <c r="HCC151" s="342"/>
      <c r="HCD151" s="342"/>
      <c r="HCE151" s="342"/>
      <c r="HCF151" s="342"/>
      <c r="HCG151" s="342"/>
      <c r="HCH151" s="342"/>
      <c r="HCI151" s="342"/>
      <c r="HCJ151" s="342"/>
      <c r="HCK151" s="342"/>
      <c r="HCL151" s="342"/>
      <c r="HCM151" s="342"/>
      <c r="HCN151" s="342"/>
      <c r="HCO151" s="342"/>
      <c r="HCP151" s="342"/>
      <c r="HCQ151" s="342"/>
      <c r="HCR151" s="342"/>
      <c r="HCS151" s="342"/>
      <c r="HCT151" s="342"/>
      <c r="HCU151" s="342"/>
      <c r="HCV151" s="342"/>
      <c r="HCW151" s="342"/>
      <c r="HCX151" s="342"/>
      <c r="HCY151" s="342"/>
      <c r="HCZ151" s="342"/>
      <c r="HDA151" s="342"/>
      <c r="HDB151" s="342"/>
      <c r="HDC151" s="342"/>
      <c r="HDD151" s="342"/>
      <c r="HDE151" s="342"/>
      <c r="HDF151" s="342"/>
      <c r="HDG151" s="342"/>
      <c r="HDH151" s="342"/>
      <c r="HDI151" s="342"/>
      <c r="HDJ151" s="342"/>
      <c r="HDK151" s="342"/>
      <c r="HDL151" s="342"/>
      <c r="HDM151" s="342"/>
      <c r="HDN151" s="342"/>
      <c r="HDO151" s="342"/>
      <c r="HDP151" s="342"/>
      <c r="HDQ151" s="342"/>
      <c r="HDR151" s="342"/>
      <c r="HDS151" s="342"/>
      <c r="HDT151" s="342"/>
      <c r="HDU151" s="342"/>
      <c r="HDV151" s="342"/>
      <c r="HDW151" s="342"/>
      <c r="HDX151" s="342"/>
      <c r="HDY151" s="342"/>
      <c r="HDZ151" s="342"/>
      <c r="HEA151" s="342"/>
      <c r="HEB151" s="342"/>
      <c r="HEC151" s="342"/>
      <c r="HED151" s="342"/>
      <c r="HEE151" s="342"/>
      <c r="HEF151" s="342"/>
      <c r="HEG151" s="342"/>
      <c r="HEH151" s="342"/>
      <c r="HEI151" s="342"/>
      <c r="HEJ151" s="342"/>
      <c r="HEK151" s="342"/>
      <c r="HEL151" s="342"/>
      <c r="HEM151" s="342"/>
      <c r="HEN151" s="342"/>
      <c r="HEO151" s="342"/>
      <c r="HEP151" s="342"/>
      <c r="HEQ151" s="342"/>
      <c r="HER151" s="342"/>
      <c r="HES151" s="342"/>
      <c r="HET151" s="342"/>
      <c r="HEU151" s="342"/>
      <c r="HEV151" s="342"/>
      <c r="HEW151" s="342"/>
      <c r="HEX151" s="342"/>
      <c r="HEY151" s="342"/>
      <c r="HEZ151" s="342"/>
      <c r="HFA151" s="342"/>
      <c r="HFB151" s="342"/>
      <c r="HFC151" s="342"/>
      <c r="HFD151" s="342"/>
      <c r="HFE151" s="342"/>
      <c r="HFF151" s="342"/>
      <c r="HFG151" s="342"/>
      <c r="HFH151" s="342"/>
      <c r="HFI151" s="342"/>
      <c r="HFJ151" s="342"/>
      <c r="HFK151" s="342"/>
      <c r="HFL151" s="342"/>
      <c r="HFM151" s="342"/>
      <c r="HFN151" s="342"/>
      <c r="HFO151" s="342"/>
      <c r="HFP151" s="342"/>
      <c r="HFQ151" s="342"/>
      <c r="HFR151" s="342"/>
      <c r="HFS151" s="342"/>
      <c r="HFT151" s="342"/>
      <c r="HFU151" s="342"/>
      <c r="HFV151" s="342"/>
      <c r="HFW151" s="342"/>
      <c r="HFX151" s="342"/>
      <c r="HFY151" s="342"/>
      <c r="HFZ151" s="342"/>
      <c r="HGA151" s="342"/>
      <c r="HGB151" s="342"/>
      <c r="HGC151" s="342"/>
      <c r="HGD151" s="342"/>
      <c r="HGE151" s="342"/>
      <c r="HGF151" s="342"/>
      <c r="HGG151" s="342"/>
      <c r="HGH151" s="342"/>
      <c r="HGI151" s="342"/>
      <c r="HGJ151" s="342"/>
      <c r="HGK151" s="342"/>
      <c r="HGL151" s="342"/>
      <c r="HGM151" s="342"/>
      <c r="HGN151" s="342"/>
      <c r="HGO151" s="342"/>
      <c r="HGP151" s="342"/>
      <c r="HGQ151" s="342"/>
      <c r="HGR151" s="342"/>
      <c r="HGS151" s="342"/>
      <c r="HGT151" s="342"/>
      <c r="HGU151" s="342"/>
      <c r="HGV151" s="342"/>
      <c r="HGW151" s="342"/>
      <c r="HGX151" s="342"/>
      <c r="HGY151" s="342"/>
      <c r="HGZ151" s="342"/>
      <c r="HHA151" s="342"/>
      <c r="HHB151" s="342"/>
      <c r="HHC151" s="342"/>
      <c r="HHD151" s="342"/>
      <c r="HHE151" s="342"/>
      <c r="HHF151" s="342"/>
      <c r="HHG151" s="342"/>
      <c r="HHH151" s="342"/>
      <c r="HHI151" s="342"/>
      <c r="HHJ151" s="342"/>
      <c r="HHK151" s="342"/>
      <c r="HHL151" s="342"/>
      <c r="HHM151" s="342"/>
      <c r="HHN151" s="342"/>
      <c r="HHO151" s="342"/>
      <c r="HHP151" s="342"/>
      <c r="HHQ151" s="342"/>
      <c r="HHR151" s="342"/>
      <c r="HHS151" s="342"/>
      <c r="HHT151" s="342"/>
      <c r="HHU151" s="342"/>
      <c r="HHV151" s="342"/>
      <c r="HHW151" s="342"/>
      <c r="HHX151" s="342"/>
      <c r="HHY151" s="342"/>
      <c r="HHZ151" s="342"/>
      <c r="HIA151" s="342"/>
      <c r="HIB151" s="342"/>
      <c r="HIC151" s="342"/>
      <c r="HID151" s="342"/>
      <c r="HIE151" s="342"/>
      <c r="HIF151" s="342"/>
      <c r="HIG151" s="342"/>
      <c r="HIH151" s="342"/>
      <c r="HII151" s="342"/>
      <c r="HIJ151" s="342"/>
      <c r="HIK151" s="342"/>
      <c r="HIL151" s="342"/>
      <c r="HIM151" s="342"/>
      <c r="HIN151" s="342"/>
      <c r="HIO151" s="342"/>
      <c r="HIP151" s="342"/>
      <c r="HIQ151" s="342"/>
      <c r="HIR151" s="342"/>
      <c r="HIS151" s="342"/>
      <c r="HIT151" s="342"/>
      <c r="HIU151" s="342"/>
      <c r="HIV151" s="342"/>
      <c r="HIW151" s="342"/>
      <c r="HIX151" s="342"/>
      <c r="HIY151" s="342"/>
      <c r="HIZ151" s="342"/>
      <c r="HJA151" s="342"/>
      <c r="HJB151" s="342"/>
      <c r="HJC151" s="342"/>
      <c r="HJD151" s="342"/>
      <c r="HJE151" s="342"/>
      <c r="HJF151" s="342"/>
      <c r="HJG151" s="342"/>
      <c r="HJH151" s="342"/>
      <c r="HJI151" s="342"/>
      <c r="HJJ151" s="342"/>
      <c r="HJK151" s="342"/>
      <c r="HJL151" s="342"/>
      <c r="HJM151" s="342"/>
      <c r="HJN151" s="342"/>
      <c r="HJO151" s="342"/>
      <c r="HJP151" s="342"/>
      <c r="HJQ151" s="342"/>
      <c r="HJR151" s="342"/>
      <c r="HJS151" s="342"/>
      <c r="HJT151" s="342"/>
      <c r="HJU151" s="342"/>
      <c r="HJV151" s="342"/>
      <c r="HJW151" s="342"/>
      <c r="HJX151" s="342"/>
      <c r="HJY151" s="342"/>
      <c r="HJZ151" s="342"/>
      <c r="HKA151" s="342"/>
      <c r="HKB151" s="342"/>
      <c r="HKC151" s="342"/>
      <c r="HKD151" s="342"/>
      <c r="HKE151" s="342"/>
      <c r="HKF151" s="342"/>
      <c r="HKG151" s="342"/>
      <c r="HKH151" s="342"/>
      <c r="HKI151" s="342"/>
      <c r="HKJ151" s="342"/>
      <c r="HKK151" s="342"/>
      <c r="HKL151" s="342"/>
      <c r="HKM151" s="342"/>
      <c r="HKN151" s="342"/>
      <c r="HKO151" s="342"/>
      <c r="HKP151" s="342"/>
      <c r="HKQ151" s="342"/>
      <c r="HKR151" s="342"/>
      <c r="HKS151" s="342"/>
      <c r="HKT151" s="342"/>
      <c r="HKU151" s="342"/>
      <c r="HKV151" s="342"/>
      <c r="HKW151" s="342"/>
      <c r="HKX151" s="342"/>
      <c r="HKY151" s="342"/>
      <c r="HKZ151" s="342"/>
      <c r="HLA151" s="342"/>
      <c r="HLB151" s="342"/>
      <c r="HLC151" s="342"/>
      <c r="HLD151" s="342"/>
      <c r="HLE151" s="342"/>
      <c r="HLF151" s="342"/>
      <c r="HLG151" s="342"/>
      <c r="HLH151" s="342"/>
      <c r="HLI151" s="342"/>
      <c r="HLJ151" s="342"/>
      <c r="HLK151" s="342"/>
      <c r="HLL151" s="342"/>
      <c r="HLM151" s="342"/>
      <c r="HLN151" s="342"/>
      <c r="HLO151" s="342"/>
      <c r="HLP151" s="342"/>
      <c r="HLQ151" s="342"/>
      <c r="HLR151" s="342"/>
      <c r="HLS151" s="342"/>
      <c r="HLT151" s="342"/>
      <c r="HLU151" s="342"/>
      <c r="HLV151" s="342"/>
      <c r="HLW151" s="342"/>
      <c r="HLX151" s="342"/>
      <c r="HLY151" s="342"/>
      <c r="HLZ151" s="342"/>
      <c r="HMA151" s="342"/>
      <c r="HMB151" s="342"/>
      <c r="HMC151" s="342"/>
      <c r="HMD151" s="342"/>
      <c r="HME151" s="342"/>
      <c r="HMF151" s="342"/>
      <c r="HMG151" s="342"/>
      <c r="HMH151" s="342"/>
      <c r="HMI151" s="342"/>
      <c r="HMJ151" s="342"/>
      <c r="HMK151" s="342"/>
      <c r="HML151" s="342"/>
      <c r="HMM151" s="342"/>
      <c r="HMN151" s="342"/>
      <c r="HMO151" s="342"/>
      <c r="HMP151" s="342"/>
      <c r="HMQ151" s="342"/>
      <c r="HMR151" s="342"/>
      <c r="HMS151" s="342"/>
      <c r="HMT151" s="342"/>
      <c r="HMU151" s="342"/>
      <c r="HMV151" s="342"/>
      <c r="HMW151" s="342"/>
      <c r="HMX151" s="342"/>
      <c r="HMY151" s="342"/>
      <c r="HMZ151" s="342"/>
      <c r="HNA151" s="342"/>
      <c r="HNB151" s="342"/>
      <c r="HNC151" s="342"/>
      <c r="HND151" s="342"/>
      <c r="HNE151" s="342"/>
      <c r="HNF151" s="342"/>
      <c r="HNG151" s="342"/>
      <c r="HNH151" s="342"/>
      <c r="HNI151" s="342"/>
      <c r="HNJ151" s="342"/>
      <c r="HNK151" s="342"/>
      <c r="HNL151" s="342"/>
      <c r="HNM151" s="342"/>
      <c r="HNN151" s="342"/>
      <c r="HNO151" s="342"/>
      <c r="HNP151" s="342"/>
      <c r="HNQ151" s="342"/>
      <c r="HNR151" s="342"/>
      <c r="HNS151" s="342"/>
      <c r="HNT151" s="342"/>
      <c r="HNU151" s="342"/>
      <c r="HNV151" s="342"/>
      <c r="HNW151" s="342"/>
      <c r="HNX151" s="342"/>
      <c r="HNY151" s="342"/>
      <c r="HNZ151" s="342"/>
      <c r="HOA151" s="342"/>
      <c r="HOB151" s="342"/>
      <c r="HOC151" s="342"/>
      <c r="HOD151" s="342"/>
      <c r="HOE151" s="342"/>
      <c r="HOF151" s="342"/>
      <c r="HOG151" s="342"/>
      <c r="HOH151" s="342"/>
      <c r="HOI151" s="342"/>
      <c r="HOJ151" s="342"/>
      <c r="HOK151" s="342"/>
      <c r="HOL151" s="342"/>
      <c r="HOM151" s="342"/>
      <c r="HON151" s="342"/>
      <c r="HOO151" s="342"/>
      <c r="HOP151" s="342"/>
      <c r="HOQ151" s="342"/>
      <c r="HOR151" s="342"/>
      <c r="HOS151" s="342"/>
      <c r="HOT151" s="342"/>
      <c r="HOU151" s="342"/>
      <c r="HOV151" s="342"/>
      <c r="HOW151" s="342"/>
      <c r="HOX151" s="342"/>
      <c r="HOY151" s="342"/>
      <c r="HOZ151" s="342"/>
      <c r="HPA151" s="342"/>
      <c r="HPB151" s="342"/>
      <c r="HPC151" s="342"/>
      <c r="HPD151" s="342"/>
      <c r="HPE151" s="342"/>
      <c r="HPF151" s="342"/>
      <c r="HPG151" s="342"/>
      <c r="HPH151" s="342"/>
      <c r="HPI151" s="342"/>
      <c r="HPJ151" s="342"/>
      <c r="HPK151" s="342"/>
      <c r="HPL151" s="342"/>
      <c r="HPM151" s="342"/>
      <c r="HPN151" s="342"/>
      <c r="HPO151" s="342"/>
      <c r="HPP151" s="342"/>
      <c r="HPQ151" s="342"/>
      <c r="HPR151" s="342"/>
      <c r="HPS151" s="342"/>
      <c r="HPT151" s="342"/>
      <c r="HPU151" s="342"/>
      <c r="HPV151" s="342"/>
      <c r="HPW151" s="342"/>
      <c r="HPX151" s="342"/>
      <c r="HPY151" s="342"/>
      <c r="HPZ151" s="342"/>
      <c r="HQA151" s="342"/>
      <c r="HQB151" s="342"/>
      <c r="HQC151" s="342"/>
      <c r="HQD151" s="342"/>
      <c r="HQE151" s="342"/>
      <c r="HQF151" s="342"/>
      <c r="HQG151" s="342"/>
      <c r="HQH151" s="342"/>
      <c r="HQI151" s="342"/>
      <c r="HQJ151" s="342"/>
      <c r="HQK151" s="342"/>
      <c r="HQL151" s="342"/>
      <c r="HQM151" s="342"/>
      <c r="HQN151" s="342"/>
      <c r="HQO151" s="342"/>
      <c r="HQP151" s="342"/>
      <c r="HQQ151" s="342"/>
      <c r="HQR151" s="342"/>
      <c r="HQS151" s="342"/>
      <c r="HQT151" s="342"/>
      <c r="HQU151" s="342"/>
      <c r="HQV151" s="342"/>
      <c r="HQW151" s="342"/>
      <c r="HQX151" s="342"/>
      <c r="HQY151" s="342"/>
      <c r="HQZ151" s="342"/>
      <c r="HRA151" s="342"/>
      <c r="HRB151" s="342"/>
      <c r="HRC151" s="342"/>
      <c r="HRD151" s="342"/>
      <c r="HRE151" s="342"/>
      <c r="HRF151" s="342"/>
      <c r="HRG151" s="342"/>
      <c r="HRH151" s="342"/>
      <c r="HRI151" s="342"/>
      <c r="HRJ151" s="342"/>
      <c r="HRK151" s="342"/>
      <c r="HRL151" s="342"/>
      <c r="HRM151" s="342"/>
      <c r="HRN151" s="342"/>
      <c r="HRO151" s="342"/>
      <c r="HRP151" s="342"/>
      <c r="HRQ151" s="342"/>
      <c r="HRR151" s="342"/>
      <c r="HRS151" s="342"/>
      <c r="HRT151" s="342"/>
      <c r="HRU151" s="342"/>
      <c r="HRV151" s="342"/>
      <c r="HRW151" s="342"/>
      <c r="HRX151" s="342"/>
      <c r="HRY151" s="342"/>
      <c r="HRZ151" s="342"/>
      <c r="HSA151" s="342"/>
      <c r="HSB151" s="342"/>
      <c r="HSC151" s="342"/>
      <c r="HSD151" s="342"/>
      <c r="HSE151" s="342"/>
      <c r="HSF151" s="342"/>
      <c r="HSG151" s="342"/>
      <c r="HSH151" s="342"/>
      <c r="HSI151" s="342"/>
      <c r="HSJ151" s="342"/>
      <c r="HSK151" s="342"/>
      <c r="HSL151" s="342"/>
      <c r="HSM151" s="342"/>
      <c r="HSN151" s="342"/>
      <c r="HSO151" s="342"/>
      <c r="HSP151" s="342"/>
      <c r="HSQ151" s="342"/>
      <c r="HSR151" s="342"/>
      <c r="HSS151" s="342"/>
      <c r="HST151" s="342"/>
      <c r="HSU151" s="342"/>
      <c r="HSV151" s="342"/>
      <c r="HSW151" s="342"/>
      <c r="HSX151" s="342"/>
      <c r="HSY151" s="342"/>
      <c r="HSZ151" s="342"/>
      <c r="HTA151" s="342"/>
      <c r="HTB151" s="342"/>
      <c r="HTC151" s="342"/>
      <c r="HTD151" s="342"/>
      <c r="HTE151" s="342"/>
      <c r="HTF151" s="342"/>
      <c r="HTG151" s="342"/>
      <c r="HTH151" s="342"/>
      <c r="HTI151" s="342"/>
      <c r="HTJ151" s="342"/>
      <c r="HTK151" s="342"/>
      <c r="HTL151" s="342"/>
      <c r="HTM151" s="342"/>
      <c r="HTN151" s="342"/>
      <c r="HTO151" s="342"/>
      <c r="HTP151" s="342"/>
      <c r="HTQ151" s="342"/>
      <c r="HTR151" s="342"/>
      <c r="HTS151" s="342"/>
      <c r="HTT151" s="342"/>
      <c r="HTU151" s="342"/>
      <c r="HTV151" s="342"/>
      <c r="HTW151" s="342"/>
      <c r="HTX151" s="342"/>
      <c r="HTY151" s="342"/>
      <c r="HTZ151" s="342"/>
      <c r="HUA151" s="342"/>
      <c r="HUB151" s="342"/>
      <c r="HUC151" s="342"/>
      <c r="HUD151" s="342"/>
      <c r="HUE151" s="342"/>
      <c r="HUF151" s="342"/>
      <c r="HUG151" s="342"/>
      <c r="HUH151" s="342"/>
      <c r="HUI151" s="342"/>
      <c r="HUJ151" s="342"/>
      <c r="HUK151" s="342"/>
      <c r="HUL151" s="342"/>
      <c r="HUM151" s="342"/>
      <c r="HUN151" s="342"/>
      <c r="HUO151" s="342"/>
      <c r="HUP151" s="342"/>
      <c r="HUQ151" s="342"/>
      <c r="HUR151" s="342"/>
      <c r="HUS151" s="342"/>
      <c r="HUT151" s="342"/>
      <c r="HUU151" s="342"/>
      <c r="HUV151" s="342"/>
      <c r="HUW151" s="342"/>
      <c r="HUX151" s="342"/>
      <c r="HUY151" s="342"/>
      <c r="HUZ151" s="342"/>
      <c r="HVA151" s="342"/>
      <c r="HVB151" s="342"/>
      <c r="HVC151" s="342"/>
      <c r="HVD151" s="342"/>
      <c r="HVE151" s="342"/>
      <c r="HVF151" s="342"/>
      <c r="HVG151" s="342"/>
      <c r="HVH151" s="342"/>
      <c r="HVI151" s="342"/>
      <c r="HVJ151" s="342"/>
      <c r="HVK151" s="342"/>
      <c r="HVL151" s="342"/>
      <c r="HVM151" s="342"/>
      <c r="HVN151" s="342"/>
      <c r="HVO151" s="342"/>
      <c r="HVP151" s="342"/>
      <c r="HVQ151" s="342"/>
      <c r="HVR151" s="342"/>
      <c r="HVS151" s="342"/>
      <c r="HVT151" s="342"/>
      <c r="HVU151" s="342"/>
      <c r="HVV151" s="342"/>
      <c r="HVW151" s="342"/>
      <c r="HVX151" s="342"/>
      <c r="HVY151" s="342"/>
      <c r="HVZ151" s="342"/>
      <c r="HWA151" s="342"/>
      <c r="HWB151" s="342"/>
      <c r="HWC151" s="342"/>
      <c r="HWD151" s="342"/>
      <c r="HWE151" s="342"/>
      <c r="HWF151" s="342"/>
      <c r="HWG151" s="342"/>
      <c r="HWH151" s="342"/>
      <c r="HWI151" s="342"/>
      <c r="HWJ151" s="342"/>
      <c r="HWK151" s="342"/>
      <c r="HWL151" s="342"/>
      <c r="HWM151" s="342"/>
      <c r="HWN151" s="342"/>
      <c r="HWO151" s="342"/>
      <c r="HWP151" s="342"/>
      <c r="HWQ151" s="342"/>
      <c r="HWR151" s="342"/>
      <c r="HWS151" s="342"/>
      <c r="HWT151" s="342"/>
      <c r="HWU151" s="342"/>
      <c r="HWV151" s="342"/>
      <c r="HWW151" s="342"/>
      <c r="HWX151" s="342"/>
      <c r="HWY151" s="342"/>
      <c r="HWZ151" s="342"/>
      <c r="HXA151" s="342"/>
      <c r="HXB151" s="342"/>
      <c r="HXC151" s="342"/>
      <c r="HXD151" s="342"/>
      <c r="HXE151" s="342"/>
      <c r="HXF151" s="342"/>
      <c r="HXG151" s="342"/>
      <c r="HXH151" s="342"/>
      <c r="HXI151" s="342"/>
      <c r="HXJ151" s="342"/>
      <c r="HXK151" s="342"/>
      <c r="HXL151" s="342"/>
      <c r="HXM151" s="342"/>
      <c r="HXN151" s="342"/>
      <c r="HXO151" s="342"/>
      <c r="HXP151" s="342"/>
      <c r="HXQ151" s="342"/>
      <c r="HXR151" s="342"/>
      <c r="HXS151" s="342"/>
      <c r="HXT151" s="342"/>
      <c r="HXU151" s="342"/>
      <c r="HXV151" s="342"/>
      <c r="HXW151" s="342"/>
      <c r="HXX151" s="342"/>
      <c r="HXY151" s="342"/>
      <c r="HXZ151" s="342"/>
      <c r="HYA151" s="342"/>
      <c r="HYB151" s="342"/>
      <c r="HYC151" s="342"/>
      <c r="HYD151" s="342"/>
      <c r="HYE151" s="342"/>
      <c r="HYF151" s="342"/>
      <c r="HYG151" s="342"/>
      <c r="HYH151" s="342"/>
      <c r="HYI151" s="342"/>
      <c r="HYJ151" s="342"/>
      <c r="HYK151" s="342"/>
      <c r="HYL151" s="342"/>
      <c r="HYM151" s="342"/>
      <c r="HYN151" s="342"/>
      <c r="HYO151" s="342"/>
      <c r="HYP151" s="342"/>
      <c r="HYQ151" s="342"/>
      <c r="HYR151" s="342"/>
      <c r="HYS151" s="342"/>
      <c r="HYT151" s="342"/>
      <c r="HYU151" s="342"/>
      <c r="HYV151" s="342"/>
      <c r="HYW151" s="342"/>
      <c r="HYX151" s="342"/>
      <c r="HYY151" s="342"/>
      <c r="HYZ151" s="342"/>
      <c r="HZA151" s="342"/>
      <c r="HZB151" s="342"/>
      <c r="HZC151" s="342"/>
      <c r="HZD151" s="342"/>
      <c r="HZE151" s="342"/>
      <c r="HZF151" s="342"/>
      <c r="HZG151" s="342"/>
      <c r="HZH151" s="342"/>
      <c r="HZI151" s="342"/>
      <c r="HZJ151" s="342"/>
      <c r="HZK151" s="342"/>
      <c r="HZL151" s="342"/>
      <c r="HZM151" s="342"/>
      <c r="HZN151" s="342"/>
      <c r="HZO151" s="342"/>
      <c r="HZP151" s="342"/>
      <c r="HZQ151" s="342"/>
      <c r="HZR151" s="342"/>
      <c r="HZS151" s="342"/>
      <c r="HZT151" s="342"/>
      <c r="HZU151" s="342"/>
      <c r="HZV151" s="342"/>
      <c r="HZW151" s="342"/>
      <c r="HZX151" s="342"/>
      <c r="HZY151" s="342"/>
      <c r="HZZ151" s="342"/>
      <c r="IAA151" s="342"/>
      <c r="IAB151" s="342"/>
      <c r="IAC151" s="342"/>
      <c r="IAD151" s="342"/>
      <c r="IAE151" s="342"/>
      <c r="IAF151" s="342"/>
      <c r="IAG151" s="342"/>
      <c r="IAH151" s="342"/>
      <c r="IAI151" s="342"/>
      <c r="IAJ151" s="342"/>
      <c r="IAK151" s="342"/>
      <c r="IAL151" s="342"/>
      <c r="IAM151" s="342"/>
      <c r="IAN151" s="342"/>
      <c r="IAO151" s="342"/>
      <c r="IAP151" s="342"/>
      <c r="IAQ151" s="342"/>
      <c r="IAR151" s="342"/>
      <c r="IAS151" s="342"/>
      <c r="IAT151" s="342"/>
      <c r="IAU151" s="342"/>
      <c r="IAV151" s="342"/>
      <c r="IAW151" s="342"/>
      <c r="IAX151" s="342"/>
      <c r="IAY151" s="342"/>
      <c r="IAZ151" s="342"/>
      <c r="IBA151" s="342"/>
      <c r="IBB151" s="342"/>
      <c r="IBC151" s="342"/>
      <c r="IBD151" s="342"/>
      <c r="IBE151" s="342"/>
      <c r="IBF151" s="342"/>
      <c r="IBG151" s="342"/>
      <c r="IBH151" s="342"/>
      <c r="IBI151" s="342"/>
      <c r="IBJ151" s="342"/>
      <c r="IBK151" s="342"/>
      <c r="IBL151" s="342"/>
      <c r="IBM151" s="342"/>
      <c r="IBN151" s="342"/>
      <c r="IBO151" s="342"/>
      <c r="IBP151" s="342"/>
      <c r="IBQ151" s="342"/>
      <c r="IBR151" s="342"/>
      <c r="IBS151" s="342"/>
      <c r="IBT151" s="342"/>
      <c r="IBU151" s="342"/>
      <c r="IBV151" s="342"/>
      <c r="IBW151" s="342"/>
      <c r="IBX151" s="342"/>
      <c r="IBY151" s="342"/>
      <c r="IBZ151" s="342"/>
      <c r="ICA151" s="342"/>
      <c r="ICB151" s="342"/>
      <c r="ICC151" s="342"/>
      <c r="ICD151" s="342"/>
      <c r="ICE151" s="342"/>
      <c r="ICF151" s="342"/>
      <c r="ICG151" s="342"/>
      <c r="ICH151" s="342"/>
      <c r="ICI151" s="342"/>
      <c r="ICJ151" s="342"/>
      <c r="ICK151" s="342"/>
      <c r="ICL151" s="342"/>
      <c r="ICM151" s="342"/>
      <c r="ICN151" s="342"/>
      <c r="ICO151" s="342"/>
      <c r="ICP151" s="342"/>
      <c r="ICQ151" s="342"/>
      <c r="ICR151" s="342"/>
      <c r="ICS151" s="342"/>
      <c r="ICT151" s="342"/>
      <c r="ICU151" s="342"/>
      <c r="ICV151" s="342"/>
      <c r="ICW151" s="342"/>
      <c r="ICX151" s="342"/>
      <c r="ICY151" s="342"/>
      <c r="ICZ151" s="342"/>
      <c r="IDA151" s="342"/>
      <c r="IDB151" s="342"/>
      <c r="IDC151" s="342"/>
      <c r="IDD151" s="342"/>
      <c r="IDE151" s="342"/>
      <c r="IDF151" s="342"/>
      <c r="IDG151" s="342"/>
      <c r="IDH151" s="342"/>
      <c r="IDI151" s="342"/>
      <c r="IDJ151" s="342"/>
      <c r="IDK151" s="342"/>
      <c r="IDL151" s="342"/>
      <c r="IDM151" s="342"/>
      <c r="IDN151" s="342"/>
      <c r="IDO151" s="342"/>
      <c r="IDP151" s="342"/>
      <c r="IDQ151" s="342"/>
      <c r="IDR151" s="342"/>
      <c r="IDS151" s="342"/>
      <c r="IDT151" s="342"/>
      <c r="IDU151" s="342"/>
      <c r="IDV151" s="342"/>
      <c r="IDW151" s="342"/>
      <c r="IDX151" s="342"/>
      <c r="IDY151" s="342"/>
      <c r="IDZ151" s="342"/>
      <c r="IEA151" s="342"/>
      <c r="IEB151" s="342"/>
      <c r="IEC151" s="342"/>
      <c r="IED151" s="342"/>
      <c r="IEE151" s="342"/>
      <c r="IEF151" s="342"/>
      <c r="IEG151" s="342"/>
      <c r="IEH151" s="342"/>
      <c r="IEI151" s="342"/>
      <c r="IEJ151" s="342"/>
      <c r="IEK151" s="342"/>
      <c r="IEL151" s="342"/>
      <c r="IEM151" s="342"/>
      <c r="IEN151" s="342"/>
      <c r="IEO151" s="342"/>
      <c r="IEP151" s="342"/>
      <c r="IEQ151" s="342"/>
      <c r="IER151" s="342"/>
      <c r="IES151" s="342"/>
      <c r="IET151" s="342"/>
      <c r="IEU151" s="342"/>
      <c r="IEV151" s="342"/>
      <c r="IEW151" s="342"/>
      <c r="IEX151" s="342"/>
      <c r="IEY151" s="342"/>
      <c r="IEZ151" s="342"/>
      <c r="IFA151" s="342"/>
      <c r="IFB151" s="342"/>
      <c r="IFC151" s="342"/>
      <c r="IFD151" s="342"/>
      <c r="IFE151" s="342"/>
      <c r="IFF151" s="342"/>
      <c r="IFG151" s="342"/>
      <c r="IFH151" s="342"/>
      <c r="IFI151" s="342"/>
      <c r="IFJ151" s="342"/>
      <c r="IFK151" s="342"/>
      <c r="IFL151" s="342"/>
      <c r="IFM151" s="342"/>
      <c r="IFN151" s="342"/>
      <c r="IFO151" s="342"/>
      <c r="IFP151" s="342"/>
      <c r="IFQ151" s="342"/>
      <c r="IFR151" s="342"/>
      <c r="IFS151" s="342"/>
      <c r="IFT151" s="342"/>
      <c r="IFU151" s="342"/>
      <c r="IFV151" s="342"/>
      <c r="IFW151" s="342"/>
      <c r="IFX151" s="342"/>
      <c r="IFY151" s="342"/>
      <c r="IFZ151" s="342"/>
      <c r="IGA151" s="342"/>
      <c r="IGB151" s="342"/>
      <c r="IGC151" s="342"/>
      <c r="IGD151" s="342"/>
      <c r="IGE151" s="342"/>
      <c r="IGF151" s="342"/>
      <c r="IGG151" s="342"/>
      <c r="IGH151" s="342"/>
      <c r="IGI151" s="342"/>
      <c r="IGJ151" s="342"/>
      <c r="IGK151" s="342"/>
      <c r="IGL151" s="342"/>
      <c r="IGM151" s="342"/>
      <c r="IGN151" s="342"/>
      <c r="IGO151" s="342"/>
      <c r="IGP151" s="342"/>
      <c r="IGQ151" s="342"/>
      <c r="IGR151" s="342"/>
      <c r="IGS151" s="342"/>
      <c r="IGT151" s="342"/>
      <c r="IGU151" s="342"/>
      <c r="IGV151" s="342"/>
      <c r="IGW151" s="342"/>
      <c r="IGX151" s="342"/>
      <c r="IGY151" s="342"/>
      <c r="IGZ151" s="342"/>
      <c r="IHA151" s="342"/>
      <c r="IHB151" s="342"/>
      <c r="IHC151" s="342"/>
      <c r="IHD151" s="342"/>
      <c r="IHE151" s="342"/>
      <c r="IHF151" s="342"/>
      <c r="IHG151" s="342"/>
      <c r="IHH151" s="342"/>
      <c r="IHI151" s="342"/>
      <c r="IHJ151" s="342"/>
      <c r="IHK151" s="342"/>
      <c r="IHL151" s="342"/>
      <c r="IHM151" s="342"/>
      <c r="IHN151" s="342"/>
      <c r="IHO151" s="342"/>
      <c r="IHP151" s="342"/>
      <c r="IHQ151" s="342"/>
      <c r="IHR151" s="342"/>
      <c r="IHS151" s="342"/>
      <c r="IHT151" s="342"/>
      <c r="IHU151" s="342"/>
      <c r="IHV151" s="342"/>
      <c r="IHW151" s="342"/>
      <c r="IHX151" s="342"/>
      <c r="IHY151" s="342"/>
      <c r="IHZ151" s="342"/>
      <c r="IIA151" s="342"/>
      <c r="IIB151" s="342"/>
      <c r="IIC151" s="342"/>
      <c r="IID151" s="342"/>
      <c r="IIE151" s="342"/>
      <c r="IIF151" s="342"/>
      <c r="IIG151" s="342"/>
      <c r="IIH151" s="342"/>
      <c r="III151" s="342"/>
      <c r="IIJ151" s="342"/>
      <c r="IIK151" s="342"/>
      <c r="IIL151" s="342"/>
      <c r="IIM151" s="342"/>
      <c r="IIN151" s="342"/>
      <c r="IIO151" s="342"/>
      <c r="IIP151" s="342"/>
      <c r="IIQ151" s="342"/>
      <c r="IIR151" s="342"/>
      <c r="IIS151" s="342"/>
      <c r="IIT151" s="342"/>
      <c r="IIU151" s="342"/>
      <c r="IIV151" s="342"/>
      <c r="IIW151" s="342"/>
      <c r="IIX151" s="342"/>
      <c r="IIY151" s="342"/>
      <c r="IIZ151" s="342"/>
      <c r="IJA151" s="342"/>
      <c r="IJB151" s="342"/>
      <c r="IJC151" s="342"/>
      <c r="IJD151" s="342"/>
      <c r="IJE151" s="342"/>
      <c r="IJF151" s="342"/>
      <c r="IJG151" s="342"/>
      <c r="IJH151" s="342"/>
      <c r="IJI151" s="342"/>
      <c r="IJJ151" s="342"/>
      <c r="IJK151" s="342"/>
      <c r="IJL151" s="342"/>
      <c r="IJM151" s="342"/>
      <c r="IJN151" s="342"/>
      <c r="IJO151" s="342"/>
      <c r="IJP151" s="342"/>
      <c r="IJQ151" s="342"/>
      <c r="IJR151" s="342"/>
      <c r="IJS151" s="342"/>
      <c r="IJT151" s="342"/>
      <c r="IJU151" s="342"/>
      <c r="IJV151" s="342"/>
      <c r="IJW151" s="342"/>
      <c r="IJX151" s="342"/>
      <c r="IJY151" s="342"/>
      <c r="IJZ151" s="342"/>
      <c r="IKA151" s="342"/>
      <c r="IKB151" s="342"/>
      <c r="IKC151" s="342"/>
      <c r="IKD151" s="342"/>
      <c r="IKE151" s="342"/>
      <c r="IKF151" s="342"/>
      <c r="IKG151" s="342"/>
      <c r="IKH151" s="342"/>
      <c r="IKI151" s="342"/>
      <c r="IKJ151" s="342"/>
      <c r="IKK151" s="342"/>
      <c r="IKL151" s="342"/>
      <c r="IKM151" s="342"/>
      <c r="IKN151" s="342"/>
      <c r="IKO151" s="342"/>
      <c r="IKP151" s="342"/>
      <c r="IKQ151" s="342"/>
      <c r="IKR151" s="342"/>
      <c r="IKS151" s="342"/>
      <c r="IKT151" s="342"/>
      <c r="IKU151" s="342"/>
      <c r="IKV151" s="342"/>
      <c r="IKW151" s="342"/>
      <c r="IKX151" s="342"/>
      <c r="IKY151" s="342"/>
      <c r="IKZ151" s="342"/>
      <c r="ILA151" s="342"/>
      <c r="ILB151" s="342"/>
      <c r="ILC151" s="342"/>
      <c r="ILD151" s="342"/>
      <c r="ILE151" s="342"/>
      <c r="ILF151" s="342"/>
      <c r="ILG151" s="342"/>
      <c r="ILH151" s="342"/>
      <c r="ILI151" s="342"/>
      <c r="ILJ151" s="342"/>
      <c r="ILK151" s="342"/>
      <c r="ILL151" s="342"/>
      <c r="ILM151" s="342"/>
      <c r="ILN151" s="342"/>
      <c r="ILO151" s="342"/>
      <c r="ILP151" s="342"/>
      <c r="ILQ151" s="342"/>
      <c r="ILR151" s="342"/>
      <c r="ILS151" s="342"/>
      <c r="ILT151" s="342"/>
      <c r="ILU151" s="342"/>
      <c r="ILV151" s="342"/>
      <c r="ILW151" s="342"/>
      <c r="ILX151" s="342"/>
      <c r="ILY151" s="342"/>
      <c r="ILZ151" s="342"/>
      <c r="IMA151" s="342"/>
      <c r="IMB151" s="342"/>
      <c r="IMC151" s="342"/>
      <c r="IMD151" s="342"/>
      <c r="IME151" s="342"/>
      <c r="IMF151" s="342"/>
      <c r="IMG151" s="342"/>
      <c r="IMH151" s="342"/>
      <c r="IMI151" s="342"/>
      <c r="IMJ151" s="342"/>
      <c r="IMK151" s="342"/>
      <c r="IML151" s="342"/>
      <c r="IMM151" s="342"/>
      <c r="IMN151" s="342"/>
      <c r="IMO151" s="342"/>
      <c r="IMP151" s="342"/>
      <c r="IMQ151" s="342"/>
      <c r="IMR151" s="342"/>
      <c r="IMS151" s="342"/>
      <c r="IMT151" s="342"/>
      <c r="IMU151" s="342"/>
      <c r="IMV151" s="342"/>
      <c r="IMW151" s="342"/>
      <c r="IMX151" s="342"/>
      <c r="IMY151" s="342"/>
      <c r="IMZ151" s="342"/>
      <c r="INA151" s="342"/>
      <c r="INB151" s="342"/>
      <c r="INC151" s="342"/>
      <c r="IND151" s="342"/>
      <c r="INE151" s="342"/>
      <c r="INF151" s="342"/>
      <c r="ING151" s="342"/>
      <c r="INH151" s="342"/>
      <c r="INI151" s="342"/>
      <c r="INJ151" s="342"/>
      <c r="INK151" s="342"/>
      <c r="INL151" s="342"/>
      <c r="INM151" s="342"/>
      <c r="INN151" s="342"/>
      <c r="INO151" s="342"/>
      <c r="INP151" s="342"/>
      <c r="INQ151" s="342"/>
      <c r="INR151" s="342"/>
      <c r="INS151" s="342"/>
      <c r="INT151" s="342"/>
      <c r="INU151" s="342"/>
      <c r="INV151" s="342"/>
      <c r="INW151" s="342"/>
      <c r="INX151" s="342"/>
      <c r="INY151" s="342"/>
      <c r="INZ151" s="342"/>
      <c r="IOA151" s="342"/>
      <c r="IOB151" s="342"/>
      <c r="IOC151" s="342"/>
      <c r="IOD151" s="342"/>
      <c r="IOE151" s="342"/>
      <c r="IOF151" s="342"/>
      <c r="IOG151" s="342"/>
      <c r="IOH151" s="342"/>
      <c r="IOI151" s="342"/>
      <c r="IOJ151" s="342"/>
      <c r="IOK151" s="342"/>
      <c r="IOL151" s="342"/>
      <c r="IOM151" s="342"/>
      <c r="ION151" s="342"/>
      <c r="IOO151" s="342"/>
      <c r="IOP151" s="342"/>
      <c r="IOQ151" s="342"/>
      <c r="IOR151" s="342"/>
      <c r="IOS151" s="342"/>
      <c r="IOT151" s="342"/>
      <c r="IOU151" s="342"/>
      <c r="IOV151" s="342"/>
      <c r="IOW151" s="342"/>
      <c r="IOX151" s="342"/>
      <c r="IOY151" s="342"/>
      <c r="IOZ151" s="342"/>
      <c r="IPA151" s="342"/>
      <c r="IPB151" s="342"/>
      <c r="IPC151" s="342"/>
      <c r="IPD151" s="342"/>
      <c r="IPE151" s="342"/>
      <c r="IPF151" s="342"/>
      <c r="IPG151" s="342"/>
      <c r="IPH151" s="342"/>
      <c r="IPI151" s="342"/>
      <c r="IPJ151" s="342"/>
      <c r="IPK151" s="342"/>
      <c r="IPL151" s="342"/>
      <c r="IPM151" s="342"/>
      <c r="IPN151" s="342"/>
      <c r="IPO151" s="342"/>
      <c r="IPP151" s="342"/>
      <c r="IPQ151" s="342"/>
      <c r="IPR151" s="342"/>
      <c r="IPS151" s="342"/>
      <c r="IPT151" s="342"/>
      <c r="IPU151" s="342"/>
      <c r="IPV151" s="342"/>
      <c r="IPW151" s="342"/>
      <c r="IPX151" s="342"/>
      <c r="IPY151" s="342"/>
      <c r="IPZ151" s="342"/>
      <c r="IQA151" s="342"/>
      <c r="IQB151" s="342"/>
      <c r="IQC151" s="342"/>
      <c r="IQD151" s="342"/>
      <c r="IQE151" s="342"/>
      <c r="IQF151" s="342"/>
      <c r="IQG151" s="342"/>
      <c r="IQH151" s="342"/>
      <c r="IQI151" s="342"/>
      <c r="IQJ151" s="342"/>
      <c r="IQK151" s="342"/>
      <c r="IQL151" s="342"/>
      <c r="IQM151" s="342"/>
      <c r="IQN151" s="342"/>
      <c r="IQO151" s="342"/>
      <c r="IQP151" s="342"/>
      <c r="IQQ151" s="342"/>
      <c r="IQR151" s="342"/>
      <c r="IQS151" s="342"/>
      <c r="IQT151" s="342"/>
      <c r="IQU151" s="342"/>
      <c r="IQV151" s="342"/>
      <c r="IQW151" s="342"/>
      <c r="IQX151" s="342"/>
      <c r="IQY151" s="342"/>
      <c r="IQZ151" s="342"/>
      <c r="IRA151" s="342"/>
      <c r="IRB151" s="342"/>
      <c r="IRC151" s="342"/>
      <c r="IRD151" s="342"/>
      <c r="IRE151" s="342"/>
      <c r="IRF151" s="342"/>
      <c r="IRG151" s="342"/>
      <c r="IRH151" s="342"/>
      <c r="IRI151" s="342"/>
      <c r="IRJ151" s="342"/>
      <c r="IRK151" s="342"/>
      <c r="IRL151" s="342"/>
      <c r="IRM151" s="342"/>
      <c r="IRN151" s="342"/>
      <c r="IRO151" s="342"/>
      <c r="IRP151" s="342"/>
      <c r="IRQ151" s="342"/>
      <c r="IRR151" s="342"/>
      <c r="IRS151" s="342"/>
      <c r="IRT151" s="342"/>
      <c r="IRU151" s="342"/>
      <c r="IRV151" s="342"/>
      <c r="IRW151" s="342"/>
      <c r="IRX151" s="342"/>
      <c r="IRY151" s="342"/>
      <c r="IRZ151" s="342"/>
      <c r="ISA151" s="342"/>
      <c r="ISB151" s="342"/>
      <c r="ISC151" s="342"/>
      <c r="ISD151" s="342"/>
      <c r="ISE151" s="342"/>
      <c r="ISF151" s="342"/>
      <c r="ISG151" s="342"/>
      <c r="ISH151" s="342"/>
      <c r="ISI151" s="342"/>
      <c r="ISJ151" s="342"/>
      <c r="ISK151" s="342"/>
      <c r="ISL151" s="342"/>
      <c r="ISM151" s="342"/>
      <c r="ISN151" s="342"/>
      <c r="ISO151" s="342"/>
      <c r="ISP151" s="342"/>
      <c r="ISQ151" s="342"/>
      <c r="ISR151" s="342"/>
      <c r="ISS151" s="342"/>
      <c r="IST151" s="342"/>
      <c r="ISU151" s="342"/>
      <c r="ISV151" s="342"/>
      <c r="ISW151" s="342"/>
      <c r="ISX151" s="342"/>
      <c r="ISY151" s="342"/>
      <c r="ISZ151" s="342"/>
      <c r="ITA151" s="342"/>
      <c r="ITB151" s="342"/>
      <c r="ITC151" s="342"/>
      <c r="ITD151" s="342"/>
      <c r="ITE151" s="342"/>
      <c r="ITF151" s="342"/>
      <c r="ITG151" s="342"/>
      <c r="ITH151" s="342"/>
      <c r="ITI151" s="342"/>
      <c r="ITJ151" s="342"/>
      <c r="ITK151" s="342"/>
      <c r="ITL151" s="342"/>
      <c r="ITM151" s="342"/>
      <c r="ITN151" s="342"/>
      <c r="ITO151" s="342"/>
      <c r="ITP151" s="342"/>
      <c r="ITQ151" s="342"/>
      <c r="ITR151" s="342"/>
      <c r="ITS151" s="342"/>
      <c r="ITT151" s="342"/>
      <c r="ITU151" s="342"/>
      <c r="ITV151" s="342"/>
      <c r="ITW151" s="342"/>
      <c r="ITX151" s="342"/>
      <c r="ITY151" s="342"/>
      <c r="ITZ151" s="342"/>
      <c r="IUA151" s="342"/>
      <c r="IUB151" s="342"/>
      <c r="IUC151" s="342"/>
      <c r="IUD151" s="342"/>
      <c r="IUE151" s="342"/>
      <c r="IUF151" s="342"/>
      <c r="IUG151" s="342"/>
      <c r="IUH151" s="342"/>
      <c r="IUI151" s="342"/>
      <c r="IUJ151" s="342"/>
      <c r="IUK151" s="342"/>
      <c r="IUL151" s="342"/>
      <c r="IUM151" s="342"/>
      <c r="IUN151" s="342"/>
      <c r="IUO151" s="342"/>
      <c r="IUP151" s="342"/>
      <c r="IUQ151" s="342"/>
      <c r="IUR151" s="342"/>
      <c r="IUS151" s="342"/>
      <c r="IUT151" s="342"/>
      <c r="IUU151" s="342"/>
      <c r="IUV151" s="342"/>
      <c r="IUW151" s="342"/>
      <c r="IUX151" s="342"/>
      <c r="IUY151" s="342"/>
      <c r="IUZ151" s="342"/>
      <c r="IVA151" s="342"/>
      <c r="IVB151" s="342"/>
      <c r="IVC151" s="342"/>
      <c r="IVD151" s="342"/>
      <c r="IVE151" s="342"/>
      <c r="IVF151" s="342"/>
      <c r="IVG151" s="342"/>
      <c r="IVH151" s="342"/>
      <c r="IVI151" s="342"/>
      <c r="IVJ151" s="342"/>
      <c r="IVK151" s="342"/>
      <c r="IVL151" s="342"/>
      <c r="IVM151" s="342"/>
      <c r="IVN151" s="342"/>
      <c r="IVO151" s="342"/>
      <c r="IVP151" s="342"/>
      <c r="IVQ151" s="342"/>
      <c r="IVR151" s="342"/>
      <c r="IVS151" s="342"/>
      <c r="IVT151" s="342"/>
      <c r="IVU151" s="342"/>
      <c r="IVV151" s="342"/>
      <c r="IVW151" s="342"/>
      <c r="IVX151" s="342"/>
      <c r="IVY151" s="342"/>
      <c r="IVZ151" s="342"/>
      <c r="IWA151" s="342"/>
      <c r="IWB151" s="342"/>
      <c r="IWC151" s="342"/>
      <c r="IWD151" s="342"/>
      <c r="IWE151" s="342"/>
      <c r="IWF151" s="342"/>
      <c r="IWG151" s="342"/>
      <c r="IWH151" s="342"/>
      <c r="IWI151" s="342"/>
      <c r="IWJ151" s="342"/>
      <c r="IWK151" s="342"/>
      <c r="IWL151" s="342"/>
      <c r="IWM151" s="342"/>
      <c r="IWN151" s="342"/>
      <c r="IWO151" s="342"/>
      <c r="IWP151" s="342"/>
      <c r="IWQ151" s="342"/>
      <c r="IWR151" s="342"/>
      <c r="IWS151" s="342"/>
      <c r="IWT151" s="342"/>
      <c r="IWU151" s="342"/>
      <c r="IWV151" s="342"/>
      <c r="IWW151" s="342"/>
      <c r="IWX151" s="342"/>
      <c r="IWY151" s="342"/>
      <c r="IWZ151" s="342"/>
      <c r="IXA151" s="342"/>
      <c r="IXB151" s="342"/>
      <c r="IXC151" s="342"/>
      <c r="IXD151" s="342"/>
      <c r="IXE151" s="342"/>
      <c r="IXF151" s="342"/>
      <c r="IXG151" s="342"/>
      <c r="IXH151" s="342"/>
      <c r="IXI151" s="342"/>
      <c r="IXJ151" s="342"/>
      <c r="IXK151" s="342"/>
      <c r="IXL151" s="342"/>
      <c r="IXM151" s="342"/>
      <c r="IXN151" s="342"/>
      <c r="IXO151" s="342"/>
      <c r="IXP151" s="342"/>
      <c r="IXQ151" s="342"/>
      <c r="IXR151" s="342"/>
      <c r="IXS151" s="342"/>
      <c r="IXT151" s="342"/>
      <c r="IXU151" s="342"/>
      <c r="IXV151" s="342"/>
      <c r="IXW151" s="342"/>
      <c r="IXX151" s="342"/>
      <c r="IXY151" s="342"/>
      <c r="IXZ151" s="342"/>
      <c r="IYA151" s="342"/>
      <c r="IYB151" s="342"/>
      <c r="IYC151" s="342"/>
      <c r="IYD151" s="342"/>
      <c r="IYE151" s="342"/>
      <c r="IYF151" s="342"/>
      <c r="IYG151" s="342"/>
      <c r="IYH151" s="342"/>
      <c r="IYI151" s="342"/>
      <c r="IYJ151" s="342"/>
      <c r="IYK151" s="342"/>
      <c r="IYL151" s="342"/>
      <c r="IYM151" s="342"/>
      <c r="IYN151" s="342"/>
      <c r="IYO151" s="342"/>
      <c r="IYP151" s="342"/>
      <c r="IYQ151" s="342"/>
      <c r="IYR151" s="342"/>
      <c r="IYS151" s="342"/>
      <c r="IYT151" s="342"/>
      <c r="IYU151" s="342"/>
      <c r="IYV151" s="342"/>
      <c r="IYW151" s="342"/>
      <c r="IYX151" s="342"/>
      <c r="IYY151" s="342"/>
      <c r="IYZ151" s="342"/>
      <c r="IZA151" s="342"/>
      <c r="IZB151" s="342"/>
      <c r="IZC151" s="342"/>
      <c r="IZD151" s="342"/>
      <c r="IZE151" s="342"/>
      <c r="IZF151" s="342"/>
      <c r="IZG151" s="342"/>
      <c r="IZH151" s="342"/>
      <c r="IZI151" s="342"/>
      <c r="IZJ151" s="342"/>
      <c r="IZK151" s="342"/>
      <c r="IZL151" s="342"/>
      <c r="IZM151" s="342"/>
      <c r="IZN151" s="342"/>
      <c r="IZO151" s="342"/>
      <c r="IZP151" s="342"/>
      <c r="IZQ151" s="342"/>
      <c r="IZR151" s="342"/>
      <c r="IZS151" s="342"/>
      <c r="IZT151" s="342"/>
      <c r="IZU151" s="342"/>
      <c r="IZV151" s="342"/>
      <c r="IZW151" s="342"/>
      <c r="IZX151" s="342"/>
      <c r="IZY151" s="342"/>
      <c r="IZZ151" s="342"/>
      <c r="JAA151" s="342"/>
      <c r="JAB151" s="342"/>
      <c r="JAC151" s="342"/>
      <c r="JAD151" s="342"/>
      <c r="JAE151" s="342"/>
      <c r="JAF151" s="342"/>
      <c r="JAG151" s="342"/>
      <c r="JAH151" s="342"/>
      <c r="JAI151" s="342"/>
      <c r="JAJ151" s="342"/>
      <c r="JAK151" s="342"/>
      <c r="JAL151" s="342"/>
      <c r="JAM151" s="342"/>
      <c r="JAN151" s="342"/>
      <c r="JAO151" s="342"/>
      <c r="JAP151" s="342"/>
      <c r="JAQ151" s="342"/>
      <c r="JAR151" s="342"/>
      <c r="JAS151" s="342"/>
      <c r="JAT151" s="342"/>
      <c r="JAU151" s="342"/>
      <c r="JAV151" s="342"/>
      <c r="JAW151" s="342"/>
      <c r="JAX151" s="342"/>
      <c r="JAY151" s="342"/>
      <c r="JAZ151" s="342"/>
      <c r="JBA151" s="342"/>
      <c r="JBB151" s="342"/>
      <c r="JBC151" s="342"/>
      <c r="JBD151" s="342"/>
      <c r="JBE151" s="342"/>
      <c r="JBF151" s="342"/>
      <c r="JBG151" s="342"/>
      <c r="JBH151" s="342"/>
      <c r="JBI151" s="342"/>
      <c r="JBJ151" s="342"/>
      <c r="JBK151" s="342"/>
      <c r="JBL151" s="342"/>
      <c r="JBM151" s="342"/>
      <c r="JBN151" s="342"/>
      <c r="JBO151" s="342"/>
      <c r="JBP151" s="342"/>
      <c r="JBQ151" s="342"/>
      <c r="JBR151" s="342"/>
      <c r="JBS151" s="342"/>
      <c r="JBT151" s="342"/>
      <c r="JBU151" s="342"/>
      <c r="JBV151" s="342"/>
      <c r="JBW151" s="342"/>
      <c r="JBX151" s="342"/>
      <c r="JBY151" s="342"/>
      <c r="JBZ151" s="342"/>
      <c r="JCA151" s="342"/>
      <c r="JCB151" s="342"/>
      <c r="JCC151" s="342"/>
      <c r="JCD151" s="342"/>
      <c r="JCE151" s="342"/>
      <c r="JCF151" s="342"/>
      <c r="JCG151" s="342"/>
      <c r="JCH151" s="342"/>
      <c r="JCI151" s="342"/>
      <c r="JCJ151" s="342"/>
      <c r="JCK151" s="342"/>
      <c r="JCL151" s="342"/>
      <c r="JCM151" s="342"/>
      <c r="JCN151" s="342"/>
      <c r="JCO151" s="342"/>
      <c r="JCP151" s="342"/>
      <c r="JCQ151" s="342"/>
      <c r="JCR151" s="342"/>
      <c r="JCS151" s="342"/>
      <c r="JCT151" s="342"/>
      <c r="JCU151" s="342"/>
      <c r="JCV151" s="342"/>
      <c r="JCW151" s="342"/>
      <c r="JCX151" s="342"/>
      <c r="JCY151" s="342"/>
      <c r="JCZ151" s="342"/>
      <c r="JDA151" s="342"/>
      <c r="JDB151" s="342"/>
      <c r="JDC151" s="342"/>
      <c r="JDD151" s="342"/>
      <c r="JDE151" s="342"/>
      <c r="JDF151" s="342"/>
      <c r="JDG151" s="342"/>
      <c r="JDH151" s="342"/>
      <c r="JDI151" s="342"/>
      <c r="JDJ151" s="342"/>
      <c r="JDK151" s="342"/>
      <c r="JDL151" s="342"/>
      <c r="JDM151" s="342"/>
      <c r="JDN151" s="342"/>
      <c r="JDO151" s="342"/>
      <c r="JDP151" s="342"/>
      <c r="JDQ151" s="342"/>
      <c r="JDR151" s="342"/>
      <c r="JDS151" s="342"/>
      <c r="JDT151" s="342"/>
      <c r="JDU151" s="342"/>
      <c r="JDV151" s="342"/>
      <c r="JDW151" s="342"/>
      <c r="JDX151" s="342"/>
      <c r="JDY151" s="342"/>
      <c r="JDZ151" s="342"/>
      <c r="JEA151" s="342"/>
      <c r="JEB151" s="342"/>
      <c r="JEC151" s="342"/>
      <c r="JED151" s="342"/>
      <c r="JEE151" s="342"/>
      <c r="JEF151" s="342"/>
      <c r="JEG151" s="342"/>
      <c r="JEH151" s="342"/>
      <c r="JEI151" s="342"/>
      <c r="JEJ151" s="342"/>
      <c r="JEK151" s="342"/>
      <c r="JEL151" s="342"/>
      <c r="JEM151" s="342"/>
      <c r="JEN151" s="342"/>
      <c r="JEO151" s="342"/>
      <c r="JEP151" s="342"/>
      <c r="JEQ151" s="342"/>
      <c r="JER151" s="342"/>
      <c r="JES151" s="342"/>
      <c r="JET151" s="342"/>
      <c r="JEU151" s="342"/>
      <c r="JEV151" s="342"/>
      <c r="JEW151" s="342"/>
      <c r="JEX151" s="342"/>
      <c r="JEY151" s="342"/>
      <c r="JEZ151" s="342"/>
      <c r="JFA151" s="342"/>
      <c r="JFB151" s="342"/>
      <c r="JFC151" s="342"/>
      <c r="JFD151" s="342"/>
      <c r="JFE151" s="342"/>
      <c r="JFF151" s="342"/>
      <c r="JFG151" s="342"/>
      <c r="JFH151" s="342"/>
      <c r="JFI151" s="342"/>
      <c r="JFJ151" s="342"/>
      <c r="JFK151" s="342"/>
      <c r="JFL151" s="342"/>
      <c r="JFM151" s="342"/>
      <c r="JFN151" s="342"/>
      <c r="JFO151" s="342"/>
      <c r="JFP151" s="342"/>
      <c r="JFQ151" s="342"/>
      <c r="JFR151" s="342"/>
      <c r="JFS151" s="342"/>
      <c r="JFT151" s="342"/>
      <c r="JFU151" s="342"/>
      <c r="JFV151" s="342"/>
      <c r="JFW151" s="342"/>
      <c r="JFX151" s="342"/>
      <c r="JFY151" s="342"/>
      <c r="JFZ151" s="342"/>
      <c r="JGA151" s="342"/>
      <c r="JGB151" s="342"/>
      <c r="JGC151" s="342"/>
      <c r="JGD151" s="342"/>
      <c r="JGE151" s="342"/>
      <c r="JGF151" s="342"/>
      <c r="JGG151" s="342"/>
      <c r="JGH151" s="342"/>
      <c r="JGI151" s="342"/>
      <c r="JGJ151" s="342"/>
      <c r="JGK151" s="342"/>
      <c r="JGL151" s="342"/>
      <c r="JGM151" s="342"/>
      <c r="JGN151" s="342"/>
      <c r="JGO151" s="342"/>
      <c r="JGP151" s="342"/>
      <c r="JGQ151" s="342"/>
      <c r="JGR151" s="342"/>
      <c r="JGS151" s="342"/>
      <c r="JGT151" s="342"/>
      <c r="JGU151" s="342"/>
      <c r="JGV151" s="342"/>
      <c r="JGW151" s="342"/>
      <c r="JGX151" s="342"/>
      <c r="JGY151" s="342"/>
      <c r="JGZ151" s="342"/>
      <c r="JHA151" s="342"/>
      <c r="JHB151" s="342"/>
      <c r="JHC151" s="342"/>
      <c r="JHD151" s="342"/>
      <c r="JHE151" s="342"/>
      <c r="JHF151" s="342"/>
      <c r="JHG151" s="342"/>
      <c r="JHH151" s="342"/>
      <c r="JHI151" s="342"/>
      <c r="JHJ151" s="342"/>
      <c r="JHK151" s="342"/>
      <c r="JHL151" s="342"/>
      <c r="JHM151" s="342"/>
      <c r="JHN151" s="342"/>
      <c r="JHO151" s="342"/>
      <c r="JHP151" s="342"/>
      <c r="JHQ151" s="342"/>
      <c r="JHR151" s="342"/>
      <c r="JHS151" s="342"/>
      <c r="JHT151" s="342"/>
      <c r="JHU151" s="342"/>
      <c r="JHV151" s="342"/>
      <c r="JHW151" s="342"/>
      <c r="JHX151" s="342"/>
      <c r="JHY151" s="342"/>
      <c r="JHZ151" s="342"/>
      <c r="JIA151" s="342"/>
      <c r="JIB151" s="342"/>
      <c r="JIC151" s="342"/>
      <c r="JID151" s="342"/>
      <c r="JIE151" s="342"/>
      <c r="JIF151" s="342"/>
      <c r="JIG151" s="342"/>
      <c r="JIH151" s="342"/>
      <c r="JII151" s="342"/>
      <c r="JIJ151" s="342"/>
      <c r="JIK151" s="342"/>
      <c r="JIL151" s="342"/>
      <c r="JIM151" s="342"/>
      <c r="JIN151" s="342"/>
      <c r="JIO151" s="342"/>
      <c r="JIP151" s="342"/>
      <c r="JIQ151" s="342"/>
      <c r="JIR151" s="342"/>
      <c r="JIS151" s="342"/>
      <c r="JIT151" s="342"/>
      <c r="JIU151" s="342"/>
      <c r="JIV151" s="342"/>
      <c r="JIW151" s="342"/>
      <c r="JIX151" s="342"/>
      <c r="JIY151" s="342"/>
      <c r="JIZ151" s="342"/>
      <c r="JJA151" s="342"/>
      <c r="JJB151" s="342"/>
      <c r="JJC151" s="342"/>
      <c r="JJD151" s="342"/>
      <c r="JJE151" s="342"/>
      <c r="JJF151" s="342"/>
      <c r="JJG151" s="342"/>
      <c r="JJH151" s="342"/>
      <c r="JJI151" s="342"/>
      <c r="JJJ151" s="342"/>
      <c r="JJK151" s="342"/>
      <c r="JJL151" s="342"/>
      <c r="JJM151" s="342"/>
      <c r="JJN151" s="342"/>
      <c r="JJO151" s="342"/>
      <c r="JJP151" s="342"/>
      <c r="JJQ151" s="342"/>
      <c r="JJR151" s="342"/>
      <c r="JJS151" s="342"/>
      <c r="JJT151" s="342"/>
      <c r="JJU151" s="342"/>
      <c r="JJV151" s="342"/>
      <c r="JJW151" s="342"/>
      <c r="JJX151" s="342"/>
      <c r="JJY151" s="342"/>
      <c r="JJZ151" s="342"/>
      <c r="JKA151" s="342"/>
      <c r="JKB151" s="342"/>
      <c r="JKC151" s="342"/>
      <c r="JKD151" s="342"/>
      <c r="JKE151" s="342"/>
      <c r="JKF151" s="342"/>
      <c r="JKG151" s="342"/>
      <c r="JKH151" s="342"/>
      <c r="JKI151" s="342"/>
      <c r="JKJ151" s="342"/>
      <c r="JKK151" s="342"/>
      <c r="JKL151" s="342"/>
      <c r="JKM151" s="342"/>
      <c r="JKN151" s="342"/>
      <c r="JKO151" s="342"/>
      <c r="JKP151" s="342"/>
      <c r="JKQ151" s="342"/>
      <c r="JKR151" s="342"/>
      <c r="JKS151" s="342"/>
      <c r="JKT151" s="342"/>
      <c r="JKU151" s="342"/>
      <c r="JKV151" s="342"/>
      <c r="JKW151" s="342"/>
      <c r="JKX151" s="342"/>
      <c r="JKY151" s="342"/>
      <c r="JKZ151" s="342"/>
      <c r="JLA151" s="342"/>
      <c r="JLB151" s="342"/>
      <c r="JLC151" s="342"/>
      <c r="JLD151" s="342"/>
      <c r="JLE151" s="342"/>
      <c r="JLF151" s="342"/>
      <c r="JLG151" s="342"/>
      <c r="JLH151" s="342"/>
      <c r="JLI151" s="342"/>
      <c r="JLJ151" s="342"/>
      <c r="JLK151" s="342"/>
      <c r="JLL151" s="342"/>
      <c r="JLM151" s="342"/>
      <c r="JLN151" s="342"/>
      <c r="JLO151" s="342"/>
      <c r="JLP151" s="342"/>
      <c r="JLQ151" s="342"/>
      <c r="JLR151" s="342"/>
      <c r="JLS151" s="342"/>
      <c r="JLT151" s="342"/>
      <c r="JLU151" s="342"/>
      <c r="JLV151" s="342"/>
      <c r="JLW151" s="342"/>
      <c r="JLX151" s="342"/>
      <c r="JLY151" s="342"/>
      <c r="JLZ151" s="342"/>
      <c r="JMA151" s="342"/>
      <c r="JMB151" s="342"/>
      <c r="JMC151" s="342"/>
      <c r="JMD151" s="342"/>
      <c r="JME151" s="342"/>
      <c r="JMF151" s="342"/>
      <c r="JMG151" s="342"/>
      <c r="JMH151" s="342"/>
      <c r="JMI151" s="342"/>
      <c r="JMJ151" s="342"/>
      <c r="JMK151" s="342"/>
      <c r="JML151" s="342"/>
      <c r="JMM151" s="342"/>
      <c r="JMN151" s="342"/>
      <c r="JMO151" s="342"/>
      <c r="JMP151" s="342"/>
      <c r="JMQ151" s="342"/>
      <c r="JMR151" s="342"/>
      <c r="JMS151" s="342"/>
      <c r="JMT151" s="342"/>
      <c r="JMU151" s="342"/>
      <c r="JMV151" s="342"/>
      <c r="JMW151" s="342"/>
      <c r="JMX151" s="342"/>
      <c r="JMY151" s="342"/>
      <c r="JMZ151" s="342"/>
      <c r="JNA151" s="342"/>
      <c r="JNB151" s="342"/>
      <c r="JNC151" s="342"/>
      <c r="JND151" s="342"/>
      <c r="JNE151" s="342"/>
      <c r="JNF151" s="342"/>
      <c r="JNG151" s="342"/>
      <c r="JNH151" s="342"/>
      <c r="JNI151" s="342"/>
      <c r="JNJ151" s="342"/>
      <c r="JNK151" s="342"/>
      <c r="JNL151" s="342"/>
      <c r="JNM151" s="342"/>
      <c r="JNN151" s="342"/>
      <c r="JNO151" s="342"/>
      <c r="JNP151" s="342"/>
      <c r="JNQ151" s="342"/>
      <c r="JNR151" s="342"/>
      <c r="JNS151" s="342"/>
      <c r="JNT151" s="342"/>
      <c r="JNU151" s="342"/>
      <c r="JNV151" s="342"/>
      <c r="JNW151" s="342"/>
      <c r="JNX151" s="342"/>
      <c r="JNY151" s="342"/>
      <c r="JNZ151" s="342"/>
      <c r="JOA151" s="342"/>
      <c r="JOB151" s="342"/>
      <c r="JOC151" s="342"/>
      <c r="JOD151" s="342"/>
      <c r="JOE151" s="342"/>
      <c r="JOF151" s="342"/>
      <c r="JOG151" s="342"/>
      <c r="JOH151" s="342"/>
      <c r="JOI151" s="342"/>
      <c r="JOJ151" s="342"/>
      <c r="JOK151" s="342"/>
      <c r="JOL151" s="342"/>
      <c r="JOM151" s="342"/>
      <c r="JON151" s="342"/>
      <c r="JOO151" s="342"/>
      <c r="JOP151" s="342"/>
      <c r="JOQ151" s="342"/>
      <c r="JOR151" s="342"/>
      <c r="JOS151" s="342"/>
      <c r="JOT151" s="342"/>
      <c r="JOU151" s="342"/>
      <c r="JOV151" s="342"/>
      <c r="JOW151" s="342"/>
      <c r="JOX151" s="342"/>
      <c r="JOY151" s="342"/>
      <c r="JOZ151" s="342"/>
      <c r="JPA151" s="342"/>
      <c r="JPB151" s="342"/>
      <c r="JPC151" s="342"/>
      <c r="JPD151" s="342"/>
      <c r="JPE151" s="342"/>
      <c r="JPF151" s="342"/>
      <c r="JPG151" s="342"/>
      <c r="JPH151" s="342"/>
      <c r="JPI151" s="342"/>
      <c r="JPJ151" s="342"/>
      <c r="JPK151" s="342"/>
      <c r="JPL151" s="342"/>
      <c r="JPM151" s="342"/>
      <c r="JPN151" s="342"/>
      <c r="JPO151" s="342"/>
      <c r="JPP151" s="342"/>
      <c r="JPQ151" s="342"/>
      <c r="JPR151" s="342"/>
      <c r="JPS151" s="342"/>
      <c r="JPT151" s="342"/>
      <c r="JPU151" s="342"/>
      <c r="JPV151" s="342"/>
      <c r="JPW151" s="342"/>
      <c r="JPX151" s="342"/>
      <c r="JPY151" s="342"/>
      <c r="JPZ151" s="342"/>
      <c r="JQA151" s="342"/>
      <c r="JQB151" s="342"/>
      <c r="JQC151" s="342"/>
      <c r="JQD151" s="342"/>
      <c r="JQE151" s="342"/>
      <c r="JQF151" s="342"/>
      <c r="JQG151" s="342"/>
      <c r="JQH151" s="342"/>
      <c r="JQI151" s="342"/>
      <c r="JQJ151" s="342"/>
      <c r="JQK151" s="342"/>
      <c r="JQL151" s="342"/>
      <c r="JQM151" s="342"/>
      <c r="JQN151" s="342"/>
      <c r="JQO151" s="342"/>
      <c r="JQP151" s="342"/>
      <c r="JQQ151" s="342"/>
      <c r="JQR151" s="342"/>
      <c r="JQS151" s="342"/>
      <c r="JQT151" s="342"/>
      <c r="JQU151" s="342"/>
      <c r="JQV151" s="342"/>
      <c r="JQW151" s="342"/>
      <c r="JQX151" s="342"/>
      <c r="JQY151" s="342"/>
      <c r="JQZ151" s="342"/>
      <c r="JRA151" s="342"/>
      <c r="JRB151" s="342"/>
      <c r="JRC151" s="342"/>
      <c r="JRD151" s="342"/>
      <c r="JRE151" s="342"/>
      <c r="JRF151" s="342"/>
      <c r="JRG151" s="342"/>
      <c r="JRH151" s="342"/>
      <c r="JRI151" s="342"/>
      <c r="JRJ151" s="342"/>
      <c r="JRK151" s="342"/>
      <c r="JRL151" s="342"/>
      <c r="JRM151" s="342"/>
      <c r="JRN151" s="342"/>
      <c r="JRO151" s="342"/>
      <c r="JRP151" s="342"/>
      <c r="JRQ151" s="342"/>
      <c r="JRR151" s="342"/>
      <c r="JRS151" s="342"/>
      <c r="JRT151" s="342"/>
      <c r="JRU151" s="342"/>
      <c r="JRV151" s="342"/>
      <c r="JRW151" s="342"/>
      <c r="JRX151" s="342"/>
      <c r="JRY151" s="342"/>
      <c r="JRZ151" s="342"/>
      <c r="JSA151" s="342"/>
      <c r="JSB151" s="342"/>
      <c r="JSC151" s="342"/>
      <c r="JSD151" s="342"/>
      <c r="JSE151" s="342"/>
      <c r="JSF151" s="342"/>
      <c r="JSG151" s="342"/>
      <c r="JSH151" s="342"/>
      <c r="JSI151" s="342"/>
      <c r="JSJ151" s="342"/>
      <c r="JSK151" s="342"/>
      <c r="JSL151" s="342"/>
      <c r="JSM151" s="342"/>
      <c r="JSN151" s="342"/>
      <c r="JSO151" s="342"/>
      <c r="JSP151" s="342"/>
      <c r="JSQ151" s="342"/>
      <c r="JSR151" s="342"/>
      <c r="JSS151" s="342"/>
      <c r="JST151" s="342"/>
      <c r="JSU151" s="342"/>
      <c r="JSV151" s="342"/>
      <c r="JSW151" s="342"/>
      <c r="JSX151" s="342"/>
      <c r="JSY151" s="342"/>
      <c r="JSZ151" s="342"/>
      <c r="JTA151" s="342"/>
      <c r="JTB151" s="342"/>
      <c r="JTC151" s="342"/>
      <c r="JTD151" s="342"/>
      <c r="JTE151" s="342"/>
      <c r="JTF151" s="342"/>
      <c r="JTG151" s="342"/>
      <c r="JTH151" s="342"/>
      <c r="JTI151" s="342"/>
      <c r="JTJ151" s="342"/>
      <c r="JTK151" s="342"/>
      <c r="JTL151" s="342"/>
      <c r="JTM151" s="342"/>
      <c r="JTN151" s="342"/>
      <c r="JTO151" s="342"/>
      <c r="JTP151" s="342"/>
      <c r="JTQ151" s="342"/>
      <c r="JTR151" s="342"/>
      <c r="JTS151" s="342"/>
      <c r="JTT151" s="342"/>
      <c r="JTU151" s="342"/>
      <c r="JTV151" s="342"/>
      <c r="JTW151" s="342"/>
      <c r="JTX151" s="342"/>
      <c r="JTY151" s="342"/>
      <c r="JTZ151" s="342"/>
      <c r="JUA151" s="342"/>
      <c r="JUB151" s="342"/>
      <c r="JUC151" s="342"/>
      <c r="JUD151" s="342"/>
      <c r="JUE151" s="342"/>
      <c r="JUF151" s="342"/>
      <c r="JUG151" s="342"/>
      <c r="JUH151" s="342"/>
      <c r="JUI151" s="342"/>
      <c r="JUJ151" s="342"/>
      <c r="JUK151" s="342"/>
      <c r="JUL151" s="342"/>
      <c r="JUM151" s="342"/>
      <c r="JUN151" s="342"/>
      <c r="JUO151" s="342"/>
      <c r="JUP151" s="342"/>
      <c r="JUQ151" s="342"/>
      <c r="JUR151" s="342"/>
      <c r="JUS151" s="342"/>
      <c r="JUT151" s="342"/>
      <c r="JUU151" s="342"/>
      <c r="JUV151" s="342"/>
      <c r="JUW151" s="342"/>
      <c r="JUX151" s="342"/>
      <c r="JUY151" s="342"/>
      <c r="JUZ151" s="342"/>
      <c r="JVA151" s="342"/>
      <c r="JVB151" s="342"/>
      <c r="JVC151" s="342"/>
      <c r="JVD151" s="342"/>
      <c r="JVE151" s="342"/>
      <c r="JVF151" s="342"/>
      <c r="JVG151" s="342"/>
      <c r="JVH151" s="342"/>
      <c r="JVI151" s="342"/>
      <c r="JVJ151" s="342"/>
      <c r="JVK151" s="342"/>
      <c r="JVL151" s="342"/>
      <c r="JVM151" s="342"/>
      <c r="JVN151" s="342"/>
      <c r="JVO151" s="342"/>
      <c r="JVP151" s="342"/>
      <c r="JVQ151" s="342"/>
      <c r="JVR151" s="342"/>
      <c r="JVS151" s="342"/>
      <c r="JVT151" s="342"/>
      <c r="JVU151" s="342"/>
      <c r="JVV151" s="342"/>
      <c r="JVW151" s="342"/>
      <c r="JVX151" s="342"/>
      <c r="JVY151" s="342"/>
      <c r="JVZ151" s="342"/>
      <c r="JWA151" s="342"/>
      <c r="JWB151" s="342"/>
      <c r="JWC151" s="342"/>
      <c r="JWD151" s="342"/>
      <c r="JWE151" s="342"/>
      <c r="JWF151" s="342"/>
      <c r="JWG151" s="342"/>
      <c r="JWH151" s="342"/>
      <c r="JWI151" s="342"/>
      <c r="JWJ151" s="342"/>
      <c r="JWK151" s="342"/>
      <c r="JWL151" s="342"/>
      <c r="JWM151" s="342"/>
      <c r="JWN151" s="342"/>
      <c r="JWO151" s="342"/>
      <c r="JWP151" s="342"/>
      <c r="JWQ151" s="342"/>
      <c r="JWR151" s="342"/>
      <c r="JWS151" s="342"/>
      <c r="JWT151" s="342"/>
      <c r="JWU151" s="342"/>
      <c r="JWV151" s="342"/>
      <c r="JWW151" s="342"/>
      <c r="JWX151" s="342"/>
      <c r="JWY151" s="342"/>
      <c r="JWZ151" s="342"/>
      <c r="JXA151" s="342"/>
      <c r="JXB151" s="342"/>
      <c r="JXC151" s="342"/>
      <c r="JXD151" s="342"/>
      <c r="JXE151" s="342"/>
      <c r="JXF151" s="342"/>
      <c r="JXG151" s="342"/>
      <c r="JXH151" s="342"/>
      <c r="JXI151" s="342"/>
      <c r="JXJ151" s="342"/>
      <c r="JXK151" s="342"/>
      <c r="JXL151" s="342"/>
      <c r="JXM151" s="342"/>
      <c r="JXN151" s="342"/>
      <c r="JXO151" s="342"/>
      <c r="JXP151" s="342"/>
      <c r="JXQ151" s="342"/>
      <c r="JXR151" s="342"/>
      <c r="JXS151" s="342"/>
      <c r="JXT151" s="342"/>
      <c r="JXU151" s="342"/>
      <c r="JXV151" s="342"/>
      <c r="JXW151" s="342"/>
      <c r="JXX151" s="342"/>
      <c r="JXY151" s="342"/>
      <c r="JXZ151" s="342"/>
      <c r="JYA151" s="342"/>
      <c r="JYB151" s="342"/>
      <c r="JYC151" s="342"/>
      <c r="JYD151" s="342"/>
      <c r="JYE151" s="342"/>
      <c r="JYF151" s="342"/>
      <c r="JYG151" s="342"/>
      <c r="JYH151" s="342"/>
      <c r="JYI151" s="342"/>
      <c r="JYJ151" s="342"/>
      <c r="JYK151" s="342"/>
      <c r="JYL151" s="342"/>
      <c r="JYM151" s="342"/>
      <c r="JYN151" s="342"/>
      <c r="JYO151" s="342"/>
      <c r="JYP151" s="342"/>
      <c r="JYQ151" s="342"/>
      <c r="JYR151" s="342"/>
      <c r="JYS151" s="342"/>
      <c r="JYT151" s="342"/>
      <c r="JYU151" s="342"/>
      <c r="JYV151" s="342"/>
      <c r="JYW151" s="342"/>
      <c r="JYX151" s="342"/>
      <c r="JYY151" s="342"/>
      <c r="JYZ151" s="342"/>
      <c r="JZA151" s="342"/>
      <c r="JZB151" s="342"/>
      <c r="JZC151" s="342"/>
      <c r="JZD151" s="342"/>
      <c r="JZE151" s="342"/>
      <c r="JZF151" s="342"/>
      <c r="JZG151" s="342"/>
      <c r="JZH151" s="342"/>
      <c r="JZI151" s="342"/>
      <c r="JZJ151" s="342"/>
      <c r="JZK151" s="342"/>
      <c r="JZL151" s="342"/>
      <c r="JZM151" s="342"/>
      <c r="JZN151" s="342"/>
      <c r="JZO151" s="342"/>
      <c r="JZP151" s="342"/>
      <c r="JZQ151" s="342"/>
      <c r="JZR151" s="342"/>
      <c r="JZS151" s="342"/>
      <c r="JZT151" s="342"/>
      <c r="JZU151" s="342"/>
      <c r="JZV151" s="342"/>
      <c r="JZW151" s="342"/>
      <c r="JZX151" s="342"/>
      <c r="JZY151" s="342"/>
      <c r="JZZ151" s="342"/>
      <c r="KAA151" s="342"/>
      <c r="KAB151" s="342"/>
      <c r="KAC151" s="342"/>
      <c r="KAD151" s="342"/>
      <c r="KAE151" s="342"/>
      <c r="KAF151" s="342"/>
      <c r="KAG151" s="342"/>
      <c r="KAH151" s="342"/>
      <c r="KAI151" s="342"/>
      <c r="KAJ151" s="342"/>
      <c r="KAK151" s="342"/>
      <c r="KAL151" s="342"/>
      <c r="KAM151" s="342"/>
      <c r="KAN151" s="342"/>
      <c r="KAO151" s="342"/>
      <c r="KAP151" s="342"/>
      <c r="KAQ151" s="342"/>
      <c r="KAR151" s="342"/>
      <c r="KAS151" s="342"/>
      <c r="KAT151" s="342"/>
      <c r="KAU151" s="342"/>
      <c r="KAV151" s="342"/>
      <c r="KAW151" s="342"/>
      <c r="KAX151" s="342"/>
      <c r="KAY151" s="342"/>
      <c r="KAZ151" s="342"/>
      <c r="KBA151" s="342"/>
      <c r="KBB151" s="342"/>
      <c r="KBC151" s="342"/>
      <c r="KBD151" s="342"/>
      <c r="KBE151" s="342"/>
      <c r="KBF151" s="342"/>
      <c r="KBG151" s="342"/>
      <c r="KBH151" s="342"/>
      <c r="KBI151" s="342"/>
      <c r="KBJ151" s="342"/>
      <c r="KBK151" s="342"/>
      <c r="KBL151" s="342"/>
      <c r="KBM151" s="342"/>
      <c r="KBN151" s="342"/>
      <c r="KBO151" s="342"/>
      <c r="KBP151" s="342"/>
      <c r="KBQ151" s="342"/>
      <c r="KBR151" s="342"/>
      <c r="KBS151" s="342"/>
      <c r="KBT151" s="342"/>
      <c r="KBU151" s="342"/>
      <c r="KBV151" s="342"/>
      <c r="KBW151" s="342"/>
      <c r="KBX151" s="342"/>
      <c r="KBY151" s="342"/>
      <c r="KBZ151" s="342"/>
      <c r="KCA151" s="342"/>
      <c r="KCB151" s="342"/>
      <c r="KCC151" s="342"/>
      <c r="KCD151" s="342"/>
      <c r="KCE151" s="342"/>
      <c r="KCF151" s="342"/>
      <c r="KCG151" s="342"/>
      <c r="KCH151" s="342"/>
      <c r="KCI151" s="342"/>
      <c r="KCJ151" s="342"/>
      <c r="KCK151" s="342"/>
      <c r="KCL151" s="342"/>
      <c r="KCM151" s="342"/>
      <c r="KCN151" s="342"/>
      <c r="KCO151" s="342"/>
      <c r="KCP151" s="342"/>
      <c r="KCQ151" s="342"/>
      <c r="KCR151" s="342"/>
      <c r="KCS151" s="342"/>
      <c r="KCT151" s="342"/>
      <c r="KCU151" s="342"/>
      <c r="KCV151" s="342"/>
      <c r="KCW151" s="342"/>
      <c r="KCX151" s="342"/>
      <c r="KCY151" s="342"/>
      <c r="KCZ151" s="342"/>
      <c r="KDA151" s="342"/>
      <c r="KDB151" s="342"/>
      <c r="KDC151" s="342"/>
      <c r="KDD151" s="342"/>
      <c r="KDE151" s="342"/>
      <c r="KDF151" s="342"/>
      <c r="KDG151" s="342"/>
      <c r="KDH151" s="342"/>
      <c r="KDI151" s="342"/>
      <c r="KDJ151" s="342"/>
      <c r="KDK151" s="342"/>
      <c r="KDL151" s="342"/>
      <c r="KDM151" s="342"/>
      <c r="KDN151" s="342"/>
      <c r="KDO151" s="342"/>
      <c r="KDP151" s="342"/>
      <c r="KDQ151" s="342"/>
      <c r="KDR151" s="342"/>
      <c r="KDS151" s="342"/>
      <c r="KDT151" s="342"/>
      <c r="KDU151" s="342"/>
      <c r="KDV151" s="342"/>
      <c r="KDW151" s="342"/>
      <c r="KDX151" s="342"/>
      <c r="KDY151" s="342"/>
      <c r="KDZ151" s="342"/>
      <c r="KEA151" s="342"/>
      <c r="KEB151" s="342"/>
      <c r="KEC151" s="342"/>
      <c r="KED151" s="342"/>
      <c r="KEE151" s="342"/>
      <c r="KEF151" s="342"/>
      <c r="KEG151" s="342"/>
      <c r="KEH151" s="342"/>
      <c r="KEI151" s="342"/>
      <c r="KEJ151" s="342"/>
      <c r="KEK151" s="342"/>
      <c r="KEL151" s="342"/>
      <c r="KEM151" s="342"/>
      <c r="KEN151" s="342"/>
      <c r="KEO151" s="342"/>
      <c r="KEP151" s="342"/>
      <c r="KEQ151" s="342"/>
      <c r="KER151" s="342"/>
      <c r="KES151" s="342"/>
      <c r="KET151" s="342"/>
      <c r="KEU151" s="342"/>
      <c r="KEV151" s="342"/>
      <c r="KEW151" s="342"/>
      <c r="KEX151" s="342"/>
      <c r="KEY151" s="342"/>
      <c r="KEZ151" s="342"/>
      <c r="KFA151" s="342"/>
      <c r="KFB151" s="342"/>
      <c r="KFC151" s="342"/>
      <c r="KFD151" s="342"/>
      <c r="KFE151" s="342"/>
      <c r="KFF151" s="342"/>
      <c r="KFG151" s="342"/>
      <c r="KFH151" s="342"/>
      <c r="KFI151" s="342"/>
      <c r="KFJ151" s="342"/>
      <c r="KFK151" s="342"/>
      <c r="KFL151" s="342"/>
      <c r="KFM151" s="342"/>
      <c r="KFN151" s="342"/>
      <c r="KFO151" s="342"/>
      <c r="KFP151" s="342"/>
      <c r="KFQ151" s="342"/>
      <c r="KFR151" s="342"/>
      <c r="KFS151" s="342"/>
      <c r="KFT151" s="342"/>
      <c r="KFU151" s="342"/>
      <c r="KFV151" s="342"/>
      <c r="KFW151" s="342"/>
      <c r="KFX151" s="342"/>
      <c r="KFY151" s="342"/>
      <c r="KFZ151" s="342"/>
      <c r="KGA151" s="342"/>
      <c r="KGB151" s="342"/>
      <c r="KGC151" s="342"/>
      <c r="KGD151" s="342"/>
      <c r="KGE151" s="342"/>
      <c r="KGF151" s="342"/>
      <c r="KGG151" s="342"/>
      <c r="KGH151" s="342"/>
      <c r="KGI151" s="342"/>
      <c r="KGJ151" s="342"/>
      <c r="KGK151" s="342"/>
      <c r="KGL151" s="342"/>
      <c r="KGM151" s="342"/>
      <c r="KGN151" s="342"/>
      <c r="KGO151" s="342"/>
      <c r="KGP151" s="342"/>
      <c r="KGQ151" s="342"/>
      <c r="KGR151" s="342"/>
      <c r="KGS151" s="342"/>
      <c r="KGT151" s="342"/>
      <c r="KGU151" s="342"/>
      <c r="KGV151" s="342"/>
      <c r="KGW151" s="342"/>
      <c r="KGX151" s="342"/>
      <c r="KGY151" s="342"/>
      <c r="KGZ151" s="342"/>
      <c r="KHA151" s="342"/>
      <c r="KHB151" s="342"/>
      <c r="KHC151" s="342"/>
      <c r="KHD151" s="342"/>
      <c r="KHE151" s="342"/>
      <c r="KHF151" s="342"/>
      <c r="KHG151" s="342"/>
      <c r="KHH151" s="342"/>
      <c r="KHI151" s="342"/>
      <c r="KHJ151" s="342"/>
      <c r="KHK151" s="342"/>
      <c r="KHL151" s="342"/>
      <c r="KHM151" s="342"/>
      <c r="KHN151" s="342"/>
      <c r="KHO151" s="342"/>
      <c r="KHP151" s="342"/>
      <c r="KHQ151" s="342"/>
      <c r="KHR151" s="342"/>
      <c r="KHS151" s="342"/>
      <c r="KHT151" s="342"/>
      <c r="KHU151" s="342"/>
      <c r="KHV151" s="342"/>
      <c r="KHW151" s="342"/>
      <c r="KHX151" s="342"/>
      <c r="KHY151" s="342"/>
      <c r="KHZ151" s="342"/>
      <c r="KIA151" s="342"/>
      <c r="KIB151" s="342"/>
      <c r="KIC151" s="342"/>
      <c r="KID151" s="342"/>
      <c r="KIE151" s="342"/>
      <c r="KIF151" s="342"/>
      <c r="KIG151" s="342"/>
      <c r="KIH151" s="342"/>
      <c r="KII151" s="342"/>
      <c r="KIJ151" s="342"/>
      <c r="KIK151" s="342"/>
      <c r="KIL151" s="342"/>
      <c r="KIM151" s="342"/>
      <c r="KIN151" s="342"/>
      <c r="KIO151" s="342"/>
      <c r="KIP151" s="342"/>
      <c r="KIQ151" s="342"/>
      <c r="KIR151" s="342"/>
      <c r="KIS151" s="342"/>
      <c r="KIT151" s="342"/>
      <c r="KIU151" s="342"/>
      <c r="KIV151" s="342"/>
      <c r="KIW151" s="342"/>
      <c r="KIX151" s="342"/>
      <c r="KIY151" s="342"/>
      <c r="KIZ151" s="342"/>
      <c r="KJA151" s="342"/>
      <c r="KJB151" s="342"/>
      <c r="KJC151" s="342"/>
      <c r="KJD151" s="342"/>
      <c r="KJE151" s="342"/>
      <c r="KJF151" s="342"/>
      <c r="KJG151" s="342"/>
      <c r="KJH151" s="342"/>
      <c r="KJI151" s="342"/>
      <c r="KJJ151" s="342"/>
      <c r="KJK151" s="342"/>
      <c r="KJL151" s="342"/>
      <c r="KJM151" s="342"/>
      <c r="KJN151" s="342"/>
      <c r="KJO151" s="342"/>
      <c r="KJP151" s="342"/>
      <c r="KJQ151" s="342"/>
      <c r="KJR151" s="342"/>
      <c r="KJS151" s="342"/>
      <c r="KJT151" s="342"/>
      <c r="KJU151" s="342"/>
      <c r="KJV151" s="342"/>
      <c r="KJW151" s="342"/>
      <c r="KJX151" s="342"/>
      <c r="KJY151" s="342"/>
      <c r="KJZ151" s="342"/>
      <c r="KKA151" s="342"/>
      <c r="KKB151" s="342"/>
      <c r="KKC151" s="342"/>
      <c r="KKD151" s="342"/>
      <c r="KKE151" s="342"/>
      <c r="KKF151" s="342"/>
      <c r="KKG151" s="342"/>
      <c r="KKH151" s="342"/>
      <c r="KKI151" s="342"/>
      <c r="KKJ151" s="342"/>
      <c r="KKK151" s="342"/>
      <c r="KKL151" s="342"/>
      <c r="KKM151" s="342"/>
      <c r="KKN151" s="342"/>
      <c r="KKO151" s="342"/>
      <c r="KKP151" s="342"/>
      <c r="KKQ151" s="342"/>
      <c r="KKR151" s="342"/>
      <c r="KKS151" s="342"/>
      <c r="KKT151" s="342"/>
      <c r="KKU151" s="342"/>
      <c r="KKV151" s="342"/>
      <c r="KKW151" s="342"/>
      <c r="KKX151" s="342"/>
      <c r="KKY151" s="342"/>
      <c r="KKZ151" s="342"/>
      <c r="KLA151" s="342"/>
      <c r="KLB151" s="342"/>
      <c r="KLC151" s="342"/>
      <c r="KLD151" s="342"/>
      <c r="KLE151" s="342"/>
      <c r="KLF151" s="342"/>
      <c r="KLG151" s="342"/>
      <c r="KLH151" s="342"/>
      <c r="KLI151" s="342"/>
      <c r="KLJ151" s="342"/>
      <c r="KLK151" s="342"/>
      <c r="KLL151" s="342"/>
      <c r="KLM151" s="342"/>
      <c r="KLN151" s="342"/>
      <c r="KLO151" s="342"/>
      <c r="KLP151" s="342"/>
      <c r="KLQ151" s="342"/>
      <c r="KLR151" s="342"/>
      <c r="KLS151" s="342"/>
      <c r="KLT151" s="342"/>
      <c r="KLU151" s="342"/>
      <c r="KLV151" s="342"/>
      <c r="KLW151" s="342"/>
      <c r="KLX151" s="342"/>
      <c r="KLY151" s="342"/>
      <c r="KLZ151" s="342"/>
      <c r="KMA151" s="342"/>
      <c r="KMB151" s="342"/>
      <c r="KMC151" s="342"/>
      <c r="KMD151" s="342"/>
      <c r="KME151" s="342"/>
      <c r="KMF151" s="342"/>
      <c r="KMG151" s="342"/>
      <c r="KMH151" s="342"/>
      <c r="KMI151" s="342"/>
      <c r="KMJ151" s="342"/>
      <c r="KMK151" s="342"/>
      <c r="KML151" s="342"/>
      <c r="KMM151" s="342"/>
      <c r="KMN151" s="342"/>
      <c r="KMO151" s="342"/>
      <c r="KMP151" s="342"/>
      <c r="KMQ151" s="342"/>
      <c r="KMR151" s="342"/>
      <c r="KMS151" s="342"/>
      <c r="KMT151" s="342"/>
      <c r="KMU151" s="342"/>
      <c r="KMV151" s="342"/>
      <c r="KMW151" s="342"/>
      <c r="KMX151" s="342"/>
      <c r="KMY151" s="342"/>
      <c r="KMZ151" s="342"/>
      <c r="KNA151" s="342"/>
      <c r="KNB151" s="342"/>
      <c r="KNC151" s="342"/>
      <c r="KND151" s="342"/>
      <c r="KNE151" s="342"/>
      <c r="KNF151" s="342"/>
      <c r="KNG151" s="342"/>
      <c r="KNH151" s="342"/>
      <c r="KNI151" s="342"/>
      <c r="KNJ151" s="342"/>
      <c r="KNK151" s="342"/>
      <c r="KNL151" s="342"/>
      <c r="KNM151" s="342"/>
      <c r="KNN151" s="342"/>
      <c r="KNO151" s="342"/>
      <c r="KNP151" s="342"/>
      <c r="KNQ151" s="342"/>
      <c r="KNR151" s="342"/>
      <c r="KNS151" s="342"/>
      <c r="KNT151" s="342"/>
      <c r="KNU151" s="342"/>
      <c r="KNV151" s="342"/>
      <c r="KNW151" s="342"/>
      <c r="KNX151" s="342"/>
      <c r="KNY151" s="342"/>
      <c r="KNZ151" s="342"/>
      <c r="KOA151" s="342"/>
      <c r="KOB151" s="342"/>
      <c r="KOC151" s="342"/>
      <c r="KOD151" s="342"/>
      <c r="KOE151" s="342"/>
      <c r="KOF151" s="342"/>
      <c r="KOG151" s="342"/>
      <c r="KOH151" s="342"/>
      <c r="KOI151" s="342"/>
      <c r="KOJ151" s="342"/>
      <c r="KOK151" s="342"/>
      <c r="KOL151" s="342"/>
      <c r="KOM151" s="342"/>
      <c r="KON151" s="342"/>
      <c r="KOO151" s="342"/>
      <c r="KOP151" s="342"/>
      <c r="KOQ151" s="342"/>
      <c r="KOR151" s="342"/>
      <c r="KOS151" s="342"/>
      <c r="KOT151" s="342"/>
      <c r="KOU151" s="342"/>
      <c r="KOV151" s="342"/>
      <c r="KOW151" s="342"/>
      <c r="KOX151" s="342"/>
      <c r="KOY151" s="342"/>
      <c r="KOZ151" s="342"/>
      <c r="KPA151" s="342"/>
      <c r="KPB151" s="342"/>
      <c r="KPC151" s="342"/>
      <c r="KPD151" s="342"/>
      <c r="KPE151" s="342"/>
      <c r="KPF151" s="342"/>
      <c r="KPG151" s="342"/>
      <c r="KPH151" s="342"/>
      <c r="KPI151" s="342"/>
      <c r="KPJ151" s="342"/>
      <c r="KPK151" s="342"/>
      <c r="KPL151" s="342"/>
      <c r="KPM151" s="342"/>
      <c r="KPN151" s="342"/>
      <c r="KPO151" s="342"/>
      <c r="KPP151" s="342"/>
      <c r="KPQ151" s="342"/>
      <c r="KPR151" s="342"/>
      <c r="KPS151" s="342"/>
      <c r="KPT151" s="342"/>
      <c r="KPU151" s="342"/>
      <c r="KPV151" s="342"/>
      <c r="KPW151" s="342"/>
      <c r="KPX151" s="342"/>
      <c r="KPY151" s="342"/>
      <c r="KPZ151" s="342"/>
      <c r="KQA151" s="342"/>
      <c r="KQB151" s="342"/>
      <c r="KQC151" s="342"/>
      <c r="KQD151" s="342"/>
      <c r="KQE151" s="342"/>
      <c r="KQF151" s="342"/>
      <c r="KQG151" s="342"/>
      <c r="KQH151" s="342"/>
      <c r="KQI151" s="342"/>
      <c r="KQJ151" s="342"/>
      <c r="KQK151" s="342"/>
      <c r="KQL151" s="342"/>
      <c r="KQM151" s="342"/>
      <c r="KQN151" s="342"/>
      <c r="KQO151" s="342"/>
      <c r="KQP151" s="342"/>
      <c r="KQQ151" s="342"/>
      <c r="KQR151" s="342"/>
      <c r="KQS151" s="342"/>
      <c r="KQT151" s="342"/>
      <c r="KQU151" s="342"/>
      <c r="KQV151" s="342"/>
      <c r="KQW151" s="342"/>
      <c r="KQX151" s="342"/>
      <c r="KQY151" s="342"/>
      <c r="KQZ151" s="342"/>
      <c r="KRA151" s="342"/>
      <c r="KRB151" s="342"/>
      <c r="KRC151" s="342"/>
      <c r="KRD151" s="342"/>
      <c r="KRE151" s="342"/>
      <c r="KRF151" s="342"/>
      <c r="KRG151" s="342"/>
      <c r="KRH151" s="342"/>
      <c r="KRI151" s="342"/>
      <c r="KRJ151" s="342"/>
      <c r="KRK151" s="342"/>
      <c r="KRL151" s="342"/>
      <c r="KRM151" s="342"/>
      <c r="KRN151" s="342"/>
      <c r="KRO151" s="342"/>
      <c r="KRP151" s="342"/>
      <c r="KRQ151" s="342"/>
      <c r="KRR151" s="342"/>
      <c r="KRS151" s="342"/>
      <c r="KRT151" s="342"/>
      <c r="KRU151" s="342"/>
      <c r="KRV151" s="342"/>
      <c r="KRW151" s="342"/>
      <c r="KRX151" s="342"/>
      <c r="KRY151" s="342"/>
      <c r="KRZ151" s="342"/>
      <c r="KSA151" s="342"/>
      <c r="KSB151" s="342"/>
      <c r="KSC151" s="342"/>
      <c r="KSD151" s="342"/>
      <c r="KSE151" s="342"/>
      <c r="KSF151" s="342"/>
      <c r="KSG151" s="342"/>
      <c r="KSH151" s="342"/>
      <c r="KSI151" s="342"/>
      <c r="KSJ151" s="342"/>
      <c r="KSK151" s="342"/>
      <c r="KSL151" s="342"/>
      <c r="KSM151" s="342"/>
      <c r="KSN151" s="342"/>
      <c r="KSO151" s="342"/>
      <c r="KSP151" s="342"/>
      <c r="KSQ151" s="342"/>
      <c r="KSR151" s="342"/>
      <c r="KSS151" s="342"/>
      <c r="KST151" s="342"/>
      <c r="KSU151" s="342"/>
      <c r="KSV151" s="342"/>
      <c r="KSW151" s="342"/>
      <c r="KSX151" s="342"/>
      <c r="KSY151" s="342"/>
      <c r="KSZ151" s="342"/>
      <c r="KTA151" s="342"/>
      <c r="KTB151" s="342"/>
      <c r="KTC151" s="342"/>
      <c r="KTD151" s="342"/>
      <c r="KTE151" s="342"/>
      <c r="KTF151" s="342"/>
      <c r="KTG151" s="342"/>
      <c r="KTH151" s="342"/>
      <c r="KTI151" s="342"/>
      <c r="KTJ151" s="342"/>
      <c r="KTK151" s="342"/>
      <c r="KTL151" s="342"/>
      <c r="KTM151" s="342"/>
      <c r="KTN151" s="342"/>
      <c r="KTO151" s="342"/>
      <c r="KTP151" s="342"/>
      <c r="KTQ151" s="342"/>
      <c r="KTR151" s="342"/>
      <c r="KTS151" s="342"/>
      <c r="KTT151" s="342"/>
      <c r="KTU151" s="342"/>
      <c r="KTV151" s="342"/>
      <c r="KTW151" s="342"/>
      <c r="KTX151" s="342"/>
      <c r="KTY151" s="342"/>
      <c r="KTZ151" s="342"/>
      <c r="KUA151" s="342"/>
      <c r="KUB151" s="342"/>
      <c r="KUC151" s="342"/>
      <c r="KUD151" s="342"/>
      <c r="KUE151" s="342"/>
      <c r="KUF151" s="342"/>
      <c r="KUG151" s="342"/>
      <c r="KUH151" s="342"/>
      <c r="KUI151" s="342"/>
      <c r="KUJ151" s="342"/>
      <c r="KUK151" s="342"/>
      <c r="KUL151" s="342"/>
      <c r="KUM151" s="342"/>
      <c r="KUN151" s="342"/>
      <c r="KUO151" s="342"/>
      <c r="KUP151" s="342"/>
      <c r="KUQ151" s="342"/>
      <c r="KUR151" s="342"/>
      <c r="KUS151" s="342"/>
      <c r="KUT151" s="342"/>
      <c r="KUU151" s="342"/>
      <c r="KUV151" s="342"/>
      <c r="KUW151" s="342"/>
      <c r="KUX151" s="342"/>
      <c r="KUY151" s="342"/>
      <c r="KUZ151" s="342"/>
      <c r="KVA151" s="342"/>
      <c r="KVB151" s="342"/>
      <c r="KVC151" s="342"/>
      <c r="KVD151" s="342"/>
      <c r="KVE151" s="342"/>
      <c r="KVF151" s="342"/>
      <c r="KVG151" s="342"/>
      <c r="KVH151" s="342"/>
      <c r="KVI151" s="342"/>
      <c r="KVJ151" s="342"/>
      <c r="KVK151" s="342"/>
      <c r="KVL151" s="342"/>
      <c r="KVM151" s="342"/>
      <c r="KVN151" s="342"/>
      <c r="KVO151" s="342"/>
      <c r="KVP151" s="342"/>
      <c r="KVQ151" s="342"/>
      <c r="KVR151" s="342"/>
      <c r="KVS151" s="342"/>
      <c r="KVT151" s="342"/>
      <c r="KVU151" s="342"/>
      <c r="KVV151" s="342"/>
      <c r="KVW151" s="342"/>
      <c r="KVX151" s="342"/>
      <c r="KVY151" s="342"/>
      <c r="KVZ151" s="342"/>
      <c r="KWA151" s="342"/>
      <c r="KWB151" s="342"/>
      <c r="KWC151" s="342"/>
      <c r="KWD151" s="342"/>
      <c r="KWE151" s="342"/>
      <c r="KWF151" s="342"/>
      <c r="KWG151" s="342"/>
      <c r="KWH151" s="342"/>
      <c r="KWI151" s="342"/>
      <c r="KWJ151" s="342"/>
      <c r="KWK151" s="342"/>
      <c r="KWL151" s="342"/>
      <c r="KWM151" s="342"/>
      <c r="KWN151" s="342"/>
      <c r="KWO151" s="342"/>
      <c r="KWP151" s="342"/>
      <c r="KWQ151" s="342"/>
      <c r="KWR151" s="342"/>
      <c r="KWS151" s="342"/>
      <c r="KWT151" s="342"/>
      <c r="KWU151" s="342"/>
      <c r="KWV151" s="342"/>
      <c r="KWW151" s="342"/>
      <c r="KWX151" s="342"/>
      <c r="KWY151" s="342"/>
      <c r="KWZ151" s="342"/>
      <c r="KXA151" s="342"/>
      <c r="KXB151" s="342"/>
      <c r="KXC151" s="342"/>
      <c r="KXD151" s="342"/>
      <c r="KXE151" s="342"/>
      <c r="KXF151" s="342"/>
      <c r="KXG151" s="342"/>
      <c r="KXH151" s="342"/>
      <c r="KXI151" s="342"/>
      <c r="KXJ151" s="342"/>
      <c r="KXK151" s="342"/>
      <c r="KXL151" s="342"/>
      <c r="KXM151" s="342"/>
      <c r="KXN151" s="342"/>
      <c r="KXO151" s="342"/>
      <c r="KXP151" s="342"/>
      <c r="KXQ151" s="342"/>
      <c r="KXR151" s="342"/>
      <c r="KXS151" s="342"/>
      <c r="KXT151" s="342"/>
      <c r="KXU151" s="342"/>
      <c r="KXV151" s="342"/>
      <c r="KXW151" s="342"/>
      <c r="KXX151" s="342"/>
      <c r="KXY151" s="342"/>
      <c r="KXZ151" s="342"/>
      <c r="KYA151" s="342"/>
      <c r="KYB151" s="342"/>
      <c r="KYC151" s="342"/>
      <c r="KYD151" s="342"/>
      <c r="KYE151" s="342"/>
      <c r="KYF151" s="342"/>
      <c r="KYG151" s="342"/>
      <c r="KYH151" s="342"/>
      <c r="KYI151" s="342"/>
      <c r="KYJ151" s="342"/>
      <c r="KYK151" s="342"/>
      <c r="KYL151" s="342"/>
      <c r="KYM151" s="342"/>
      <c r="KYN151" s="342"/>
      <c r="KYO151" s="342"/>
      <c r="KYP151" s="342"/>
      <c r="KYQ151" s="342"/>
      <c r="KYR151" s="342"/>
      <c r="KYS151" s="342"/>
      <c r="KYT151" s="342"/>
      <c r="KYU151" s="342"/>
      <c r="KYV151" s="342"/>
      <c r="KYW151" s="342"/>
      <c r="KYX151" s="342"/>
      <c r="KYY151" s="342"/>
      <c r="KYZ151" s="342"/>
      <c r="KZA151" s="342"/>
      <c r="KZB151" s="342"/>
      <c r="KZC151" s="342"/>
      <c r="KZD151" s="342"/>
      <c r="KZE151" s="342"/>
      <c r="KZF151" s="342"/>
      <c r="KZG151" s="342"/>
      <c r="KZH151" s="342"/>
      <c r="KZI151" s="342"/>
      <c r="KZJ151" s="342"/>
      <c r="KZK151" s="342"/>
      <c r="KZL151" s="342"/>
      <c r="KZM151" s="342"/>
      <c r="KZN151" s="342"/>
      <c r="KZO151" s="342"/>
      <c r="KZP151" s="342"/>
      <c r="KZQ151" s="342"/>
      <c r="KZR151" s="342"/>
      <c r="KZS151" s="342"/>
      <c r="KZT151" s="342"/>
      <c r="KZU151" s="342"/>
      <c r="KZV151" s="342"/>
      <c r="KZW151" s="342"/>
      <c r="KZX151" s="342"/>
      <c r="KZY151" s="342"/>
      <c r="KZZ151" s="342"/>
      <c r="LAA151" s="342"/>
      <c r="LAB151" s="342"/>
      <c r="LAC151" s="342"/>
      <c r="LAD151" s="342"/>
      <c r="LAE151" s="342"/>
      <c r="LAF151" s="342"/>
      <c r="LAG151" s="342"/>
      <c r="LAH151" s="342"/>
      <c r="LAI151" s="342"/>
      <c r="LAJ151" s="342"/>
      <c r="LAK151" s="342"/>
      <c r="LAL151" s="342"/>
      <c r="LAM151" s="342"/>
      <c r="LAN151" s="342"/>
      <c r="LAO151" s="342"/>
      <c r="LAP151" s="342"/>
      <c r="LAQ151" s="342"/>
      <c r="LAR151" s="342"/>
      <c r="LAS151" s="342"/>
      <c r="LAT151" s="342"/>
      <c r="LAU151" s="342"/>
      <c r="LAV151" s="342"/>
      <c r="LAW151" s="342"/>
      <c r="LAX151" s="342"/>
      <c r="LAY151" s="342"/>
      <c r="LAZ151" s="342"/>
      <c r="LBA151" s="342"/>
      <c r="LBB151" s="342"/>
      <c r="LBC151" s="342"/>
      <c r="LBD151" s="342"/>
      <c r="LBE151" s="342"/>
      <c r="LBF151" s="342"/>
      <c r="LBG151" s="342"/>
      <c r="LBH151" s="342"/>
      <c r="LBI151" s="342"/>
      <c r="LBJ151" s="342"/>
      <c r="LBK151" s="342"/>
      <c r="LBL151" s="342"/>
      <c r="LBM151" s="342"/>
      <c r="LBN151" s="342"/>
      <c r="LBO151" s="342"/>
      <c r="LBP151" s="342"/>
      <c r="LBQ151" s="342"/>
      <c r="LBR151" s="342"/>
      <c r="LBS151" s="342"/>
      <c r="LBT151" s="342"/>
      <c r="LBU151" s="342"/>
      <c r="LBV151" s="342"/>
      <c r="LBW151" s="342"/>
      <c r="LBX151" s="342"/>
      <c r="LBY151" s="342"/>
      <c r="LBZ151" s="342"/>
      <c r="LCA151" s="342"/>
      <c r="LCB151" s="342"/>
      <c r="LCC151" s="342"/>
      <c r="LCD151" s="342"/>
      <c r="LCE151" s="342"/>
      <c r="LCF151" s="342"/>
      <c r="LCG151" s="342"/>
      <c r="LCH151" s="342"/>
      <c r="LCI151" s="342"/>
      <c r="LCJ151" s="342"/>
      <c r="LCK151" s="342"/>
      <c r="LCL151" s="342"/>
      <c r="LCM151" s="342"/>
      <c r="LCN151" s="342"/>
      <c r="LCO151" s="342"/>
      <c r="LCP151" s="342"/>
      <c r="LCQ151" s="342"/>
      <c r="LCR151" s="342"/>
      <c r="LCS151" s="342"/>
      <c r="LCT151" s="342"/>
      <c r="LCU151" s="342"/>
      <c r="LCV151" s="342"/>
      <c r="LCW151" s="342"/>
      <c r="LCX151" s="342"/>
      <c r="LCY151" s="342"/>
      <c r="LCZ151" s="342"/>
      <c r="LDA151" s="342"/>
      <c r="LDB151" s="342"/>
      <c r="LDC151" s="342"/>
      <c r="LDD151" s="342"/>
      <c r="LDE151" s="342"/>
      <c r="LDF151" s="342"/>
      <c r="LDG151" s="342"/>
      <c r="LDH151" s="342"/>
      <c r="LDI151" s="342"/>
      <c r="LDJ151" s="342"/>
      <c r="LDK151" s="342"/>
      <c r="LDL151" s="342"/>
      <c r="LDM151" s="342"/>
      <c r="LDN151" s="342"/>
      <c r="LDO151" s="342"/>
      <c r="LDP151" s="342"/>
      <c r="LDQ151" s="342"/>
      <c r="LDR151" s="342"/>
      <c r="LDS151" s="342"/>
      <c r="LDT151" s="342"/>
      <c r="LDU151" s="342"/>
      <c r="LDV151" s="342"/>
      <c r="LDW151" s="342"/>
      <c r="LDX151" s="342"/>
      <c r="LDY151" s="342"/>
      <c r="LDZ151" s="342"/>
      <c r="LEA151" s="342"/>
      <c r="LEB151" s="342"/>
      <c r="LEC151" s="342"/>
      <c r="LED151" s="342"/>
      <c r="LEE151" s="342"/>
      <c r="LEF151" s="342"/>
      <c r="LEG151" s="342"/>
      <c r="LEH151" s="342"/>
      <c r="LEI151" s="342"/>
      <c r="LEJ151" s="342"/>
      <c r="LEK151" s="342"/>
      <c r="LEL151" s="342"/>
      <c r="LEM151" s="342"/>
      <c r="LEN151" s="342"/>
      <c r="LEO151" s="342"/>
      <c r="LEP151" s="342"/>
      <c r="LEQ151" s="342"/>
      <c r="LER151" s="342"/>
      <c r="LES151" s="342"/>
      <c r="LET151" s="342"/>
      <c r="LEU151" s="342"/>
      <c r="LEV151" s="342"/>
      <c r="LEW151" s="342"/>
      <c r="LEX151" s="342"/>
      <c r="LEY151" s="342"/>
      <c r="LEZ151" s="342"/>
      <c r="LFA151" s="342"/>
      <c r="LFB151" s="342"/>
      <c r="LFC151" s="342"/>
      <c r="LFD151" s="342"/>
      <c r="LFE151" s="342"/>
      <c r="LFF151" s="342"/>
      <c r="LFG151" s="342"/>
      <c r="LFH151" s="342"/>
      <c r="LFI151" s="342"/>
      <c r="LFJ151" s="342"/>
      <c r="LFK151" s="342"/>
      <c r="LFL151" s="342"/>
      <c r="LFM151" s="342"/>
      <c r="LFN151" s="342"/>
      <c r="LFO151" s="342"/>
      <c r="LFP151" s="342"/>
      <c r="LFQ151" s="342"/>
      <c r="LFR151" s="342"/>
      <c r="LFS151" s="342"/>
      <c r="LFT151" s="342"/>
      <c r="LFU151" s="342"/>
      <c r="LFV151" s="342"/>
      <c r="LFW151" s="342"/>
      <c r="LFX151" s="342"/>
      <c r="LFY151" s="342"/>
      <c r="LFZ151" s="342"/>
      <c r="LGA151" s="342"/>
      <c r="LGB151" s="342"/>
      <c r="LGC151" s="342"/>
      <c r="LGD151" s="342"/>
      <c r="LGE151" s="342"/>
      <c r="LGF151" s="342"/>
      <c r="LGG151" s="342"/>
      <c r="LGH151" s="342"/>
      <c r="LGI151" s="342"/>
      <c r="LGJ151" s="342"/>
      <c r="LGK151" s="342"/>
      <c r="LGL151" s="342"/>
      <c r="LGM151" s="342"/>
      <c r="LGN151" s="342"/>
      <c r="LGO151" s="342"/>
      <c r="LGP151" s="342"/>
      <c r="LGQ151" s="342"/>
      <c r="LGR151" s="342"/>
      <c r="LGS151" s="342"/>
      <c r="LGT151" s="342"/>
      <c r="LGU151" s="342"/>
      <c r="LGV151" s="342"/>
      <c r="LGW151" s="342"/>
      <c r="LGX151" s="342"/>
      <c r="LGY151" s="342"/>
      <c r="LGZ151" s="342"/>
      <c r="LHA151" s="342"/>
      <c r="LHB151" s="342"/>
      <c r="LHC151" s="342"/>
      <c r="LHD151" s="342"/>
      <c r="LHE151" s="342"/>
      <c r="LHF151" s="342"/>
      <c r="LHG151" s="342"/>
      <c r="LHH151" s="342"/>
      <c r="LHI151" s="342"/>
      <c r="LHJ151" s="342"/>
      <c r="LHK151" s="342"/>
      <c r="LHL151" s="342"/>
      <c r="LHM151" s="342"/>
      <c r="LHN151" s="342"/>
      <c r="LHO151" s="342"/>
      <c r="LHP151" s="342"/>
      <c r="LHQ151" s="342"/>
      <c r="LHR151" s="342"/>
      <c r="LHS151" s="342"/>
      <c r="LHT151" s="342"/>
      <c r="LHU151" s="342"/>
      <c r="LHV151" s="342"/>
      <c r="LHW151" s="342"/>
      <c r="LHX151" s="342"/>
      <c r="LHY151" s="342"/>
      <c r="LHZ151" s="342"/>
      <c r="LIA151" s="342"/>
      <c r="LIB151" s="342"/>
      <c r="LIC151" s="342"/>
      <c r="LID151" s="342"/>
      <c r="LIE151" s="342"/>
      <c r="LIF151" s="342"/>
      <c r="LIG151" s="342"/>
      <c r="LIH151" s="342"/>
      <c r="LII151" s="342"/>
      <c r="LIJ151" s="342"/>
      <c r="LIK151" s="342"/>
      <c r="LIL151" s="342"/>
      <c r="LIM151" s="342"/>
      <c r="LIN151" s="342"/>
      <c r="LIO151" s="342"/>
      <c r="LIP151" s="342"/>
      <c r="LIQ151" s="342"/>
      <c r="LIR151" s="342"/>
      <c r="LIS151" s="342"/>
      <c r="LIT151" s="342"/>
      <c r="LIU151" s="342"/>
      <c r="LIV151" s="342"/>
      <c r="LIW151" s="342"/>
      <c r="LIX151" s="342"/>
      <c r="LIY151" s="342"/>
      <c r="LIZ151" s="342"/>
      <c r="LJA151" s="342"/>
      <c r="LJB151" s="342"/>
      <c r="LJC151" s="342"/>
      <c r="LJD151" s="342"/>
      <c r="LJE151" s="342"/>
      <c r="LJF151" s="342"/>
      <c r="LJG151" s="342"/>
      <c r="LJH151" s="342"/>
      <c r="LJI151" s="342"/>
      <c r="LJJ151" s="342"/>
      <c r="LJK151" s="342"/>
      <c r="LJL151" s="342"/>
      <c r="LJM151" s="342"/>
      <c r="LJN151" s="342"/>
      <c r="LJO151" s="342"/>
      <c r="LJP151" s="342"/>
      <c r="LJQ151" s="342"/>
      <c r="LJR151" s="342"/>
      <c r="LJS151" s="342"/>
      <c r="LJT151" s="342"/>
      <c r="LJU151" s="342"/>
      <c r="LJV151" s="342"/>
      <c r="LJW151" s="342"/>
      <c r="LJX151" s="342"/>
      <c r="LJY151" s="342"/>
      <c r="LJZ151" s="342"/>
      <c r="LKA151" s="342"/>
      <c r="LKB151" s="342"/>
      <c r="LKC151" s="342"/>
      <c r="LKD151" s="342"/>
      <c r="LKE151" s="342"/>
      <c r="LKF151" s="342"/>
      <c r="LKG151" s="342"/>
      <c r="LKH151" s="342"/>
      <c r="LKI151" s="342"/>
      <c r="LKJ151" s="342"/>
      <c r="LKK151" s="342"/>
      <c r="LKL151" s="342"/>
      <c r="LKM151" s="342"/>
      <c r="LKN151" s="342"/>
      <c r="LKO151" s="342"/>
      <c r="LKP151" s="342"/>
      <c r="LKQ151" s="342"/>
      <c r="LKR151" s="342"/>
      <c r="LKS151" s="342"/>
      <c r="LKT151" s="342"/>
      <c r="LKU151" s="342"/>
      <c r="LKV151" s="342"/>
      <c r="LKW151" s="342"/>
      <c r="LKX151" s="342"/>
      <c r="LKY151" s="342"/>
      <c r="LKZ151" s="342"/>
      <c r="LLA151" s="342"/>
      <c r="LLB151" s="342"/>
      <c r="LLC151" s="342"/>
      <c r="LLD151" s="342"/>
      <c r="LLE151" s="342"/>
      <c r="LLF151" s="342"/>
      <c r="LLG151" s="342"/>
      <c r="LLH151" s="342"/>
      <c r="LLI151" s="342"/>
      <c r="LLJ151" s="342"/>
      <c r="LLK151" s="342"/>
      <c r="LLL151" s="342"/>
      <c r="LLM151" s="342"/>
      <c r="LLN151" s="342"/>
      <c r="LLO151" s="342"/>
      <c r="LLP151" s="342"/>
      <c r="LLQ151" s="342"/>
      <c r="LLR151" s="342"/>
      <c r="LLS151" s="342"/>
      <c r="LLT151" s="342"/>
      <c r="LLU151" s="342"/>
      <c r="LLV151" s="342"/>
      <c r="LLW151" s="342"/>
      <c r="LLX151" s="342"/>
      <c r="LLY151" s="342"/>
      <c r="LLZ151" s="342"/>
      <c r="LMA151" s="342"/>
      <c r="LMB151" s="342"/>
      <c r="LMC151" s="342"/>
      <c r="LMD151" s="342"/>
      <c r="LME151" s="342"/>
      <c r="LMF151" s="342"/>
      <c r="LMG151" s="342"/>
      <c r="LMH151" s="342"/>
      <c r="LMI151" s="342"/>
      <c r="LMJ151" s="342"/>
      <c r="LMK151" s="342"/>
      <c r="LML151" s="342"/>
      <c r="LMM151" s="342"/>
      <c r="LMN151" s="342"/>
      <c r="LMO151" s="342"/>
      <c r="LMP151" s="342"/>
      <c r="LMQ151" s="342"/>
      <c r="LMR151" s="342"/>
      <c r="LMS151" s="342"/>
      <c r="LMT151" s="342"/>
      <c r="LMU151" s="342"/>
      <c r="LMV151" s="342"/>
      <c r="LMW151" s="342"/>
      <c r="LMX151" s="342"/>
      <c r="LMY151" s="342"/>
      <c r="LMZ151" s="342"/>
      <c r="LNA151" s="342"/>
      <c r="LNB151" s="342"/>
      <c r="LNC151" s="342"/>
      <c r="LND151" s="342"/>
      <c r="LNE151" s="342"/>
      <c r="LNF151" s="342"/>
      <c r="LNG151" s="342"/>
      <c r="LNH151" s="342"/>
      <c r="LNI151" s="342"/>
      <c r="LNJ151" s="342"/>
      <c r="LNK151" s="342"/>
      <c r="LNL151" s="342"/>
      <c r="LNM151" s="342"/>
      <c r="LNN151" s="342"/>
      <c r="LNO151" s="342"/>
      <c r="LNP151" s="342"/>
      <c r="LNQ151" s="342"/>
      <c r="LNR151" s="342"/>
      <c r="LNS151" s="342"/>
      <c r="LNT151" s="342"/>
      <c r="LNU151" s="342"/>
      <c r="LNV151" s="342"/>
      <c r="LNW151" s="342"/>
      <c r="LNX151" s="342"/>
      <c r="LNY151" s="342"/>
      <c r="LNZ151" s="342"/>
      <c r="LOA151" s="342"/>
      <c r="LOB151" s="342"/>
      <c r="LOC151" s="342"/>
      <c r="LOD151" s="342"/>
      <c r="LOE151" s="342"/>
      <c r="LOF151" s="342"/>
      <c r="LOG151" s="342"/>
      <c r="LOH151" s="342"/>
      <c r="LOI151" s="342"/>
      <c r="LOJ151" s="342"/>
      <c r="LOK151" s="342"/>
      <c r="LOL151" s="342"/>
      <c r="LOM151" s="342"/>
      <c r="LON151" s="342"/>
      <c r="LOO151" s="342"/>
      <c r="LOP151" s="342"/>
      <c r="LOQ151" s="342"/>
      <c r="LOR151" s="342"/>
      <c r="LOS151" s="342"/>
      <c r="LOT151" s="342"/>
      <c r="LOU151" s="342"/>
      <c r="LOV151" s="342"/>
      <c r="LOW151" s="342"/>
      <c r="LOX151" s="342"/>
      <c r="LOY151" s="342"/>
      <c r="LOZ151" s="342"/>
      <c r="LPA151" s="342"/>
      <c r="LPB151" s="342"/>
      <c r="LPC151" s="342"/>
      <c r="LPD151" s="342"/>
      <c r="LPE151" s="342"/>
      <c r="LPF151" s="342"/>
      <c r="LPG151" s="342"/>
      <c r="LPH151" s="342"/>
      <c r="LPI151" s="342"/>
      <c r="LPJ151" s="342"/>
      <c r="LPK151" s="342"/>
      <c r="LPL151" s="342"/>
      <c r="LPM151" s="342"/>
      <c r="LPN151" s="342"/>
      <c r="LPO151" s="342"/>
      <c r="LPP151" s="342"/>
      <c r="LPQ151" s="342"/>
      <c r="LPR151" s="342"/>
      <c r="LPS151" s="342"/>
      <c r="LPT151" s="342"/>
      <c r="LPU151" s="342"/>
      <c r="LPV151" s="342"/>
      <c r="LPW151" s="342"/>
      <c r="LPX151" s="342"/>
      <c r="LPY151" s="342"/>
      <c r="LPZ151" s="342"/>
      <c r="LQA151" s="342"/>
      <c r="LQB151" s="342"/>
      <c r="LQC151" s="342"/>
      <c r="LQD151" s="342"/>
      <c r="LQE151" s="342"/>
      <c r="LQF151" s="342"/>
      <c r="LQG151" s="342"/>
      <c r="LQH151" s="342"/>
      <c r="LQI151" s="342"/>
      <c r="LQJ151" s="342"/>
      <c r="LQK151" s="342"/>
      <c r="LQL151" s="342"/>
      <c r="LQM151" s="342"/>
      <c r="LQN151" s="342"/>
      <c r="LQO151" s="342"/>
      <c r="LQP151" s="342"/>
      <c r="LQQ151" s="342"/>
      <c r="LQR151" s="342"/>
      <c r="LQS151" s="342"/>
      <c r="LQT151" s="342"/>
      <c r="LQU151" s="342"/>
      <c r="LQV151" s="342"/>
      <c r="LQW151" s="342"/>
      <c r="LQX151" s="342"/>
      <c r="LQY151" s="342"/>
      <c r="LQZ151" s="342"/>
      <c r="LRA151" s="342"/>
      <c r="LRB151" s="342"/>
      <c r="LRC151" s="342"/>
      <c r="LRD151" s="342"/>
      <c r="LRE151" s="342"/>
      <c r="LRF151" s="342"/>
      <c r="LRG151" s="342"/>
      <c r="LRH151" s="342"/>
      <c r="LRI151" s="342"/>
      <c r="LRJ151" s="342"/>
      <c r="LRK151" s="342"/>
      <c r="LRL151" s="342"/>
      <c r="LRM151" s="342"/>
      <c r="LRN151" s="342"/>
      <c r="LRO151" s="342"/>
      <c r="LRP151" s="342"/>
      <c r="LRQ151" s="342"/>
      <c r="LRR151" s="342"/>
      <c r="LRS151" s="342"/>
      <c r="LRT151" s="342"/>
      <c r="LRU151" s="342"/>
      <c r="LRV151" s="342"/>
      <c r="LRW151" s="342"/>
      <c r="LRX151" s="342"/>
      <c r="LRY151" s="342"/>
      <c r="LRZ151" s="342"/>
      <c r="LSA151" s="342"/>
      <c r="LSB151" s="342"/>
      <c r="LSC151" s="342"/>
      <c r="LSD151" s="342"/>
      <c r="LSE151" s="342"/>
      <c r="LSF151" s="342"/>
      <c r="LSG151" s="342"/>
      <c r="LSH151" s="342"/>
      <c r="LSI151" s="342"/>
      <c r="LSJ151" s="342"/>
      <c r="LSK151" s="342"/>
      <c r="LSL151" s="342"/>
      <c r="LSM151" s="342"/>
      <c r="LSN151" s="342"/>
      <c r="LSO151" s="342"/>
      <c r="LSP151" s="342"/>
      <c r="LSQ151" s="342"/>
      <c r="LSR151" s="342"/>
      <c r="LSS151" s="342"/>
      <c r="LST151" s="342"/>
      <c r="LSU151" s="342"/>
      <c r="LSV151" s="342"/>
      <c r="LSW151" s="342"/>
      <c r="LSX151" s="342"/>
      <c r="LSY151" s="342"/>
      <c r="LSZ151" s="342"/>
      <c r="LTA151" s="342"/>
      <c r="LTB151" s="342"/>
      <c r="LTC151" s="342"/>
      <c r="LTD151" s="342"/>
      <c r="LTE151" s="342"/>
      <c r="LTF151" s="342"/>
      <c r="LTG151" s="342"/>
      <c r="LTH151" s="342"/>
      <c r="LTI151" s="342"/>
      <c r="LTJ151" s="342"/>
      <c r="LTK151" s="342"/>
      <c r="LTL151" s="342"/>
      <c r="LTM151" s="342"/>
      <c r="LTN151" s="342"/>
      <c r="LTO151" s="342"/>
      <c r="LTP151" s="342"/>
      <c r="LTQ151" s="342"/>
      <c r="LTR151" s="342"/>
      <c r="LTS151" s="342"/>
      <c r="LTT151" s="342"/>
      <c r="LTU151" s="342"/>
      <c r="LTV151" s="342"/>
      <c r="LTW151" s="342"/>
      <c r="LTX151" s="342"/>
      <c r="LTY151" s="342"/>
      <c r="LTZ151" s="342"/>
      <c r="LUA151" s="342"/>
      <c r="LUB151" s="342"/>
      <c r="LUC151" s="342"/>
      <c r="LUD151" s="342"/>
      <c r="LUE151" s="342"/>
      <c r="LUF151" s="342"/>
      <c r="LUG151" s="342"/>
      <c r="LUH151" s="342"/>
      <c r="LUI151" s="342"/>
      <c r="LUJ151" s="342"/>
      <c r="LUK151" s="342"/>
      <c r="LUL151" s="342"/>
      <c r="LUM151" s="342"/>
      <c r="LUN151" s="342"/>
      <c r="LUO151" s="342"/>
      <c r="LUP151" s="342"/>
      <c r="LUQ151" s="342"/>
      <c r="LUR151" s="342"/>
      <c r="LUS151" s="342"/>
      <c r="LUT151" s="342"/>
      <c r="LUU151" s="342"/>
      <c r="LUV151" s="342"/>
      <c r="LUW151" s="342"/>
      <c r="LUX151" s="342"/>
      <c r="LUY151" s="342"/>
      <c r="LUZ151" s="342"/>
      <c r="LVA151" s="342"/>
      <c r="LVB151" s="342"/>
      <c r="LVC151" s="342"/>
      <c r="LVD151" s="342"/>
      <c r="LVE151" s="342"/>
      <c r="LVF151" s="342"/>
      <c r="LVG151" s="342"/>
      <c r="LVH151" s="342"/>
      <c r="LVI151" s="342"/>
      <c r="LVJ151" s="342"/>
      <c r="LVK151" s="342"/>
      <c r="LVL151" s="342"/>
      <c r="LVM151" s="342"/>
      <c r="LVN151" s="342"/>
      <c r="LVO151" s="342"/>
      <c r="LVP151" s="342"/>
      <c r="LVQ151" s="342"/>
      <c r="LVR151" s="342"/>
      <c r="LVS151" s="342"/>
      <c r="LVT151" s="342"/>
      <c r="LVU151" s="342"/>
      <c r="LVV151" s="342"/>
      <c r="LVW151" s="342"/>
      <c r="LVX151" s="342"/>
      <c r="LVY151" s="342"/>
      <c r="LVZ151" s="342"/>
      <c r="LWA151" s="342"/>
      <c r="LWB151" s="342"/>
      <c r="LWC151" s="342"/>
      <c r="LWD151" s="342"/>
      <c r="LWE151" s="342"/>
      <c r="LWF151" s="342"/>
      <c r="LWG151" s="342"/>
      <c r="LWH151" s="342"/>
      <c r="LWI151" s="342"/>
      <c r="LWJ151" s="342"/>
      <c r="LWK151" s="342"/>
      <c r="LWL151" s="342"/>
      <c r="LWM151" s="342"/>
      <c r="LWN151" s="342"/>
      <c r="LWO151" s="342"/>
      <c r="LWP151" s="342"/>
      <c r="LWQ151" s="342"/>
      <c r="LWR151" s="342"/>
      <c r="LWS151" s="342"/>
      <c r="LWT151" s="342"/>
      <c r="LWU151" s="342"/>
      <c r="LWV151" s="342"/>
      <c r="LWW151" s="342"/>
      <c r="LWX151" s="342"/>
      <c r="LWY151" s="342"/>
      <c r="LWZ151" s="342"/>
      <c r="LXA151" s="342"/>
      <c r="LXB151" s="342"/>
      <c r="LXC151" s="342"/>
      <c r="LXD151" s="342"/>
      <c r="LXE151" s="342"/>
      <c r="LXF151" s="342"/>
      <c r="LXG151" s="342"/>
      <c r="LXH151" s="342"/>
      <c r="LXI151" s="342"/>
      <c r="LXJ151" s="342"/>
      <c r="LXK151" s="342"/>
      <c r="LXL151" s="342"/>
      <c r="LXM151" s="342"/>
      <c r="LXN151" s="342"/>
      <c r="LXO151" s="342"/>
      <c r="LXP151" s="342"/>
      <c r="LXQ151" s="342"/>
      <c r="LXR151" s="342"/>
      <c r="LXS151" s="342"/>
      <c r="LXT151" s="342"/>
      <c r="LXU151" s="342"/>
      <c r="LXV151" s="342"/>
      <c r="LXW151" s="342"/>
      <c r="LXX151" s="342"/>
      <c r="LXY151" s="342"/>
      <c r="LXZ151" s="342"/>
      <c r="LYA151" s="342"/>
      <c r="LYB151" s="342"/>
      <c r="LYC151" s="342"/>
      <c r="LYD151" s="342"/>
      <c r="LYE151" s="342"/>
      <c r="LYF151" s="342"/>
      <c r="LYG151" s="342"/>
      <c r="LYH151" s="342"/>
      <c r="LYI151" s="342"/>
      <c r="LYJ151" s="342"/>
      <c r="LYK151" s="342"/>
      <c r="LYL151" s="342"/>
      <c r="LYM151" s="342"/>
      <c r="LYN151" s="342"/>
      <c r="LYO151" s="342"/>
      <c r="LYP151" s="342"/>
      <c r="LYQ151" s="342"/>
      <c r="LYR151" s="342"/>
      <c r="LYS151" s="342"/>
      <c r="LYT151" s="342"/>
      <c r="LYU151" s="342"/>
      <c r="LYV151" s="342"/>
      <c r="LYW151" s="342"/>
      <c r="LYX151" s="342"/>
      <c r="LYY151" s="342"/>
      <c r="LYZ151" s="342"/>
      <c r="LZA151" s="342"/>
      <c r="LZB151" s="342"/>
      <c r="LZC151" s="342"/>
      <c r="LZD151" s="342"/>
      <c r="LZE151" s="342"/>
      <c r="LZF151" s="342"/>
      <c r="LZG151" s="342"/>
      <c r="LZH151" s="342"/>
      <c r="LZI151" s="342"/>
      <c r="LZJ151" s="342"/>
      <c r="LZK151" s="342"/>
      <c r="LZL151" s="342"/>
      <c r="LZM151" s="342"/>
      <c r="LZN151" s="342"/>
      <c r="LZO151" s="342"/>
      <c r="LZP151" s="342"/>
      <c r="LZQ151" s="342"/>
      <c r="LZR151" s="342"/>
      <c r="LZS151" s="342"/>
      <c r="LZT151" s="342"/>
      <c r="LZU151" s="342"/>
      <c r="LZV151" s="342"/>
      <c r="LZW151" s="342"/>
      <c r="LZX151" s="342"/>
      <c r="LZY151" s="342"/>
      <c r="LZZ151" s="342"/>
      <c r="MAA151" s="342"/>
      <c r="MAB151" s="342"/>
      <c r="MAC151" s="342"/>
      <c r="MAD151" s="342"/>
      <c r="MAE151" s="342"/>
      <c r="MAF151" s="342"/>
      <c r="MAG151" s="342"/>
      <c r="MAH151" s="342"/>
      <c r="MAI151" s="342"/>
      <c r="MAJ151" s="342"/>
      <c r="MAK151" s="342"/>
      <c r="MAL151" s="342"/>
      <c r="MAM151" s="342"/>
      <c r="MAN151" s="342"/>
      <c r="MAO151" s="342"/>
      <c r="MAP151" s="342"/>
      <c r="MAQ151" s="342"/>
      <c r="MAR151" s="342"/>
      <c r="MAS151" s="342"/>
      <c r="MAT151" s="342"/>
      <c r="MAU151" s="342"/>
      <c r="MAV151" s="342"/>
      <c r="MAW151" s="342"/>
      <c r="MAX151" s="342"/>
      <c r="MAY151" s="342"/>
      <c r="MAZ151" s="342"/>
      <c r="MBA151" s="342"/>
      <c r="MBB151" s="342"/>
      <c r="MBC151" s="342"/>
      <c r="MBD151" s="342"/>
      <c r="MBE151" s="342"/>
      <c r="MBF151" s="342"/>
      <c r="MBG151" s="342"/>
      <c r="MBH151" s="342"/>
      <c r="MBI151" s="342"/>
      <c r="MBJ151" s="342"/>
      <c r="MBK151" s="342"/>
      <c r="MBL151" s="342"/>
      <c r="MBM151" s="342"/>
      <c r="MBN151" s="342"/>
      <c r="MBO151" s="342"/>
      <c r="MBP151" s="342"/>
      <c r="MBQ151" s="342"/>
      <c r="MBR151" s="342"/>
      <c r="MBS151" s="342"/>
      <c r="MBT151" s="342"/>
      <c r="MBU151" s="342"/>
      <c r="MBV151" s="342"/>
      <c r="MBW151" s="342"/>
      <c r="MBX151" s="342"/>
      <c r="MBY151" s="342"/>
      <c r="MBZ151" s="342"/>
      <c r="MCA151" s="342"/>
      <c r="MCB151" s="342"/>
      <c r="MCC151" s="342"/>
      <c r="MCD151" s="342"/>
      <c r="MCE151" s="342"/>
      <c r="MCF151" s="342"/>
      <c r="MCG151" s="342"/>
      <c r="MCH151" s="342"/>
      <c r="MCI151" s="342"/>
      <c r="MCJ151" s="342"/>
      <c r="MCK151" s="342"/>
      <c r="MCL151" s="342"/>
      <c r="MCM151" s="342"/>
      <c r="MCN151" s="342"/>
      <c r="MCO151" s="342"/>
      <c r="MCP151" s="342"/>
      <c r="MCQ151" s="342"/>
      <c r="MCR151" s="342"/>
      <c r="MCS151" s="342"/>
      <c r="MCT151" s="342"/>
      <c r="MCU151" s="342"/>
      <c r="MCV151" s="342"/>
      <c r="MCW151" s="342"/>
      <c r="MCX151" s="342"/>
      <c r="MCY151" s="342"/>
      <c r="MCZ151" s="342"/>
      <c r="MDA151" s="342"/>
      <c r="MDB151" s="342"/>
      <c r="MDC151" s="342"/>
      <c r="MDD151" s="342"/>
      <c r="MDE151" s="342"/>
      <c r="MDF151" s="342"/>
      <c r="MDG151" s="342"/>
      <c r="MDH151" s="342"/>
      <c r="MDI151" s="342"/>
      <c r="MDJ151" s="342"/>
      <c r="MDK151" s="342"/>
      <c r="MDL151" s="342"/>
      <c r="MDM151" s="342"/>
      <c r="MDN151" s="342"/>
      <c r="MDO151" s="342"/>
      <c r="MDP151" s="342"/>
      <c r="MDQ151" s="342"/>
      <c r="MDR151" s="342"/>
      <c r="MDS151" s="342"/>
      <c r="MDT151" s="342"/>
      <c r="MDU151" s="342"/>
      <c r="MDV151" s="342"/>
      <c r="MDW151" s="342"/>
      <c r="MDX151" s="342"/>
      <c r="MDY151" s="342"/>
      <c r="MDZ151" s="342"/>
      <c r="MEA151" s="342"/>
      <c r="MEB151" s="342"/>
      <c r="MEC151" s="342"/>
      <c r="MED151" s="342"/>
      <c r="MEE151" s="342"/>
      <c r="MEF151" s="342"/>
      <c r="MEG151" s="342"/>
      <c r="MEH151" s="342"/>
      <c r="MEI151" s="342"/>
      <c r="MEJ151" s="342"/>
      <c r="MEK151" s="342"/>
      <c r="MEL151" s="342"/>
      <c r="MEM151" s="342"/>
      <c r="MEN151" s="342"/>
      <c r="MEO151" s="342"/>
      <c r="MEP151" s="342"/>
      <c r="MEQ151" s="342"/>
      <c r="MER151" s="342"/>
      <c r="MES151" s="342"/>
      <c r="MET151" s="342"/>
      <c r="MEU151" s="342"/>
      <c r="MEV151" s="342"/>
      <c r="MEW151" s="342"/>
      <c r="MEX151" s="342"/>
      <c r="MEY151" s="342"/>
      <c r="MEZ151" s="342"/>
      <c r="MFA151" s="342"/>
      <c r="MFB151" s="342"/>
      <c r="MFC151" s="342"/>
      <c r="MFD151" s="342"/>
      <c r="MFE151" s="342"/>
      <c r="MFF151" s="342"/>
      <c r="MFG151" s="342"/>
      <c r="MFH151" s="342"/>
      <c r="MFI151" s="342"/>
      <c r="MFJ151" s="342"/>
      <c r="MFK151" s="342"/>
      <c r="MFL151" s="342"/>
      <c r="MFM151" s="342"/>
      <c r="MFN151" s="342"/>
      <c r="MFO151" s="342"/>
      <c r="MFP151" s="342"/>
      <c r="MFQ151" s="342"/>
      <c r="MFR151" s="342"/>
      <c r="MFS151" s="342"/>
      <c r="MFT151" s="342"/>
      <c r="MFU151" s="342"/>
      <c r="MFV151" s="342"/>
      <c r="MFW151" s="342"/>
      <c r="MFX151" s="342"/>
      <c r="MFY151" s="342"/>
      <c r="MFZ151" s="342"/>
      <c r="MGA151" s="342"/>
      <c r="MGB151" s="342"/>
      <c r="MGC151" s="342"/>
      <c r="MGD151" s="342"/>
      <c r="MGE151" s="342"/>
      <c r="MGF151" s="342"/>
      <c r="MGG151" s="342"/>
      <c r="MGH151" s="342"/>
      <c r="MGI151" s="342"/>
      <c r="MGJ151" s="342"/>
      <c r="MGK151" s="342"/>
      <c r="MGL151" s="342"/>
      <c r="MGM151" s="342"/>
      <c r="MGN151" s="342"/>
      <c r="MGO151" s="342"/>
      <c r="MGP151" s="342"/>
      <c r="MGQ151" s="342"/>
      <c r="MGR151" s="342"/>
      <c r="MGS151" s="342"/>
      <c r="MGT151" s="342"/>
      <c r="MGU151" s="342"/>
      <c r="MGV151" s="342"/>
      <c r="MGW151" s="342"/>
      <c r="MGX151" s="342"/>
      <c r="MGY151" s="342"/>
      <c r="MGZ151" s="342"/>
      <c r="MHA151" s="342"/>
      <c r="MHB151" s="342"/>
      <c r="MHC151" s="342"/>
      <c r="MHD151" s="342"/>
      <c r="MHE151" s="342"/>
      <c r="MHF151" s="342"/>
      <c r="MHG151" s="342"/>
      <c r="MHH151" s="342"/>
      <c r="MHI151" s="342"/>
      <c r="MHJ151" s="342"/>
      <c r="MHK151" s="342"/>
      <c r="MHL151" s="342"/>
      <c r="MHM151" s="342"/>
      <c r="MHN151" s="342"/>
      <c r="MHO151" s="342"/>
      <c r="MHP151" s="342"/>
      <c r="MHQ151" s="342"/>
      <c r="MHR151" s="342"/>
      <c r="MHS151" s="342"/>
      <c r="MHT151" s="342"/>
      <c r="MHU151" s="342"/>
      <c r="MHV151" s="342"/>
      <c r="MHW151" s="342"/>
      <c r="MHX151" s="342"/>
      <c r="MHY151" s="342"/>
      <c r="MHZ151" s="342"/>
      <c r="MIA151" s="342"/>
      <c r="MIB151" s="342"/>
      <c r="MIC151" s="342"/>
      <c r="MID151" s="342"/>
      <c r="MIE151" s="342"/>
      <c r="MIF151" s="342"/>
      <c r="MIG151" s="342"/>
      <c r="MIH151" s="342"/>
      <c r="MII151" s="342"/>
      <c r="MIJ151" s="342"/>
      <c r="MIK151" s="342"/>
      <c r="MIL151" s="342"/>
      <c r="MIM151" s="342"/>
      <c r="MIN151" s="342"/>
      <c r="MIO151" s="342"/>
      <c r="MIP151" s="342"/>
      <c r="MIQ151" s="342"/>
      <c r="MIR151" s="342"/>
      <c r="MIS151" s="342"/>
      <c r="MIT151" s="342"/>
      <c r="MIU151" s="342"/>
      <c r="MIV151" s="342"/>
      <c r="MIW151" s="342"/>
      <c r="MIX151" s="342"/>
      <c r="MIY151" s="342"/>
      <c r="MIZ151" s="342"/>
      <c r="MJA151" s="342"/>
      <c r="MJB151" s="342"/>
      <c r="MJC151" s="342"/>
      <c r="MJD151" s="342"/>
      <c r="MJE151" s="342"/>
      <c r="MJF151" s="342"/>
      <c r="MJG151" s="342"/>
      <c r="MJH151" s="342"/>
      <c r="MJI151" s="342"/>
      <c r="MJJ151" s="342"/>
      <c r="MJK151" s="342"/>
      <c r="MJL151" s="342"/>
      <c r="MJM151" s="342"/>
      <c r="MJN151" s="342"/>
      <c r="MJO151" s="342"/>
      <c r="MJP151" s="342"/>
      <c r="MJQ151" s="342"/>
      <c r="MJR151" s="342"/>
      <c r="MJS151" s="342"/>
      <c r="MJT151" s="342"/>
      <c r="MJU151" s="342"/>
      <c r="MJV151" s="342"/>
      <c r="MJW151" s="342"/>
      <c r="MJX151" s="342"/>
      <c r="MJY151" s="342"/>
      <c r="MJZ151" s="342"/>
      <c r="MKA151" s="342"/>
      <c r="MKB151" s="342"/>
      <c r="MKC151" s="342"/>
      <c r="MKD151" s="342"/>
      <c r="MKE151" s="342"/>
      <c r="MKF151" s="342"/>
      <c r="MKG151" s="342"/>
      <c r="MKH151" s="342"/>
      <c r="MKI151" s="342"/>
      <c r="MKJ151" s="342"/>
      <c r="MKK151" s="342"/>
      <c r="MKL151" s="342"/>
      <c r="MKM151" s="342"/>
      <c r="MKN151" s="342"/>
      <c r="MKO151" s="342"/>
      <c r="MKP151" s="342"/>
      <c r="MKQ151" s="342"/>
      <c r="MKR151" s="342"/>
      <c r="MKS151" s="342"/>
      <c r="MKT151" s="342"/>
      <c r="MKU151" s="342"/>
      <c r="MKV151" s="342"/>
      <c r="MKW151" s="342"/>
      <c r="MKX151" s="342"/>
      <c r="MKY151" s="342"/>
      <c r="MKZ151" s="342"/>
      <c r="MLA151" s="342"/>
      <c r="MLB151" s="342"/>
      <c r="MLC151" s="342"/>
      <c r="MLD151" s="342"/>
      <c r="MLE151" s="342"/>
      <c r="MLF151" s="342"/>
      <c r="MLG151" s="342"/>
      <c r="MLH151" s="342"/>
      <c r="MLI151" s="342"/>
      <c r="MLJ151" s="342"/>
      <c r="MLK151" s="342"/>
      <c r="MLL151" s="342"/>
      <c r="MLM151" s="342"/>
      <c r="MLN151" s="342"/>
      <c r="MLO151" s="342"/>
      <c r="MLP151" s="342"/>
      <c r="MLQ151" s="342"/>
      <c r="MLR151" s="342"/>
      <c r="MLS151" s="342"/>
      <c r="MLT151" s="342"/>
      <c r="MLU151" s="342"/>
      <c r="MLV151" s="342"/>
      <c r="MLW151" s="342"/>
      <c r="MLX151" s="342"/>
      <c r="MLY151" s="342"/>
      <c r="MLZ151" s="342"/>
      <c r="MMA151" s="342"/>
      <c r="MMB151" s="342"/>
      <c r="MMC151" s="342"/>
      <c r="MMD151" s="342"/>
      <c r="MME151" s="342"/>
      <c r="MMF151" s="342"/>
      <c r="MMG151" s="342"/>
      <c r="MMH151" s="342"/>
      <c r="MMI151" s="342"/>
      <c r="MMJ151" s="342"/>
      <c r="MMK151" s="342"/>
      <c r="MML151" s="342"/>
      <c r="MMM151" s="342"/>
      <c r="MMN151" s="342"/>
      <c r="MMO151" s="342"/>
      <c r="MMP151" s="342"/>
      <c r="MMQ151" s="342"/>
      <c r="MMR151" s="342"/>
      <c r="MMS151" s="342"/>
      <c r="MMT151" s="342"/>
      <c r="MMU151" s="342"/>
      <c r="MMV151" s="342"/>
      <c r="MMW151" s="342"/>
      <c r="MMX151" s="342"/>
      <c r="MMY151" s="342"/>
      <c r="MMZ151" s="342"/>
      <c r="MNA151" s="342"/>
      <c r="MNB151" s="342"/>
      <c r="MNC151" s="342"/>
      <c r="MND151" s="342"/>
      <c r="MNE151" s="342"/>
      <c r="MNF151" s="342"/>
      <c r="MNG151" s="342"/>
      <c r="MNH151" s="342"/>
      <c r="MNI151" s="342"/>
      <c r="MNJ151" s="342"/>
      <c r="MNK151" s="342"/>
      <c r="MNL151" s="342"/>
      <c r="MNM151" s="342"/>
      <c r="MNN151" s="342"/>
      <c r="MNO151" s="342"/>
      <c r="MNP151" s="342"/>
      <c r="MNQ151" s="342"/>
      <c r="MNR151" s="342"/>
      <c r="MNS151" s="342"/>
      <c r="MNT151" s="342"/>
      <c r="MNU151" s="342"/>
      <c r="MNV151" s="342"/>
      <c r="MNW151" s="342"/>
      <c r="MNX151" s="342"/>
      <c r="MNY151" s="342"/>
      <c r="MNZ151" s="342"/>
      <c r="MOA151" s="342"/>
      <c r="MOB151" s="342"/>
      <c r="MOC151" s="342"/>
      <c r="MOD151" s="342"/>
      <c r="MOE151" s="342"/>
      <c r="MOF151" s="342"/>
      <c r="MOG151" s="342"/>
      <c r="MOH151" s="342"/>
      <c r="MOI151" s="342"/>
      <c r="MOJ151" s="342"/>
      <c r="MOK151" s="342"/>
      <c r="MOL151" s="342"/>
      <c r="MOM151" s="342"/>
      <c r="MON151" s="342"/>
      <c r="MOO151" s="342"/>
      <c r="MOP151" s="342"/>
      <c r="MOQ151" s="342"/>
      <c r="MOR151" s="342"/>
      <c r="MOS151" s="342"/>
      <c r="MOT151" s="342"/>
      <c r="MOU151" s="342"/>
      <c r="MOV151" s="342"/>
      <c r="MOW151" s="342"/>
      <c r="MOX151" s="342"/>
      <c r="MOY151" s="342"/>
      <c r="MOZ151" s="342"/>
      <c r="MPA151" s="342"/>
      <c r="MPB151" s="342"/>
      <c r="MPC151" s="342"/>
      <c r="MPD151" s="342"/>
      <c r="MPE151" s="342"/>
      <c r="MPF151" s="342"/>
      <c r="MPG151" s="342"/>
      <c r="MPH151" s="342"/>
      <c r="MPI151" s="342"/>
      <c r="MPJ151" s="342"/>
      <c r="MPK151" s="342"/>
      <c r="MPL151" s="342"/>
      <c r="MPM151" s="342"/>
      <c r="MPN151" s="342"/>
      <c r="MPO151" s="342"/>
      <c r="MPP151" s="342"/>
      <c r="MPQ151" s="342"/>
      <c r="MPR151" s="342"/>
      <c r="MPS151" s="342"/>
      <c r="MPT151" s="342"/>
      <c r="MPU151" s="342"/>
      <c r="MPV151" s="342"/>
      <c r="MPW151" s="342"/>
      <c r="MPX151" s="342"/>
      <c r="MPY151" s="342"/>
      <c r="MPZ151" s="342"/>
      <c r="MQA151" s="342"/>
      <c r="MQB151" s="342"/>
      <c r="MQC151" s="342"/>
      <c r="MQD151" s="342"/>
      <c r="MQE151" s="342"/>
      <c r="MQF151" s="342"/>
      <c r="MQG151" s="342"/>
      <c r="MQH151" s="342"/>
      <c r="MQI151" s="342"/>
      <c r="MQJ151" s="342"/>
      <c r="MQK151" s="342"/>
      <c r="MQL151" s="342"/>
      <c r="MQM151" s="342"/>
      <c r="MQN151" s="342"/>
      <c r="MQO151" s="342"/>
      <c r="MQP151" s="342"/>
      <c r="MQQ151" s="342"/>
      <c r="MQR151" s="342"/>
      <c r="MQS151" s="342"/>
      <c r="MQT151" s="342"/>
      <c r="MQU151" s="342"/>
      <c r="MQV151" s="342"/>
      <c r="MQW151" s="342"/>
      <c r="MQX151" s="342"/>
      <c r="MQY151" s="342"/>
      <c r="MQZ151" s="342"/>
      <c r="MRA151" s="342"/>
      <c r="MRB151" s="342"/>
      <c r="MRC151" s="342"/>
      <c r="MRD151" s="342"/>
      <c r="MRE151" s="342"/>
      <c r="MRF151" s="342"/>
      <c r="MRG151" s="342"/>
      <c r="MRH151" s="342"/>
      <c r="MRI151" s="342"/>
      <c r="MRJ151" s="342"/>
      <c r="MRK151" s="342"/>
      <c r="MRL151" s="342"/>
      <c r="MRM151" s="342"/>
      <c r="MRN151" s="342"/>
      <c r="MRO151" s="342"/>
      <c r="MRP151" s="342"/>
      <c r="MRQ151" s="342"/>
      <c r="MRR151" s="342"/>
      <c r="MRS151" s="342"/>
      <c r="MRT151" s="342"/>
      <c r="MRU151" s="342"/>
      <c r="MRV151" s="342"/>
      <c r="MRW151" s="342"/>
      <c r="MRX151" s="342"/>
      <c r="MRY151" s="342"/>
      <c r="MRZ151" s="342"/>
      <c r="MSA151" s="342"/>
      <c r="MSB151" s="342"/>
      <c r="MSC151" s="342"/>
      <c r="MSD151" s="342"/>
      <c r="MSE151" s="342"/>
      <c r="MSF151" s="342"/>
      <c r="MSG151" s="342"/>
      <c r="MSH151" s="342"/>
      <c r="MSI151" s="342"/>
      <c r="MSJ151" s="342"/>
      <c r="MSK151" s="342"/>
      <c r="MSL151" s="342"/>
      <c r="MSM151" s="342"/>
      <c r="MSN151" s="342"/>
      <c r="MSO151" s="342"/>
      <c r="MSP151" s="342"/>
      <c r="MSQ151" s="342"/>
      <c r="MSR151" s="342"/>
      <c r="MSS151" s="342"/>
      <c r="MST151" s="342"/>
      <c r="MSU151" s="342"/>
      <c r="MSV151" s="342"/>
      <c r="MSW151" s="342"/>
      <c r="MSX151" s="342"/>
      <c r="MSY151" s="342"/>
      <c r="MSZ151" s="342"/>
      <c r="MTA151" s="342"/>
      <c r="MTB151" s="342"/>
      <c r="MTC151" s="342"/>
      <c r="MTD151" s="342"/>
      <c r="MTE151" s="342"/>
      <c r="MTF151" s="342"/>
      <c r="MTG151" s="342"/>
      <c r="MTH151" s="342"/>
      <c r="MTI151" s="342"/>
      <c r="MTJ151" s="342"/>
      <c r="MTK151" s="342"/>
      <c r="MTL151" s="342"/>
      <c r="MTM151" s="342"/>
      <c r="MTN151" s="342"/>
      <c r="MTO151" s="342"/>
      <c r="MTP151" s="342"/>
      <c r="MTQ151" s="342"/>
      <c r="MTR151" s="342"/>
      <c r="MTS151" s="342"/>
      <c r="MTT151" s="342"/>
      <c r="MTU151" s="342"/>
      <c r="MTV151" s="342"/>
      <c r="MTW151" s="342"/>
      <c r="MTX151" s="342"/>
      <c r="MTY151" s="342"/>
      <c r="MTZ151" s="342"/>
      <c r="MUA151" s="342"/>
      <c r="MUB151" s="342"/>
      <c r="MUC151" s="342"/>
      <c r="MUD151" s="342"/>
      <c r="MUE151" s="342"/>
      <c r="MUF151" s="342"/>
      <c r="MUG151" s="342"/>
      <c r="MUH151" s="342"/>
      <c r="MUI151" s="342"/>
      <c r="MUJ151" s="342"/>
      <c r="MUK151" s="342"/>
      <c r="MUL151" s="342"/>
      <c r="MUM151" s="342"/>
      <c r="MUN151" s="342"/>
      <c r="MUO151" s="342"/>
      <c r="MUP151" s="342"/>
      <c r="MUQ151" s="342"/>
      <c r="MUR151" s="342"/>
      <c r="MUS151" s="342"/>
      <c r="MUT151" s="342"/>
      <c r="MUU151" s="342"/>
      <c r="MUV151" s="342"/>
      <c r="MUW151" s="342"/>
      <c r="MUX151" s="342"/>
      <c r="MUY151" s="342"/>
      <c r="MUZ151" s="342"/>
      <c r="MVA151" s="342"/>
      <c r="MVB151" s="342"/>
      <c r="MVC151" s="342"/>
      <c r="MVD151" s="342"/>
      <c r="MVE151" s="342"/>
      <c r="MVF151" s="342"/>
      <c r="MVG151" s="342"/>
      <c r="MVH151" s="342"/>
      <c r="MVI151" s="342"/>
      <c r="MVJ151" s="342"/>
      <c r="MVK151" s="342"/>
      <c r="MVL151" s="342"/>
      <c r="MVM151" s="342"/>
      <c r="MVN151" s="342"/>
      <c r="MVO151" s="342"/>
      <c r="MVP151" s="342"/>
      <c r="MVQ151" s="342"/>
      <c r="MVR151" s="342"/>
      <c r="MVS151" s="342"/>
      <c r="MVT151" s="342"/>
      <c r="MVU151" s="342"/>
      <c r="MVV151" s="342"/>
      <c r="MVW151" s="342"/>
      <c r="MVX151" s="342"/>
      <c r="MVY151" s="342"/>
      <c r="MVZ151" s="342"/>
      <c r="MWA151" s="342"/>
      <c r="MWB151" s="342"/>
      <c r="MWC151" s="342"/>
      <c r="MWD151" s="342"/>
      <c r="MWE151" s="342"/>
      <c r="MWF151" s="342"/>
      <c r="MWG151" s="342"/>
      <c r="MWH151" s="342"/>
      <c r="MWI151" s="342"/>
      <c r="MWJ151" s="342"/>
      <c r="MWK151" s="342"/>
      <c r="MWL151" s="342"/>
      <c r="MWM151" s="342"/>
      <c r="MWN151" s="342"/>
      <c r="MWO151" s="342"/>
      <c r="MWP151" s="342"/>
      <c r="MWQ151" s="342"/>
      <c r="MWR151" s="342"/>
      <c r="MWS151" s="342"/>
      <c r="MWT151" s="342"/>
      <c r="MWU151" s="342"/>
      <c r="MWV151" s="342"/>
      <c r="MWW151" s="342"/>
      <c r="MWX151" s="342"/>
      <c r="MWY151" s="342"/>
      <c r="MWZ151" s="342"/>
      <c r="MXA151" s="342"/>
      <c r="MXB151" s="342"/>
      <c r="MXC151" s="342"/>
      <c r="MXD151" s="342"/>
      <c r="MXE151" s="342"/>
      <c r="MXF151" s="342"/>
      <c r="MXG151" s="342"/>
      <c r="MXH151" s="342"/>
      <c r="MXI151" s="342"/>
      <c r="MXJ151" s="342"/>
      <c r="MXK151" s="342"/>
      <c r="MXL151" s="342"/>
      <c r="MXM151" s="342"/>
      <c r="MXN151" s="342"/>
      <c r="MXO151" s="342"/>
      <c r="MXP151" s="342"/>
      <c r="MXQ151" s="342"/>
      <c r="MXR151" s="342"/>
      <c r="MXS151" s="342"/>
      <c r="MXT151" s="342"/>
      <c r="MXU151" s="342"/>
      <c r="MXV151" s="342"/>
      <c r="MXW151" s="342"/>
      <c r="MXX151" s="342"/>
      <c r="MXY151" s="342"/>
      <c r="MXZ151" s="342"/>
      <c r="MYA151" s="342"/>
      <c r="MYB151" s="342"/>
      <c r="MYC151" s="342"/>
      <c r="MYD151" s="342"/>
      <c r="MYE151" s="342"/>
      <c r="MYF151" s="342"/>
      <c r="MYG151" s="342"/>
      <c r="MYH151" s="342"/>
      <c r="MYI151" s="342"/>
      <c r="MYJ151" s="342"/>
      <c r="MYK151" s="342"/>
      <c r="MYL151" s="342"/>
      <c r="MYM151" s="342"/>
      <c r="MYN151" s="342"/>
      <c r="MYO151" s="342"/>
      <c r="MYP151" s="342"/>
      <c r="MYQ151" s="342"/>
      <c r="MYR151" s="342"/>
      <c r="MYS151" s="342"/>
      <c r="MYT151" s="342"/>
      <c r="MYU151" s="342"/>
      <c r="MYV151" s="342"/>
      <c r="MYW151" s="342"/>
      <c r="MYX151" s="342"/>
      <c r="MYY151" s="342"/>
      <c r="MYZ151" s="342"/>
      <c r="MZA151" s="342"/>
      <c r="MZB151" s="342"/>
      <c r="MZC151" s="342"/>
      <c r="MZD151" s="342"/>
      <c r="MZE151" s="342"/>
      <c r="MZF151" s="342"/>
      <c r="MZG151" s="342"/>
      <c r="MZH151" s="342"/>
      <c r="MZI151" s="342"/>
      <c r="MZJ151" s="342"/>
      <c r="MZK151" s="342"/>
      <c r="MZL151" s="342"/>
      <c r="MZM151" s="342"/>
      <c r="MZN151" s="342"/>
      <c r="MZO151" s="342"/>
      <c r="MZP151" s="342"/>
      <c r="MZQ151" s="342"/>
      <c r="MZR151" s="342"/>
      <c r="MZS151" s="342"/>
      <c r="MZT151" s="342"/>
      <c r="MZU151" s="342"/>
      <c r="MZV151" s="342"/>
      <c r="MZW151" s="342"/>
      <c r="MZX151" s="342"/>
      <c r="MZY151" s="342"/>
      <c r="MZZ151" s="342"/>
      <c r="NAA151" s="342"/>
      <c r="NAB151" s="342"/>
      <c r="NAC151" s="342"/>
      <c r="NAD151" s="342"/>
      <c r="NAE151" s="342"/>
      <c r="NAF151" s="342"/>
      <c r="NAG151" s="342"/>
      <c r="NAH151" s="342"/>
      <c r="NAI151" s="342"/>
      <c r="NAJ151" s="342"/>
      <c r="NAK151" s="342"/>
      <c r="NAL151" s="342"/>
      <c r="NAM151" s="342"/>
      <c r="NAN151" s="342"/>
      <c r="NAO151" s="342"/>
      <c r="NAP151" s="342"/>
      <c r="NAQ151" s="342"/>
      <c r="NAR151" s="342"/>
      <c r="NAS151" s="342"/>
      <c r="NAT151" s="342"/>
      <c r="NAU151" s="342"/>
      <c r="NAV151" s="342"/>
      <c r="NAW151" s="342"/>
      <c r="NAX151" s="342"/>
      <c r="NAY151" s="342"/>
      <c r="NAZ151" s="342"/>
      <c r="NBA151" s="342"/>
      <c r="NBB151" s="342"/>
      <c r="NBC151" s="342"/>
      <c r="NBD151" s="342"/>
      <c r="NBE151" s="342"/>
      <c r="NBF151" s="342"/>
      <c r="NBG151" s="342"/>
      <c r="NBH151" s="342"/>
      <c r="NBI151" s="342"/>
      <c r="NBJ151" s="342"/>
      <c r="NBK151" s="342"/>
      <c r="NBL151" s="342"/>
      <c r="NBM151" s="342"/>
      <c r="NBN151" s="342"/>
      <c r="NBO151" s="342"/>
      <c r="NBP151" s="342"/>
      <c r="NBQ151" s="342"/>
      <c r="NBR151" s="342"/>
      <c r="NBS151" s="342"/>
      <c r="NBT151" s="342"/>
      <c r="NBU151" s="342"/>
      <c r="NBV151" s="342"/>
      <c r="NBW151" s="342"/>
      <c r="NBX151" s="342"/>
      <c r="NBY151" s="342"/>
      <c r="NBZ151" s="342"/>
      <c r="NCA151" s="342"/>
      <c r="NCB151" s="342"/>
      <c r="NCC151" s="342"/>
      <c r="NCD151" s="342"/>
      <c r="NCE151" s="342"/>
      <c r="NCF151" s="342"/>
      <c r="NCG151" s="342"/>
      <c r="NCH151" s="342"/>
      <c r="NCI151" s="342"/>
      <c r="NCJ151" s="342"/>
      <c r="NCK151" s="342"/>
      <c r="NCL151" s="342"/>
      <c r="NCM151" s="342"/>
      <c r="NCN151" s="342"/>
      <c r="NCO151" s="342"/>
      <c r="NCP151" s="342"/>
      <c r="NCQ151" s="342"/>
      <c r="NCR151" s="342"/>
      <c r="NCS151" s="342"/>
      <c r="NCT151" s="342"/>
      <c r="NCU151" s="342"/>
      <c r="NCV151" s="342"/>
      <c r="NCW151" s="342"/>
      <c r="NCX151" s="342"/>
      <c r="NCY151" s="342"/>
      <c r="NCZ151" s="342"/>
      <c r="NDA151" s="342"/>
      <c r="NDB151" s="342"/>
      <c r="NDC151" s="342"/>
      <c r="NDD151" s="342"/>
      <c r="NDE151" s="342"/>
      <c r="NDF151" s="342"/>
      <c r="NDG151" s="342"/>
      <c r="NDH151" s="342"/>
      <c r="NDI151" s="342"/>
      <c r="NDJ151" s="342"/>
      <c r="NDK151" s="342"/>
      <c r="NDL151" s="342"/>
      <c r="NDM151" s="342"/>
      <c r="NDN151" s="342"/>
      <c r="NDO151" s="342"/>
      <c r="NDP151" s="342"/>
      <c r="NDQ151" s="342"/>
      <c r="NDR151" s="342"/>
      <c r="NDS151" s="342"/>
      <c r="NDT151" s="342"/>
      <c r="NDU151" s="342"/>
      <c r="NDV151" s="342"/>
      <c r="NDW151" s="342"/>
      <c r="NDX151" s="342"/>
      <c r="NDY151" s="342"/>
      <c r="NDZ151" s="342"/>
      <c r="NEA151" s="342"/>
      <c r="NEB151" s="342"/>
      <c r="NEC151" s="342"/>
      <c r="NED151" s="342"/>
      <c r="NEE151" s="342"/>
      <c r="NEF151" s="342"/>
      <c r="NEG151" s="342"/>
      <c r="NEH151" s="342"/>
      <c r="NEI151" s="342"/>
      <c r="NEJ151" s="342"/>
      <c r="NEK151" s="342"/>
      <c r="NEL151" s="342"/>
      <c r="NEM151" s="342"/>
      <c r="NEN151" s="342"/>
      <c r="NEO151" s="342"/>
      <c r="NEP151" s="342"/>
      <c r="NEQ151" s="342"/>
      <c r="NER151" s="342"/>
      <c r="NES151" s="342"/>
      <c r="NET151" s="342"/>
      <c r="NEU151" s="342"/>
      <c r="NEV151" s="342"/>
      <c r="NEW151" s="342"/>
      <c r="NEX151" s="342"/>
      <c r="NEY151" s="342"/>
      <c r="NEZ151" s="342"/>
      <c r="NFA151" s="342"/>
      <c r="NFB151" s="342"/>
      <c r="NFC151" s="342"/>
      <c r="NFD151" s="342"/>
      <c r="NFE151" s="342"/>
      <c r="NFF151" s="342"/>
      <c r="NFG151" s="342"/>
      <c r="NFH151" s="342"/>
      <c r="NFI151" s="342"/>
      <c r="NFJ151" s="342"/>
      <c r="NFK151" s="342"/>
      <c r="NFL151" s="342"/>
      <c r="NFM151" s="342"/>
      <c r="NFN151" s="342"/>
      <c r="NFO151" s="342"/>
      <c r="NFP151" s="342"/>
      <c r="NFQ151" s="342"/>
      <c r="NFR151" s="342"/>
      <c r="NFS151" s="342"/>
      <c r="NFT151" s="342"/>
      <c r="NFU151" s="342"/>
      <c r="NFV151" s="342"/>
      <c r="NFW151" s="342"/>
      <c r="NFX151" s="342"/>
      <c r="NFY151" s="342"/>
      <c r="NFZ151" s="342"/>
      <c r="NGA151" s="342"/>
      <c r="NGB151" s="342"/>
      <c r="NGC151" s="342"/>
      <c r="NGD151" s="342"/>
      <c r="NGE151" s="342"/>
      <c r="NGF151" s="342"/>
      <c r="NGG151" s="342"/>
      <c r="NGH151" s="342"/>
      <c r="NGI151" s="342"/>
      <c r="NGJ151" s="342"/>
      <c r="NGK151" s="342"/>
      <c r="NGL151" s="342"/>
      <c r="NGM151" s="342"/>
      <c r="NGN151" s="342"/>
      <c r="NGO151" s="342"/>
      <c r="NGP151" s="342"/>
      <c r="NGQ151" s="342"/>
      <c r="NGR151" s="342"/>
      <c r="NGS151" s="342"/>
      <c r="NGT151" s="342"/>
      <c r="NGU151" s="342"/>
      <c r="NGV151" s="342"/>
      <c r="NGW151" s="342"/>
      <c r="NGX151" s="342"/>
      <c r="NGY151" s="342"/>
      <c r="NGZ151" s="342"/>
      <c r="NHA151" s="342"/>
      <c r="NHB151" s="342"/>
      <c r="NHC151" s="342"/>
      <c r="NHD151" s="342"/>
      <c r="NHE151" s="342"/>
      <c r="NHF151" s="342"/>
      <c r="NHG151" s="342"/>
      <c r="NHH151" s="342"/>
      <c r="NHI151" s="342"/>
      <c r="NHJ151" s="342"/>
      <c r="NHK151" s="342"/>
      <c r="NHL151" s="342"/>
      <c r="NHM151" s="342"/>
      <c r="NHN151" s="342"/>
      <c r="NHO151" s="342"/>
      <c r="NHP151" s="342"/>
      <c r="NHQ151" s="342"/>
      <c r="NHR151" s="342"/>
      <c r="NHS151" s="342"/>
      <c r="NHT151" s="342"/>
      <c r="NHU151" s="342"/>
      <c r="NHV151" s="342"/>
      <c r="NHW151" s="342"/>
      <c r="NHX151" s="342"/>
      <c r="NHY151" s="342"/>
      <c r="NHZ151" s="342"/>
      <c r="NIA151" s="342"/>
      <c r="NIB151" s="342"/>
      <c r="NIC151" s="342"/>
      <c r="NID151" s="342"/>
      <c r="NIE151" s="342"/>
      <c r="NIF151" s="342"/>
      <c r="NIG151" s="342"/>
      <c r="NIH151" s="342"/>
      <c r="NII151" s="342"/>
      <c r="NIJ151" s="342"/>
      <c r="NIK151" s="342"/>
      <c r="NIL151" s="342"/>
      <c r="NIM151" s="342"/>
      <c r="NIN151" s="342"/>
      <c r="NIO151" s="342"/>
      <c r="NIP151" s="342"/>
      <c r="NIQ151" s="342"/>
      <c r="NIR151" s="342"/>
      <c r="NIS151" s="342"/>
      <c r="NIT151" s="342"/>
      <c r="NIU151" s="342"/>
      <c r="NIV151" s="342"/>
      <c r="NIW151" s="342"/>
      <c r="NIX151" s="342"/>
      <c r="NIY151" s="342"/>
      <c r="NIZ151" s="342"/>
      <c r="NJA151" s="342"/>
      <c r="NJB151" s="342"/>
      <c r="NJC151" s="342"/>
      <c r="NJD151" s="342"/>
      <c r="NJE151" s="342"/>
      <c r="NJF151" s="342"/>
      <c r="NJG151" s="342"/>
      <c r="NJH151" s="342"/>
      <c r="NJI151" s="342"/>
      <c r="NJJ151" s="342"/>
      <c r="NJK151" s="342"/>
      <c r="NJL151" s="342"/>
      <c r="NJM151" s="342"/>
      <c r="NJN151" s="342"/>
      <c r="NJO151" s="342"/>
      <c r="NJP151" s="342"/>
      <c r="NJQ151" s="342"/>
      <c r="NJR151" s="342"/>
      <c r="NJS151" s="342"/>
      <c r="NJT151" s="342"/>
      <c r="NJU151" s="342"/>
      <c r="NJV151" s="342"/>
      <c r="NJW151" s="342"/>
      <c r="NJX151" s="342"/>
      <c r="NJY151" s="342"/>
      <c r="NJZ151" s="342"/>
      <c r="NKA151" s="342"/>
      <c r="NKB151" s="342"/>
      <c r="NKC151" s="342"/>
      <c r="NKD151" s="342"/>
      <c r="NKE151" s="342"/>
      <c r="NKF151" s="342"/>
      <c r="NKG151" s="342"/>
      <c r="NKH151" s="342"/>
      <c r="NKI151" s="342"/>
      <c r="NKJ151" s="342"/>
      <c r="NKK151" s="342"/>
      <c r="NKL151" s="342"/>
      <c r="NKM151" s="342"/>
      <c r="NKN151" s="342"/>
      <c r="NKO151" s="342"/>
      <c r="NKP151" s="342"/>
      <c r="NKQ151" s="342"/>
      <c r="NKR151" s="342"/>
      <c r="NKS151" s="342"/>
      <c r="NKT151" s="342"/>
      <c r="NKU151" s="342"/>
      <c r="NKV151" s="342"/>
      <c r="NKW151" s="342"/>
      <c r="NKX151" s="342"/>
      <c r="NKY151" s="342"/>
      <c r="NKZ151" s="342"/>
      <c r="NLA151" s="342"/>
      <c r="NLB151" s="342"/>
      <c r="NLC151" s="342"/>
      <c r="NLD151" s="342"/>
      <c r="NLE151" s="342"/>
      <c r="NLF151" s="342"/>
      <c r="NLG151" s="342"/>
      <c r="NLH151" s="342"/>
      <c r="NLI151" s="342"/>
      <c r="NLJ151" s="342"/>
      <c r="NLK151" s="342"/>
      <c r="NLL151" s="342"/>
      <c r="NLM151" s="342"/>
      <c r="NLN151" s="342"/>
      <c r="NLO151" s="342"/>
      <c r="NLP151" s="342"/>
      <c r="NLQ151" s="342"/>
      <c r="NLR151" s="342"/>
      <c r="NLS151" s="342"/>
      <c r="NLT151" s="342"/>
      <c r="NLU151" s="342"/>
      <c r="NLV151" s="342"/>
      <c r="NLW151" s="342"/>
      <c r="NLX151" s="342"/>
      <c r="NLY151" s="342"/>
      <c r="NLZ151" s="342"/>
      <c r="NMA151" s="342"/>
      <c r="NMB151" s="342"/>
      <c r="NMC151" s="342"/>
      <c r="NMD151" s="342"/>
      <c r="NME151" s="342"/>
      <c r="NMF151" s="342"/>
      <c r="NMG151" s="342"/>
      <c r="NMH151" s="342"/>
      <c r="NMI151" s="342"/>
      <c r="NMJ151" s="342"/>
      <c r="NMK151" s="342"/>
      <c r="NML151" s="342"/>
      <c r="NMM151" s="342"/>
      <c r="NMN151" s="342"/>
      <c r="NMO151" s="342"/>
      <c r="NMP151" s="342"/>
      <c r="NMQ151" s="342"/>
      <c r="NMR151" s="342"/>
      <c r="NMS151" s="342"/>
      <c r="NMT151" s="342"/>
      <c r="NMU151" s="342"/>
      <c r="NMV151" s="342"/>
      <c r="NMW151" s="342"/>
      <c r="NMX151" s="342"/>
      <c r="NMY151" s="342"/>
      <c r="NMZ151" s="342"/>
      <c r="NNA151" s="342"/>
      <c r="NNB151" s="342"/>
      <c r="NNC151" s="342"/>
      <c r="NND151" s="342"/>
      <c r="NNE151" s="342"/>
      <c r="NNF151" s="342"/>
      <c r="NNG151" s="342"/>
      <c r="NNH151" s="342"/>
      <c r="NNI151" s="342"/>
      <c r="NNJ151" s="342"/>
      <c r="NNK151" s="342"/>
      <c r="NNL151" s="342"/>
      <c r="NNM151" s="342"/>
      <c r="NNN151" s="342"/>
      <c r="NNO151" s="342"/>
      <c r="NNP151" s="342"/>
      <c r="NNQ151" s="342"/>
      <c r="NNR151" s="342"/>
      <c r="NNS151" s="342"/>
      <c r="NNT151" s="342"/>
      <c r="NNU151" s="342"/>
      <c r="NNV151" s="342"/>
      <c r="NNW151" s="342"/>
      <c r="NNX151" s="342"/>
      <c r="NNY151" s="342"/>
      <c r="NNZ151" s="342"/>
      <c r="NOA151" s="342"/>
      <c r="NOB151" s="342"/>
      <c r="NOC151" s="342"/>
      <c r="NOD151" s="342"/>
      <c r="NOE151" s="342"/>
      <c r="NOF151" s="342"/>
      <c r="NOG151" s="342"/>
      <c r="NOH151" s="342"/>
      <c r="NOI151" s="342"/>
      <c r="NOJ151" s="342"/>
      <c r="NOK151" s="342"/>
      <c r="NOL151" s="342"/>
      <c r="NOM151" s="342"/>
      <c r="NON151" s="342"/>
      <c r="NOO151" s="342"/>
      <c r="NOP151" s="342"/>
      <c r="NOQ151" s="342"/>
      <c r="NOR151" s="342"/>
      <c r="NOS151" s="342"/>
      <c r="NOT151" s="342"/>
      <c r="NOU151" s="342"/>
      <c r="NOV151" s="342"/>
      <c r="NOW151" s="342"/>
      <c r="NOX151" s="342"/>
      <c r="NOY151" s="342"/>
      <c r="NOZ151" s="342"/>
      <c r="NPA151" s="342"/>
      <c r="NPB151" s="342"/>
      <c r="NPC151" s="342"/>
      <c r="NPD151" s="342"/>
      <c r="NPE151" s="342"/>
      <c r="NPF151" s="342"/>
      <c r="NPG151" s="342"/>
      <c r="NPH151" s="342"/>
      <c r="NPI151" s="342"/>
      <c r="NPJ151" s="342"/>
      <c r="NPK151" s="342"/>
      <c r="NPL151" s="342"/>
      <c r="NPM151" s="342"/>
      <c r="NPN151" s="342"/>
      <c r="NPO151" s="342"/>
      <c r="NPP151" s="342"/>
      <c r="NPQ151" s="342"/>
      <c r="NPR151" s="342"/>
      <c r="NPS151" s="342"/>
      <c r="NPT151" s="342"/>
      <c r="NPU151" s="342"/>
      <c r="NPV151" s="342"/>
      <c r="NPW151" s="342"/>
      <c r="NPX151" s="342"/>
      <c r="NPY151" s="342"/>
      <c r="NPZ151" s="342"/>
      <c r="NQA151" s="342"/>
      <c r="NQB151" s="342"/>
      <c r="NQC151" s="342"/>
      <c r="NQD151" s="342"/>
      <c r="NQE151" s="342"/>
      <c r="NQF151" s="342"/>
      <c r="NQG151" s="342"/>
      <c r="NQH151" s="342"/>
      <c r="NQI151" s="342"/>
      <c r="NQJ151" s="342"/>
      <c r="NQK151" s="342"/>
      <c r="NQL151" s="342"/>
      <c r="NQM151" s="342"/>
      <c r="NQN151" s="342"/>
      <c r="NQO151" s="342"/>
      <c r="NQP151" s="342"/>
      <c r="NQQ151" s="342"/>
      <c r="NQR151" s="342"/>
      <c r="NQS151" s="342"/>
      <c r="NQT151" s="342"/>
      <c r="NQU151" s="342"/>
      <c r="NQV151" s="342"/>
      <c r="NQW151" s="342"/>
      <c r="NQX151" s="342"/>
      <c r="NQY151" s="342"/>
      <c r="NQZ151" s="342"/>
      <c r="NRA151" s="342"/>
      <c r="NRB151" s="342"/>
      <c r="NRC151" s="342"/>
      <c r="NRD151" s="342"/>
      <c r="NRE151" s="342"/>
      <c r="NRF151" s="342"/>
      <c r="NRG151" s="342"/>
      <c r="NRH151" s="342"/>
      <c r="NRI151" s="342"/>
      <c r="NRJ151" s="342"/>
      <c r="NRK151" s="342"/>
      <c r="NRL151" s="342"/>
      <c r="NRM151" s="342"/>
      <c r="NRN151" s="342"/>
      <c r="NRO151" s="342"/>
      <c r="NRP151" s="342"/>
      <c r="NRQ151" s="342"/>
      <c r="NRR151" s="342"/>
      <c r="NRS151" s="342"/>
      <c r="NRT151" s="342"/>
      <c r="NRU151" s="342"/>
      <c r="NRV151" s="342"/>
      <c r="NRW151" s="342"/>
      <c r="NRX151" s="342"/>
      <c r="NRY151" s="342"/>
      <c r="NRZ151" s="342"/>
      <c r="NSA151" s="342"/>
      <c r="NSB151" s="342"/>
      <c r="NSC151" s="342"/>
      <c r="NSD151" s="342"/>
      <c r="NSE151" s="342"/>
      <c r="NSF151" s="342"/>
      <c r="NSG151" s="342"/>
      <c r="NSH151" s="342"/>
      <c r="NSI151" s="342"/>
      <c r="NSJ151" s="342"/>
      <c r="NSK151" s="342"/>
      <c r="NSL151" s="342"/>
      <c r="NSM151" s="342"/>
      <c r="NSN151" s="342"/>
      <c r="NSO151" s="342"/>
      <c r="NSP151" s="342"/>
      <c r="NSQ151" s="342"/>
      <c r="NSR151" s="342"/>
      <c r="NSS151" s="342"/>
      <c r="NST151" s="342"/>
      <c r="NSU151" s="342"/>
      <c r="NSV151" s="342"/>
      <c r="NSW151" s="342"/>
      <c r="NSX151" s="342"/>
      <c r="NSY151" s="342"/>
      <c r="NSZ151" s="342"/>
      <c r="NTA151" s="342"/>
      <c r="NTB151" s="342"/>
      <c r="NTC151" s="342"/>
      <c r="NTD151" s="342"/>
      <c r="NTE151" s="342"/>
      <c r="NTF151" s="342"/>
      <c r="NTG151" s="342"/>
      <c r="NTH151" s="342"/>
      <c r="NTI151" s="342"/>
      <c r="NTJ151" s="342"/>
      <c r="NTK151" s="342"/>
      <c r="NTL151" s="342"/>
      <c r="NTM151" s="342"/>
      <c r="NTN151" s="342"/>
      <c r="NTO151" s="342"/>
      <c r="NTP151" s="342"/>
      <c r="NTQ151" s="342"/>
      <c r="NTR151" s="342"/>
      <c r="NTS151" s="342"/>
      <c r="NTT151" s="342"/>
      <c r="NTU151" s="342"/>
      <c r="NTV151" s="342"/>
      <c r="NTW151" s="342"/>
      <c r="NTX151" s="342"/>
      <c r="NTY151" s="342"/>
      <c r="NTZ151" s="342"/>
      <c r="NUA151" s="342"/>
      <c r="NUB151" s="342"/>
      <c r="NUC151" s="342"/>
      <c r="NUD151" s="342"/>
      <c r="NUE151" s="342"/>
      <c r="NUF151" s="342"/>
      <c r="NUG151" s="342"/>
      <c r="NUH151" s="342"/>
      <c r="NUI151" s="342"/>
      <c r="NUJ151" s="342"/>
      <c r="NUK151" s="342"/>
      <c r="NUL151" s="342"/>
      <c r="NUM151" s="342"/>
      <c r="NUN151" s="342"/>
      <c r="NUO151" s="342"/>
      <c r="NUP151" s="342"/>
      <c r="NUQ151" s="342"/>
      <c r="NUR151" s="342"/>
      <c r="NUS151" s="342"/>
      <c r="NUT151" s="342"/>
      <c r="NUU151" s="342"/>
      <c r="NUV151" s="342"/>
      <c r="NUW151" s="342"/>
      <c r="NUX151" s="342"/>
      <c r="NUY151" s="342"/>
      <c r="NUZ151" s="342"/>
      <c r="NVA151" s="342"/>
      <c r="NVB151" s="342"/>
      <c r="NVC151" s="342"/>
      <c r="NVD151" s="342"/>
      <c r="NVE151" s="342"/>
      <c r="NVF151" s="342"/>
      <c r="NVG151" s="342"/>
      <c r="NVH151" s="342"/>
      <c r="NVI151" s="342"/>
      <c r="NVJ151" s="342"/>
      <c r="NVK151" s="342"/>
      <c r="NVL151" s="342"/>
      <c r="NVM151" s="342"/>
      <c r="NVN151" s="342"/>
      <c r="NVO151" s="342"/>
      <c r="NVP151" s="342"/>
      <c r="NVQ151" s="342"/>
      <c r="NVR151" s="342"/>
      <c r="NVS151" s="342"/>
      <c r="NVT151" s="342"/>
      <c r="NVU151" s="342"/>
      <c r="NVV151" s="342"/>
      <c r="NVW151" s="342"/>
      <c r="NVX151" s="342"/>
      <c r="NVY151" s="342"/>
      <c r="NVZ151" s="342"/>
      <c r="NWA151" s="342"/>
      <c r="NWB151" s="342"/>
      <c r="NWC151" s="342"/>
      <c r="NWD151" s="342"/>
      <c r="NWE151" s="342"/>
      <c r="NWF151" s="342"/>
      <c r="NWG151" s="342"/>
      <c r="NWH151" s="342"/>
      <c r="NWI151" s="342"/>
      <c r="NWJ151" s="342"/>
      <c r="NWK151" s="342"/>
      <c r="NWL151" s="342"/>
      <c r="NWM151" s="342"/>
      <c r="NWN151" s="342"/>
      <c r="NWO151" s="342"/>
      <c r="NWP151" s="342"/>
      <c r="NWQ151" s="342"/>
      <c r="NWR151" s="342"/>
      <c r="NWS151" s="342"/>
      <c r="NWT151" s="342"/>
      <c r="NWU151" s="342"/>
      <c r="NWV151" s="342"/>
      <c r="NWW151" s="342"/>
      <c r="NWX151" s="342"/>
      <c r="NWY151" s="342"/>
      <c r="NWZ151" s="342"/>
      <c r="NXA151" s="342"/>
      <c r="NXB151" s="342"/>
      <c r="NXC151" s="342"/>
      <c r="NXD151" s="342"/>
      <c r="NXE151" s="342"/>
      <c r="NXF151" s="342"/>
      <c r="NXG151" s="342"/>
      <c r="NXH151" s="342"/>
      <c r="NXI151" s="342"/>
      <c r="NXJ151" s="342"/>
      <c r="NXK151" s="342"/>
      <c r="NXL151" s="342"/>
      <c r="NXM151" s="342"/>
      <c r="NXN151" s="342"/>
      <c r="NXO151" s="342"/>
      <c r="NXP151" s="342"/>
      <c r="NXQ151" s="342"/>
      <c r="NXR151" s="342"/>
      <c r="NXS151" s="342"/>
      <c r="NXT151" s="342"/>
      <c r="NXU151" s="342"/>
      <c r="NXV151" s="342"/>
      <c r="NXW151" s="342"/>
      <c r="NXX151" s="342"/>
      <c r="NXY151" s="342"/>
      <c r="NXZ151" s="342"/>
      <c r="NYA151" s="342"/>
      <c r="NYB151" s="342"/>
      <c r="NYC151" s="342"/>
      <c r="NYD151" s="342"/>
      <c r="NYE151" s="342"/>
      <c r="NYF151" s="342"/>
      <c r="NYG151" s="342"/>
      <c r="NYH151" s="342"/>
      <c r="NYI151" s="342"/>
      <c r="NYJ151" s="342"/>
      <c r="NYK151" s="342"/>
      <c r="NYL151" s="342"/>
      <c r="NYM151" s="342"/>
      <c r="NYN151" s="342"/>
      <c r="NYO151" s="342"/>
      <c r="NYP151" s="342"/>
      <c r="NYQ151" s="342"/>
      <c r="NYR151" s="342"/>
      <c r="NYS151" s="342"/>
      <c r="NYT151" s="342"/>
      <c r="NYU151" s="342"/>
      <c r="NYV151" s="342"/>
      <c r="NYW151" s="342"/>
      <c r="NYX151" s="342"/>
      <c r="NYY151" s="342"/>
      <c r="NYZ151" s="342"/>
      <c r="NZA151" s="342"/>
      <c r="NZB151" s="342"/>
      <c r="NZC151" s="342"/>
      <c r="NZD151" s="342"/>
      <c r="NZE151" s="342"/>
      <c r="NZF151" s="342"/>
      <c r="NZG151" s="342"/>
      <c r="NZH151" s="342"/>
      <c r="NZI151" s="342"/>
      <c r="NZJ151" s="342"/>
      <c r="NZK151" s="342"/>
      <c r="NZL151" s="342"/>
      <c r="NZM151" s="342"/>
      <c r="NZN151" s="342"/>
      <c r="NZO151" s="342"/>
      <c r="NZP151" s="342"/>
      <c r="NZQ151" s="342"/>
      <c r="NZR151" s="342"/>
      <c r="NZS151" s="342"/>
      <c r="NZT151" s="342"/>
      <c r="NZU151" s="342"/>
      <c r="NZV151" s="342"/>
      <c r="NZW151" s="342"/>
      <c r="NZX151" s="342"/>
      <c r="NZY151" s="342"/>
      <c r="NZZ151" s="342"/>
      <c r="OAA151" s="342"/>
      <c r="OAB151" s="342"/>
      <c r="OAC151" s="342"/>
      <c r="OAD151" s="342"/>
      <c r="OAE151" s="342"/>
      <c r="OAF151" s="342"/>
      <c r="OAG151" s="342"/>
      <c r="OAH151" s="342"/>
      <c r="OAI151" s="342"/>
      <c r="OAJ151" s="342"/>
      <c r="OAK151" s="342"/>
      <c r="OAL151" s="342"/>
      <c r="OAM151" s="342"/>
      <c r="OAN151" s="342"/>
      <c r="OAO151" s="342"/>
      <c r="OAP151" s="342"/>
      <c r="OAQ151" s="342"/>
      <c r="OAR151" s="342"/>
      <c r="OAS151" s="342"/>
      <c r="OAT151" s="342"/>
      <c r="OAU151" s="342"/>
      <c r="OAV151" s="342"/>
      <c r="OAW151" s="342"/>
      <c r="OAX151" s="342"/>
      <c r="OAY151" s="342"/>
      <c r="OAZ151" s="342"/>
      <c r="OBA151" s="342"/>
      <c r="OBB151" s="342"/>
      <c r="OBC151" s="342"/>
      <c r="OBD151" s="342"/>
      <c r="OBE151" s="342"/>
      <c r="OBF151" s="342"/>
      <c r="OBG151" s="342"/>
      <c r="OBH151" s="342"/>
      <c r="OBI151" s="342"/>
      <c r="OBJ151" s="342"/>
      <c r="OBK151" s="342"/>
      <c r="OBL151" s="342"/>
      <c r="OBM151" s="342"/>
      <c r="OBN151" s="342"/>
      <c r="OBO151" s="342"/>
      <c r="OBP151" s="342"/>
      <c r="OBQ151" s="342"/>
      <c r="OBR151" s="342"/>
      <c r="OBS151" s="342"/>
      <c r="OBT151" s="342"/>
      <c r="OBU151" s="342"/>
      <c r="OBV151" s="342"/>
      <c r="OBW151" s="342"/>
      <c r="OBX151" s="342"/>
      <c r="OBY151" s="342"/>
      <c r="OBZ151" s="342"/>
      <c r="OCA151" s="342"/>
      <c r="OCB151" s="342"/>
      <c r="OCC151" s="342"/>
      <c r="OCD151" s="342"/>
      <c r="OCE151" s="342"/>
      <c r="OCF151" s="342"/>
      <c r="OCG151" s="342"/>
      <c r="OCH151" s="342"/>
      <c r="OCI151" s="342"/>
      <c r="OCJ151" s="342"/>
      <c r="OCK151" s="342"/>
      <c r="OCL151" s="342"/>
      <c r="OCM151" s="342"/>
      <c r="OCN151" s="342"/>
      <c r="OCO151" s="342"/>
      <c r="OCP151" s="342"/>
      <c r="OCQ151" s="342"/>
      <c r="OCR151" s="342"/>
      <c r="OCS151" s="342"/>
      <c r="OCT151" s="342"/>
      <c r="OCU151" s="342"/>
      <c r="OCV151" s="342"/>
      <c r="OCW151" s="342"/>
      <c r="OCX151" s="342"/>
      <c r="OCY151" s="342"/>
      <c r="OCZ151" s="342"/>
      <c r="ODA151" s="342"/>
      <c r="ODB151" s="342"/>
      <c r="ODC151" s="342"/>
      <c r="ODD151" s="342"/>
      <c r="ODE151" s="342"/>
      <c r="ODF151" s="342"/>
      <c r="ODG151" s="342"/>
      <c r="ODH151" s="342"/>
      <c r="ODI151" s="342"/>
      <c r="ODJ151" s="342"/>
      <c r="ODK151" s="342"/>
      <c r="ODL151" s="342"/>
      <c r="ODM151" s="342"/>
      <c r="ODN151" s="342"/>
      <c r="ODO151" s="342"/>
      <c r="ODP151" s="342"/>
      <c r="ODQ151" s="342"/>
      <c r="ODR151" s="342"/>
      <c r="ODS151" s="342"/>
      <c r="ODT151" s="342"/>
      <c r="ODU151" s="342"/>
      <c r="ODV151" s="342"/>
      <c r="ODW151" s="342"/>
      <c r="ODX151" s="342"/>
      <c r="ODY151" s="342"/>
      <c r="ODZ151" s="342"/>
      <c r="OEA151" s="342"/>
      <c r="OEB151" s="342"/>
      <c r="OEC151" s="342"/>
      <c r="OED151" s="342"/>
      <c r="OEE151" s="342"/>
      <c r="OEF151" s="342"/>
      <c r="OEG151" s="342"/>
      <c r="OEH151" s="342"/>
      <c r="OEI151" s="342"/>
      <c r="OEJ151" s="342"/>
      <c r="OEK151" s="342"/>
      <c r="OEL151" s="342"/>
      <c r="OEM151" s="342"/>
      <c r="OEN151" s="342"/>
      <c r="OEO151" s="342"/>
      <c r="OEP151" s="342"/>
      <c r="OEQ151" s="342"/>
      <c r="OER151" s="342"/>
      <c r="OES151" s="342"/>
      <c r="OET151" s="342"/>
      <c r="OEU151" s="342"/>
      <c r="OEV151" s="342"/>
      <c r="OEW151" s="342"/>
      <c r="OEX151" s="342"/>
      <c r="OEY151" s="342"/>
      <c r="OEZ151" s="342"/>
      <c r="OFA151" s="342"/>
      <c r="OFB151" s="342"/>
      <c r="OFC151" s="342"/>
      <c r="OFD151" s="342"/>
      <c r="OFE151" s="342"/>
      <c r="OFF151" s="342"/>
      <c r="OFG151" s="342"/>
      <c r="OFH151" s="342"/>
      <c r="OFI151" s="342"/>
      <c r="OFJ151" s="342"/>
      <c r="OFK151" s="342"/>
      <c r="OFL151" s="342"/>
      <c r="OFM151" s="342"/>
      <c r="OFN151" s="342"/>
      <c r="OFO151" s="342"/>
      <c r="OFP151" s="342"/>
      <c r="OFQ151" s="342"/>
      <c r="OFR151" s="342"/>
      <c r="OFS151" s="342"/>
      <c r="OFT151" s="342"/>
      <c r="OFU151" s="342"/>
      <c r="OFV151" s="342"/>
      <c r="OFW151" s="342"/>
      <c r="OFX151" s="342"/>
      <c r="OFY151" s="342"/>
      <c r="OFZ151" s="342"/>
      <c r="OGA151" s="342"/>
      <c r="OGB151" s="342"/>
      <c r="OGC151" s="342"/>
      <c r="OGD151" s="342"/>
      <c r="OGE151" s="342"/>
      <c r="OGF151" s="342"/>
      <c r="OGG151" s="342"/>
      <c r="OGH151" s="342"/>
      <c r="OGI151" s="342"/>
      <c r="OGJ151" s="342"/>
      <c r="OGK151" s="342"/>
      <c r="OGL151" s="342"/>
      <c r="OGM151" s="342"/>
      <c r="OGN151" s="342"/>
      <c r="OGO151" s="342"/>
      <c r="OGP151" s="342"/>
      <c r="OGQ151" s="342"/>
      <c r="OGR151" s="342"/>
      <c r="OGS151" s="342"/>
      <c r="OGT151" s="342"/>
      <c r="OGU151" s="342"/>
      <c r="OGV151" s="342"/>
      <c r="OGW151" s="342"/>
      <c r="OGX151" s="342"/>
      <c r="OGY151" s="342"/>
      <c r="OGZ151" s="342"/>
      <c r="OHA151" s="342"/>
      <c r="OHB151" s="342"/>
      <c r="OHC151" s="342"/>
      <c r="OHD151" s="342"/>
      <c r="OHE151" s="342"/>
      <c r="OHF151" s="342"/>
      <c r="OHG151" s="342"/>
      <c r="OHH151" s="342"/>
      <c r="OHI151" s="342"/>
      <c r="OHJ151" s="342"/>
      <c r="OHK151" s="342"/>
      <c r="OHL151" s="342"/>
      <c r="OHM151" s="342"/>
      <c r="OHN151" s="342"/>
      <c r="OHO151" s="342"/>
      <c r="OHP151" s="342"/>
      <c r="OHQ151" s="342"/>
      <c r="OHR151" s="342"/>
      <c r="OHS151" s="342"/>
      <c r="OHT151" s="342"/>
      <c r="OHU151" s="342"/>
      <c r="OHV151" s="342"/>
      <c r="OHW151" s="342"/>
      <c r="OHX151" s="342"/>
      <c r="OHY151" s="342"/>
      <c r="OHZ151" s="342"/>
      <c r="OIA151" s="342"/>
      <c r="OIB151" s="342"/>
      <c r="OIC151" s="342"/>
      <c r="OID151" s="342"/>
      <c r="OIE151" s="342"/>
      <c r="OIF151" s="342"/>
      <c r="OIG151" s="342"/>
      <c r="OIH151" s="342"/>
      <c r="OII151" s="342"/>
      <c r="OIJ151" s="342"/>
      <c r="OIK151" s="342"/>
      <c r="OIL151" s="342"/>
      <c r="OIM151" s="342"/>
      <c r="OIN151" s="342"/>
      <c r="OIO151" s="342"/>
      <c r="OIP151" s="342"/>
      <c r="OIQ151" s="342"/>
      <c r="OIR151" s="342"/>
      <c r="OIS151" s="342"/>
      <c r="OIT151" s="342"/>
      <c r="OIU151" s="342"/>
      <c r="OIV151" s="342"/>
      <c r="OIW151" s="342"/>
      <c r="OIX151" s="342"/>
      <c r="OIY151" s="342"/>
      <c r="OIZ151" s="342"/>
      <c r="OJA151" s="342"/>
      <c r="OJB151" s="342"/>
      <c r="OJC151" s="342"/>
      <c r="OJD151" s="342"/>
      <c r="OJE151" s="342"/>
      <c r="OJF151" s="342"/>
      <c r="OJG151" s="342"/>
      <c r="OJH151" s="342"/>
      <c r="OJI151" s="342"/>
      <c r="OJJ151" s="342"/>
      <c r="OJK151" s="342"/>
      <c r="OJL151" s="342"/>
      <c r="OJM151" s="342"/>
      <c r="OJN151" s="342"/>
      <c r="OJO151" s="342"/>
      <c r="OJP151" s="342"/>
      <c r="OJQ151" s="342"/>
      <c r="OJR151" s="342"/>
      <c r="OJS151" s="342"/>
      <c r="OJT151" s="342"/>
      <c r="OJU151" s="342"/>
      <c r="OJV151" s="342"/>
      <c r="OJW151" s="342"/>
      <c r="OJX151" s="342"/>
      <c r="OJY151" s="342"/>
      <c r="OJZ151" s="342"/>
      <c r="OKA151" s="342"/>
      <c r="OKB151" s="342"/>
      <c r="OKC151" s="342"/>
      <c r="OKD151" s="342"/>
      <c r="OKE151" s="342"/>
      <c r="OKF151" s="342"/>
      <c r="OKG151" s="342"/>
      <c r="OKH151" s="342"/>
      <c r="OKI151" s="342"/>
      <c r="OKJ151" s="342"/>
      <c r="OKK151" s="342"/>
      <c r="OKL151" s="342"/>
      <c r="OKM151" s="342"/>
      <c r="OKN151" s="342"/>
      <c r="OKO151" s="342"/>
      <c r="OKP151" s="342"/>
      <c r="OKQ151" s="342"/>
      <c r="OKR151" s="342"/>
      <c r="OKS151" s="342"/>
      <c r="OKT151" s="342"/>
      <c r="OKU151" s="342"/>
      <c r="OKV151" s="342"/>
      <c r="OKW151" s="342"/>
      <c r="OKX151" s="342"/>
      <c r="OKY151" s="342"/>
      <c r="OKZ151" s="342"/>
      <c r="OLA151" s="342"/>
      <c r="OLB151" s="342"/>
      <c r="OLC151" s="342"/>
      <c r="OLD151" s="342"/>
      <c r="OLE151" s="342"/>
      <c r="OLF151" s="342"/>
      <c r="OLG151" s="342"/>
      <c r="OLH151" s="342"/>
      <c r="OLI151" s="342"/>
      <c r="OLJ151" s="342"/>
      <c r="OLK151" s="342"/>
      <c r="OLL151" s="342"/>
      <c r="OLM151" s="342"/>
      <c r="OLN151" s="342"/>
      <c r="OLO151" s="342"/>
      <c r="OLP151" s="342"/>
      <c r="OLQ151" s="342"/>
      <c r="OLR151" s="342"/>
      <c r="OLS151" s="342"/>
      <c r="OLT151" s="342"/>
      <c r="OLU151" s="342"/>
      <c r="OLV151" s="342"/>
      <c r="OLW151" s="342"/>
      <c r="OLX151" s="342"/>
      <c r="OLY151" s="342"/>
      <c r="OLZ151" s="342"/>
      <c r="OMA151" s="342"/>
      <c r="OMB151" s="342"/>
      <c r="OMC151" s="342"/>
      <c r="OMD151" s="342"/>
      <c r="OME151" s="342"/>
      <c r="OMF151" s="342"/>
      <c r="OMG151" s="342"/>
      <c r="OMH151" s="342"/>
      <c r="OMI151" s="342"/>
      <c r="OMJ151" s="342"/>
      <c r="OMK151" s="342"/>
      <c r="OML151" s="342"/>
      <c r="OMM151" s="342"/>
      <c r="OMN151" s="342"/>
      <c r="OMO151" s="342"/>
      <c r="OMP151" s="342"/>
      <c r="OMQ151" s="342"/>
      <c r="OMR151" s="342"/>
      <c r="OMS151" s="342"/>
      <c r="OMT151" s="342"/>
      <c r="OMU151" s="342"/>
      <c r="OMV151" s="342"/>
      <c r="OMW151" s="342"/>
      <c r="OMX151" s="342"/>
      <c r="OMY151" s="342"/>
      <c r="OMZ151" s="342"/>
      <c r="ONA151" s="342"/>
      <c r="ONB151" s="342"/>
      <c r="ONC151" s="342"/>
      <c r="OND151" s="342"/>
      <c r="ONE151" s="342"/>
      <c r="ONF151" s="342"/>
      <c r="ONG151" s="342"/>
      <c r="ONH151" s="342"/>
      <c r="ONI151" s="342"/>
      <c r="ONJ151" s="342"/>
      <c r="ONK151" s="342"/>
      <c r="ONL151" s="342"/>
      <c r="ONM151" s="342"/>
      <c r="ONN151" s="342"/>
      <c r="ONO151" s="342"/>
      <c r="ONP151" s="342"/>
      <c r="ONQ151" s="342"/>
      <c r="ONR151" s="342"/>
      <c r="ONS151" s="342"/>
      <c r="ONT151" s="342"/>
      <c r="ONU151" s="342"/>
      <c r="ONV151" s="342"/>
      <c r="ONW151" s="342"/>
      <c r="ONX151" s="342"/>
      <c r="ONY151" s="342"/>
      <c r="ONZ151" s="342"/>
      <c r="OOA151" s="342"/>
      <c r="OOB151" s="342"/>
      <c r="OOC151" s="342"/>
      <c r="OOD151" s="342"/>
      <c r="OOE151" s="342"/>
      <c r="OOF151" s="342"/>
      <c r="OOG151" s="342"/>
      <c r="OOH151" s="342"/>
      <c r="OOI151" s="342"/>
      <c r="OOJ151" s="342"/>
      <c r="OOK151" s="342"/>
      <c r="OOL151" s="342"/>
      <c r="OOM151" s="342"/>
      <c r="OON151" s="342"/>
      <c r="OOO151" s="342"/>
      <c r="OOP151" s="342"/>
      <c r="OOQ151" s="342"/>
      <c r="OOR151" s="342"/>
      <c r="OOS151" s="342"/>
      <c r="OOT151" s="342"/>
      <c r="OOU151" s="342"/>
      <c r="OOV151" s="342"/>
      <c r="OOW151" s="342"/>
      <c r="OOX151" s="342"/>
      <c r="OOY151" s="342"/>
      <c r="OOZ151" s="342"/>
      <c r="OPA151" s="342"/>
      <c r="OPB151" s="342"/>
      <c r="OPC151" s="342"/>
      <c r="OPD151" s="342"/>
      <c r="OPE151" s="342"/>
      <c r="OPF151" s="342"/>
      <c r="OPG151" s="342"/>
      <c r="OPH151" s="342"/>
      <c r="OPI151" s="342"/>
      <c r="OPJ151" s="342"/>
      <c r="OPK151" s="342"/>
      <c r="OPL151" s="342"/>
      <c r="OPM151" s="342"/>
      <c r="OPN151" s="342"/>
      <c r="OPO151" s="342"/>
      <c r="OPP151" s="342"/>
      <c r="OPQ151" s="342"/>
      <c r="OPR151" s="342"/>
      <c r="OPS151" s="342"/>
      <c r="OPT151" s="342"/>
      <c r="OPU151" s="342"/>
      <c r="OPV151" s="342"/>
      <c r="OPW151" s="342"/>
      <c r="OPX151" s="342"/>
      <c r="OPY151" s="342"/>
      <c r="OPZ151" s="342"/>
      <c r="OQA151" s="342"/>
      <c r="OQB151" s="342"/>
      <c r="OQC151" s="342"/>
      <c r="OQD151" s="342"/>
      <c r="OQE151" s="342"/>
      <c r="OQF151" s="342"/>
      <c r="OQG151" s="342"/>
      <c r="OQH151" s="342"/>
      <c r="OQI151" s="342"/>
      <c r="OQJ151" s="342"/>
      <c r="OQK151" s="342"/>
      <c r="OQL151" s="342"/>
      <c r="OQM151" s="342"/>
      <c r="OQN151" s="342"/>
      <c r="OQO151" s="342"/>
      <c r="OQP151" s="342"/>
      <c r="OQQ151" s="342"/>
      <c r="OQR151" s="342"/>
      <c r="OQS151" s="342"/>
      <c r="OQT151" s="342"/>
      <c r="OQU151" s="342"/>
      <c r="OQV151" s="342"/>
      <c r="OQW151" s="342"/>
      <c r="OQX151" s="342"/>
      <c r="OQY151" s="342"/>
      <c r="OQZ151" s="342"/>
      <c r="ORA151" s="342"/>
      <c r="ORB151" s="342"/>
      <c r="ORC151" s="342"/>
      <c r="ORD151" s="342"/>
      <c r="ORE151" s="342"/>
      <c r="ORF151" s="342"/>
      <c r="ORG151" s="342"/>
      <c r="ORH151" s="342"/>
      <c r="ORI151" s="342"/>
      <c r="ORJ151" s="342"/>
      <c r="ORK151" s="342"/>
      <c r="ORL151" s="342"/>
      <c r="ORM151" s="342"/>
      <c r="ORN151" s="342"/>
      <c r="ORO151" s="342"/>
      <c r="ORP151" s="342"/>
      <c r="ORQ151" s="342"/>
      <c r="ORR151" s="342"/>
      <c r="ORS151" s="342"/>
      <c r="ORT151" s="342"/>
      <c r="ORU151" s="342"/>
      <c r="ORV151" s="342"/>
      <c r="ORW151" s="342"/>
      <c r="ORX151" s="342"/>
      <c r="ORY151" s="342"/>
      <c r="ORZ151" s="342"/>
      <c r="OSA151" s="342"/>
      <c r="OSB151" s="342"/>
      <c r="OSC151" s="342"/>
      <c r="OSD151" s="342"/>
      <c r="OSE151" s="342"/>
      <c r="OSF151" s="342"/>
      <c r="OSG151" s="342"/>
      <c r="OSH151" s="342"/>
      <c r="OSI151" s="342"/>
      <c r="OSJ151" s="342"/>
      <c r="OSK151" s="342"/>
      <c r="OSL151" s="342"/>
      <c r="OSM151" s="342"/>
      <c r="OSN151" s="342"/>
      <c r="OSO151" s="342"/>
      <c r="OSP151" s="342"/>
      <c r="OSQ151" s="342"/>
      <c r="OSR151" s="342"/>
      <c r="OSS151" s="342"/>
      <c r="OST151" s="342"/>
      <c r="OSU151" s="342"/>
      <c r="OSV151" s="342"/>
      <c r="OSW151" s="342"/>
      <c r="OSX151" s="342"/>
      <c r="OSY151" s="342"/>
      <c r="OSZ151" s="342"/>
      <c r="OTA151" s="342"/>
      <c r="OTB151" s="342"/>
      <c r="OTC151" s="342"/>
      <c r="OTD151" s="342"/>
      <c r="OTE151" s="342"/>
      <c r="OTF151" s="342"/>
      <c r="OTG151" s="342"/>
      <c r="OTH151" s="342"/>
      <c r="OTI151" s="342"/>
      <c r="OTJ151" s="342"/>
      <c r="OTK151" s="342"/>
      <c r="OTL151" s="342"/>
      <c r="OTM151" s="342"/>
      <c r="OTN151" s="342"/>
      <c r="OTO151" s="342"/>
      <c r="OTP151" s="342"/>
      <c r="OTQ151" s="342"/>
      <c r="OTR151" s="342"/>
      <c r="OTS151" s="342"/>
      <c r="OTT151" s="342"/>
      <c r="OTU151" s="342"/>
      <c r="OTV151" s="342"/>
      <c r="OTW151" s="342"/>
      <c r="OTX151" s="342"/>
      <c r="OTY151" s="342"/>
      <c r="OTZ151" s="342"/>
      <c r="OUA151" s="342"/>
      <c r="OUB151" s="342"/>
      <c r="OUC151" s="342"/>
      <c r="OUD151" s="342"/>
      <c r="OUE151" s="342"/>
      <c r="OUF151" s="342"/>
      <c r="OUG151" s="342"/>
      <c r="OUH151" s="342"/>
      <c r="OUI151" s="342"/>
      <c r="OUJ151" s="342"/>
      <c r="OUK151" s="342"/>
      <c r="OUL151" s="342"/>
      <c r="OUM151" s="342"/>
      <c r="OUN151" s="342"/>
      <c r="OUO151" s="342"/>
      <c r="OUP151" s="342"/>
      <c r="OUQ151" s="342"/>
      <c r="OUR151" s="342"/>
      <c r="OUS151" s="342"/>
      <c r="OUT151" s="342"/>
      <c r="OUU151" s="342"/>
      <c r="OUV151" s="342"/>
      <c r="OUW151" s="342"/>
      <c r="OUX151" s="342"/>
      <c r="OUY151" s="342"/>
      <c r="OUZ151" s="342"/>
      <c r="OVA151" s="342"/>
      <c r="OVB151" s="342"/>
      <c r="OVC151" s="342"/>
      <c r="OVD151" s="342"/>
      <c r="OVE151" s="342"/>
      <c r="OVF151" s="342"/>
      <c r="OVG151" s="342"/>
      <c r="OVH151" s="342"/>
      <c r="OVI151" s="342"/>
      <c r="OVJ151" s="342"/>
      <c r="OVK151" s="342"/>
      <c r="OVL151" s="342"/>
      <c r="OVM151" s="342"/>
      <c r="OVN151" s="342"/>
      <c r="OVO151" s="342"/>
      <c r="OVP151" s="342"/>
      <c r="OVQ151" s="342"/>
      <c r="OVR151" s="342"/>
      <c r="OVS151" s="342"/>
      <c r="OVT151" s="342"/>
      <c r="OVU151" s="342"/>
      <c r="OVV151" s="342"/>
      <c r="OVW151" s="342"/>
      <c r="OVX151" s="342"/>
      <c r="OVY151" s="342"/>
      <c r="OVZ151" s="342"/>
      <c r="OWA151" s="342"/>
      <c r="OWB151" s="342"/>
      <c r="OWC151" s="342"/>
      <c r="OWD151" s="342"/>
      <c r="OWE151" s="342"/>
      <c r="OWF151" s="342"/>
      <c r="OWG151" s="342"/>
      <c r="OWH151" s="342"/>
      <c r="OWI151" s="342"/>
      <c r="OWJ151" s="342"/>
      <c r="OWK151" s="342"/>
      <c r="OWL151" s="342"/>
      <c r="OWM151" s="342"/>
      <c r="OWN151" s="342"/>
      <c r="OWO151" s="342"/>
      <c r="OWP151" s="342"/>
      <c r="OWQ151" s="342"/>
      <c r="OWR151" s="342"/>
      <c r="OWS151" s="342"/>
      <c r="OWT151" s="342"/>
      <c r="OWU151" s="342"/>
      <c r="OWV151" s="342"/>
      <c r="OWW151" s="342"/>
      <c r="OWX151" s="342"/>
      <c r="OWY151" s="342"/>
      <c r="OWZ151" s="342"/>
      <c r="OXA151" s="342"/>
      <c r="OXB151" s="342"/>
      <c r="OXC151" s="342"/>
      <c r="OXD151" s="342"/>
      <c r="OXE151" s="342"/>
      <c r="OXF151" s="342"/>
      <c r="OXG151" s="342"/>
      <c r="OXH151" s="342"/>
      <c r="OXI151" s="342"/>
      <c r="OXJ151" s="342"/>
      <c r="OXK151" s="342"/>
      <c r="OXL151" s="342"/>
      <c r="OXM151" s="342"/>
      <c r="OXN151" s="342"/>
      <c r="OXO151" s="342"/>
      <c r="OXP151" s="342"/>
      <c r="OXQ151" s="342"/>
      <c r="OXR151" s="342"/>
      <c r="OXS151" s="342"/>
      <c r="OXT151" s="342"/>
      <c r="OXU151" s="342"/>
      <c r="OXV151" s="342"/>
      <c r="OXW151" s="342"/>
      <c r="OXX151" s="342"/>
      <c r="OXY151" s="342"/>
      <c r="OXZ151" s="342"/>
      <c r="OYA151" s="342"/>
      <c r="OYB151" s="342"/>
      <c r="OYC151" s="342"/>
      <c r="OYD151" s="342"/>
      <c r="OYE151" s="342"/>
      <c r="OYF151" s="342"/>
      <c r="OYG151" s="342"/>
      <c r="OYH151" s="342"/>
      <c r="OYI151" s="342"/>
      <c r="OYJ151" s="342"/>
      <c r="OYK151" s="342"/>
      <c r="OYL151" s="342"/>
      <c r="OYM151" s="342"/>
      <c r="OYN151" s="342"/>
      <c r="OYO151" s="342"/>
      <c r="OYP151" s="342"/>
      <c r="OYQ151" s="342"/>
      <c r="OYR151" s="342"/>
      <c r="OYS151" s="342"/>
      <c r="OYT151" s="342"/>
      <c r="OYU151" s="342"/>
      <c r="OYV151" s="342"/>
      <c r="OYW151" s="342"/>
      <c r="OYX151" s="342"/>
      <c r="OYY151" s="342"/>
      <c r="OYZ151" s="342"/>
      <c r="OZA151" s="342"/>
      <c r="OZB151" s="342"/>
      <c r="OZC151" s="342"/>
      <c r="OZD151" s="342"/>
      <c r="OZE151" s="342"/>
      <c r="OZF151" s="342"/>
      <c r="OZG151" s="342"/>
      <c r="OZH151" s="342"/>
      <c r="OZI151" s="342"/>
      <c r="OZJ151" s="342"/>
      <c r="OZK151" s="342"/>
      <c r="OZL151" s="342"/>
      <c r="OZM151" s="342"/>
      <c r="OZN151" s="342"/>
      <c r="OZO151" s="342"/>
      <c r="OZP151" s="342"/>
      <c r="OZQ151" s="342"/>
      <c r="OZR151" s="342"/>
      <c r="OZS151" s="342"/>
      <c r="OZT151" s="342"/>
      <c r="OZU151" s="342"/>
      <c r="OZV151" s="342"/>
      <c r="OZW151" s="342"/>
      <c r="OZX151" s="342"/>
      <c r="OZY151" s="342"/>
      <c r="OZZ151" s="342"/>
      <c r="PAA151" s="342"/>
      <c r="PAB151" s="342"/>
      <c r="PAC151" s="342"/>
      <c r="PAD151" s="342"/>
      <c r="PAE151" s="342"/>
      <c r="PAF151" s="342"/>
      <c r="PAG151" s="342"/>
      <c r="PAH151" s="342"/>
      <c r="PAI151" s="342"/>
      <c r="PAJ151" s="342"/>
      <c r="PAK151" s="342"/>
      <c r="PAL151" s="342"/>
      <c r="PAM151" s="342"/>
      <c r="PAN151" s="342"/>
      <c r="PAO151" s="342"/>
      <c r="PAP151" s="342"/>
      <c r="PAQ151" s="342"/>
      <c r="PAR151" s="342"/>
      <c r="PAS151" s="342"/>
      <c r="PAT151" s="342"/>
      <c r="PAU151" s="342"/>
      <c r="PAV151" s="342"/>
      <c r="PAW151" s="342"/>
      <c r="PAX151" s="342"/>
      <c r="PAY151" s="342"/>
      <c r="PAZ151" s="342"/>
      <c r="PBA151" s="342"/>
      <c r="PBB151" s="342"/>
      <c r="PBC151" s="342"/>
      <c r="PBD151" s="342"/>
      <c r="PBE151" s="342"/>
      <c r="PBF151" s="342"/>
      <c r="PBG151" s="342"/>
      <c r="PBH151" s="342"/>
      <c r="PBI151" s="342"/>
      <c r="PBJ151" s="342"/>
      <c r="PBK151" s="342"/>
      <c r="PBL151" s="342"/>
      <c r="PBM151" s="342"/>
      <c r="PBN151" s="342"/>
      <c r="PBO151" s="342"/>
      <c r="PBP151" s="342"/>
      <c r="PBQ151" s="342"/>
      <c r="PBR151" s="342"/>
      <c r="PBS151" s="342"/>
      <c r="PBT151" s="342"/>
      <c r="PBU151" s="342"/>
      <c r="PBV151" s="342"/>
      <c r="PBW151" s="342"/>
      <c r="PBX151" s="342"/>
      <c r="PBY151" s="342"/>
      <c r="PBZ151" s="342"/>
      <c r="PCA151" s="342"/>
      <c r="PCB151" s="342"/>
      <c r="PCC151" s="342"/>
      <c r="PCD151" s="342"/>
      <c r="PCE151" s="342"/>
      <c r="PCF151" s="342"/>
      <c r="PCG151" s="342"/>
      <c r="PCH151" s="342"/>
      <c r="PCI151" s="342"/>
      <c r="PCJ151" s="342"/>
      <c r="PCK151" s="342"/>
      <c r="PCL151" s="342"/>
      <c r="PCM151" s="342"/>
      <c r="PCN151" s="342"/>
      <c r="PCO151" s="342"/>
      <c r="PCP151" s="342"/>
      <c r="PCQ151" s="342"/>
      <c r="PCR151" s="342"/>
      <c r="PCS151" s="342"/>
      <c r="PCT151" s="342"/>
      <c r="PCU151" s="342"/>
      <c r="PCV151" s="342"/>
      <c r="PCW151" s="342"/>
      <c r="PCX151" s="342"/>
      <c r="PCY151" s="342"/>
      <c r="PCZ151" s="342"/>
      <c r="PDA151" s="342"/>
      <c r="PDB151" s="342"/>
      <c r="PDC151" s="342"/>
      <c r="PDD151" s="342"/>
      <c r="PDE151" s="342"/>
      <c r="PDF151" s="342"/>
      <c r="PDG151" s="342"/>
      <c r="PDH151" s="342"/>
      <c r="PDI151" s="342"/>
      <c r="PDJ151" s="342"/>
      <c r="PDK151" s="342"/>
      <c r="PDL151" s="342"/>
      <c r="PDM151" s="342"/>
      <c r="PDN151" s="342"/>
      <c r="PDO151" s="342"/>
      <c r="PDP151" s="342"/>
      <c r="PDQ151" s="342"/>
      <c r="PDR151" s="342"/>
      <c r="PDS151" s="342"/>
      <c r="PDT151" s="342"/>
      <c r="PDU151" s="342"/>
      <c r="PDV151" s="342"/>
      <c r="PDW151" s="342"/>
      <c r="PDX151" s="342"/>
      <c r="PDY151" s="342"/>
      <c r="PDZ151" s="342"/>
      <c r="PEA151" s="342"/>
      <c r="PEB151" s="342"/>
      <c r="PEC151" s="342"/>
      <c r="PED151" s="342"/>
      <c r="PEE151" s="342"/>
      <c r="PEF151" s="342"/>
      <c r="PEG151" s="342"/>
      <c r="PEH151" s="342"/>
      <c r="PEI151" s="342"/>
      <c r="PEJ151" s="342"/>
      <c r="PEK151" s="342"/>
      <c r="PEL151" s="342"/>
      <c r="PEM151" s="342"/>
      <c r="PEN151" s="342"/>
      <c r="PEO151" s="342"/>
      <c r="PEP151" s="342"/>
      <c r="PEQ151" s="342"/>
      <c r="PER151" s="342"/>
      <c r="PES151" s="342"/>
      <c r="PET151" s="342"/>
      <c r="PEU151" s="342"/>
      <c r="PEV151" s="342"/>
      <c r="PEW151" s="342"/>
      <c r="PEX151" s="342"/>
      <c r="PEY151" s="342"/>
      <c r="PEZ151" s="342"/>
      <c r="PFA151" s="342"/>
      <c r="PFB151" s="342"/>
      <c r="PFC151" s="342"/>
      <c r="PFD151" s="342"/>
      <c r="PFE151" s="342"/>
      <c r="PFF151" s="342"/>
      <c r="PFG151" s="342"/>
      <c r="PFH151" s="342"/>
      <c r="PFI151" s="342"/>
      <c r="PFJ151" s="342"/>
      <c r="PFK151" s="342"/>
      <c r="PFL151" s="342"/>
      <c r="PFM151" s="342"/>
      <c r="PFN151" s="342"/>
      <c r="PFO151" s="342"/>
      <c r="PFP151" s="342"/>
      <c r="PFQ151" s="342"/>
      <c r="PFR151" s="342"/>
      <c r="PFS151" s="342"/>
      <c r="PFT151" s="342"/>
      <c r="PFU151" s="342"/>
      <c r="PFV151" s="342"/>
      <c r="PFW151" s="342"/>
      <c r="PFX151" s="342"/>
      <c r="PFY151" s="342"/>
      <c r="PFZ151" s="342"/>
      <c r="PGA151" s="342"/>
      <c r="PGB151" s="342"/>
      <c r="PGC151" s="342"/>
      <c r="PGD151" s="342"/>
      <c r="PGE151" s="342"/>
      <c r="PGF151" s="342"/>
      <c r="PGG151" s="342"/>
      <c r="PGH151" s="342"/>
      <c r="PGI151" s="342"/>
      <c r="PGJ151" s="342"/>
      <c r="PGK151" s="342"/>
      <c r="PGL151" s="342"/>
      <c r="PGM151" s="342"/>
      <c r="PGN151" s="342"/>
      <c r="PGO151" s="342"/>
      <c r="PGP151" s="342"/>
      <c r="PGQ151" s="342"/>
      <c r="PGR151" s="342"/>
      <c r="PGS151" s="342"/>
      <c r="PGT151" s="342"/>
      <c r="PGU151" s="342"/>
      <c r="PGV151" s="342"/>
      <c r="PGW151" s="342"/>
      <c r="PGX151" s="342"/>
      <c r="PGY151" s="342"/>
      <c r="PGZ151" s="342"/>
      <c r="PHA151" s="342"/>
      <c r="PHB151" s="342"/>
      <c r="PHC151" s="342"/>
      <c r="PHD151" s="342"/>
      <c r="PHE151" s="342"/>
      <c r="PHF151" s="342"/>
      <c r="PHG151" s="342"/>
      <c r="PHH151" s="342"/>
      <c r="PHI151" s="342"/>
      <c r="PHJ151" s="342"/>
      <c r="PHK151" s="342"/>
      <c r="PHL151" s="342"/>
      <c r="PHM151" s="342"/>
      <c r="PHN151" s="342"/>
      <c r="PHO151" s="342"/>
      <c r="PHP151" s="342"/>
      <c r="PHQ151" s="342"/>
      <c r="PHR151" s="342"/>
      <c r="PHS151" s="342"/>
      <c r="PHT151" s="342"/>
      <c r="PHU151" s="342"/>
      <c r="PHV151" s="342"/>
      <c r="PHW151" s="342"/>
      <c r="PHX151" s="342"/>
      <c r="PHY151" s="342"/>
      <c r="PHZ151" s="342"/>
      <c r="PIA151" s="342"/>
      <c r="PIB151" s="342"/>
      <c r="PIC151" s="342"/>
      <c r="PID151" s="342"/>
      <c r="PIE151" s="342"/>
      <c r="PIF151" s="342"/>
      <c r="PIG151" s="342"/>
      <c r="PIH151" s="342"/>
      <c r="PII151" s="342"/>
      <c r="PIJ151" s="342"/>
      <c r="PIK151" s="342"/>
      <c r="PIL151" s="342"/>
      <c r="PIM151" s="342"/>
      <c r="PIN151" s="342"/>
      <c r="PIO151" s="342"/>
      <c r="PIP151" s="342"/>
      <c r="PIQ151" s="342"/>
      <c r="PIR151" s="342"/>
      <c r="PIS151" s="342"/>
      <c r="PIT151" s="342"/>
      <c r="PIU151" s="342"/>
      <c r="PIV151" s="342"/>
      <c r="PIW151" s="342"/>
      <c r="PIX151" s="342"/>
      <c r="PIY151" s="342"/>
      <c r="PIZ151" s="342"/>
      <c r="PJA151" s="342"/>
      <c r="PJB151" s="342"/>
      <c r="PJC151" s="342"/>
      <c r="PJD151" s="342"/>
      <c r="PJE151" s="342"/>
      <c r="PJF151" s="342"/>
      <c r="PJG151" s="342"/>
      <c r="PJH151" s="342"/>
      <c r="PJI151" s="342"/>
      <c r="PJJ151" s="342"/>
      <c r="PJK151" s="342"/>
      <c r="PJL151" s="342"/>
      <c r="PJM151" s="342"/>
      <c r="PJN151" s="342"/>
      <c r="PJO151" s="342"/>
      <c r="PJP151" s="342"/>
      <c r="PJQ151" s="342"/>
      <c r="PJR151" s="342"/>
      <c r="PJS151" s="342"/>
      <c r="PJT151" s="342"/>
      <c r="PJU151" s="342"/>
      <c r="PJV151" s="342"/>
      <c r="PJW151" s="342"/>
      <c r="PJX151" s="342"/>
      <c r="PJY151" s="342"/>
      <c r="PJZ151" s="342"/>
      <c r="PKA151" s="342"/>
      <c r="PKB151" s="342"/>
      <c r="PKC151" s="342"/>
      <c r="PKD151" s="342"/>
      <c r="PKE151" s="342"/>
      <c r="PKF151" s="342"/>
      <c r="PKG151" s="342"/>
      <c r="PKH151" s="342"/>
      <c r="PKI151" s="342"/>
      <c r="PKJ151" s="342"/>
      <c r="PKK151" s="342"/>
      <c r="PKL151" s="342"/>
      <c r="PKM151" s="342"/>
      <c r="PKN151" s="342"/>
      <c r="PKO151" s="342"/>
      <c r="PKP151" s="342"/>
      <c r="PKQ151" s="342"/>
      <c r="PKR151" s="342"/>
      <c r="PKS151" s="342"/>
      <c r="PKT151" s="342"/>
      <c r="PKU151" s="342"/>
      <c r="PKV151" s="342"/>
      <c r="PKW151" s="342"/>
      <c r="PKX151" s="342"/>
      <c r="PKY151" s="342"/>
      <c r="PKZ151" s="342"/>
      <c r="PLA151" s="342"/>
      <c r="PLB151" s="342"/>
      <c r="PLC151" s="342"/>
      <c r="PLD151" s="342"/>
      <c r="PLE151" s="342"/>
      <c r="PLF151" s="342"/>
      <c r="PLG151" s="342"/>
      <c r="PLH151" s="342"/>
      <c r="PLI151" s="342"/>
      <c r="PLJ151" s="342"/>
      <c r="PLK151" s="342"/>
      <c r="PLL151" s="342"/>
      <c r="PLM151" s="342"/>
      <c r="PLN151" s="342"/>
      <c r="PLO151" s="342"/>
      <c r="PLP151" s="342"/>
      <c r="PLQ151" s="342"/>
      <c r="PLR151" s="342"/>
      <c r="PLS151" s="342"/>
      <c r="PLT151" s="342"/>
      <c r="PLU151" s="342"/>
      <c r="PLV151" s="342"/>
      <c r="PLW151" s="342"/>
      <c r="PLX151" s="342"/>
      <c r="PLY151" s="342"/>
      <c r="PLZ151" s="342"/>
      <c r="PMA151" s="342"/>
      <c r="PMB151" s="342"/>
      <c r="PMC151" s="342"/>
      <c r="PMD151" s="342"/>
      <c r="PME151" s="342"/>
      <c r="PMF151" s="342"/>
      <c r="PMG151" s="342"/>
      <c r="PMH151" s="342"/>
      <c r="PMI151" s="342"/>
      <c r="PMJ151" s="342"/>
      <c r="PMK151" s="342"/>
      <c r="PML151" s="342"/>
      <c r="PMM151" s="342"/>
      <c r="PMN151" s="342"/>
      <c r="PMO151" s="342"/>
      <c r="PMP151" s="342"/>
      <c r="PMQ151" s="342"/>
      <c r="PMR151" s="342"/>
      <c r="PMS151" s="342"/>
      <c r="PMT151" s="342"/>
      <c r="PMU151" s="342"/>
      <c r="PMV151" s="342"/>
      <c r="PMW151" s="342"/>
      <c r="PMX151" s="342"/>
      <c r="PMY151" s="342"/>
      <c r="PMZ151" s="342"/>
      <c r="PNA151" s="342"/>
      <c r="PNB151" s="342"/>
      <c r="PNC151" s="342"/>
      <c r="PND151" s="342"/>
      <c r="PNE151" s="342"/>
      <c r="PNF151" s="342"/>
      <c r="PNG151" s="342"/>
      <c r="PNH151" s="342"/>
      <c r="PNI151" s="342"/>
      <c r="PNJ151" s="342"/>
      <c r="PNK151" s="342"/>
      <c r="PNL151" s="342"/>
      <c r="PNM151" s="342"/>
      <c r="PNN151" s="342"/>
      <c r="PNO151" s="342"/>
      <c r="PNP151" s="342"/>
      <c r="PNQ151" s="342"/>
      <c r="PNR151" s="342"/>
      <c r="PNS151" s="342"/>
      <c r="PNT151" s="342"/>
      <c r="PNU151" s="342"/>
      <c r="PNV151" s="342"/>
      <c r="PNW151" s="342"/>
      <c r="PNX151" s="342"/>
      <c r="PNY151" s="342"/>
      <c r="PNZ151" s="342"/>
      <c r="POA151" s="342"/>
      <c r="POB151" s="342"/>
      <c r="POC151" s="342"/>
      <c r="POD151" s="342"/>
      <c r="POE151" s="342"/>
      <c r="POF151" s="342"/>
      <c r="POG151" s="342"/>
      <c r="POH151" s="342"/>
      <c r="POI151" s="342"/>
      <c r="POJ151" s="342"/>
      <c r="POK151" s="342"/>
      <c r="POL151" s="342"/>
      <c r="POM151" s="342"/>
      <c r="PON151" s="342"/>
      <c r="POO151" s="342"/>
      <c r="POP151" s="342"/>
      <c r="POQ151" s="342"/>
      <c r="POR151" s="342"/>
      <c r="POS151" s="342"/>
      <c r="POT151" s="342"/>
      <c r="POU151" s="342"/>
      <c r="POV151" s="342"/>
      <c r="POW151" s="342"/>
      <c r="POX151" s="342"/>
      <c r="POY151" s="342"/>
      <c r="POZ151" s="342"/>
      <c r="PPA151" s="342"/>
      <c r="PPB151" s="342"/>
      <c r="PPC151" s="342"/>
      <c r="PPD151" s="342"/>
      <c r="PPE151" s="342"/>
      <c r="PPF151" s="342"/>
      <c r="PPG151" s="342"/>
      <c r="PPH151" s="342"/>
      <c r="PPI151" s="342"/>
      <c r="PPJ151" s="342"/>
      <c r="PPK151" s="342"/>
      <c r="PPL151" s="342"/>
      <c r="PPM151" s="342"/>
      <c r="PPN151" s="342"/>
      <c r="PPO151" s="342"/>
      <c r="PPP151" s="342"/>
      <c r="PPQ151" s="342"/>
      <c r="PPR151" s="342"/>
      <c r="PPS151" s="342"/>
      <c r="PPT151" s="342"/>
      <c r="PPU151" s="342"/>
      <c r="PPV151" s="342"/>
      <c r="PPW151" s="342"/>
      <c r="PPX151" s="342"/>
      <c r="PPY151" s="342"/>
      <c r="PPZ151" s="342"/>
      <c r="PQA151" s="342"/>
      <c r="PQB151" s="342"/>
      <c r="PQC151" s="342"/>
      <c r="PQD151" s="342"/>
      <c r="PQE151" s="342"/>
      <c r="PQF151" s="342"/>
      <c r="PQG151" s="342"/>
      <c r="PQH151" s="342"/>
      <c r="PQI151" s="342"/>
      <c r="PQJ151" s="342"/>
      <c r="PQK151" s="342"/>
      <c r="PQL151" s="342"/>
      <c r="PQM151" s="342"/>
      <c r="PQN151" s="342"/>
      <c r="PQO151" s="342"/>
      <c r="PQP151" s="342"/>
      <c r="PQQ151" s="342"/>
      <c r="PQR151" s="342"/>
      <c r="PQS151" s="342"/>
      <c r="PQT151" s="342"/>
      <c r="PQU151" s="342"/>
      <c r="PQV151" s="342"/>
      <c r="PQW151" s="342"/>
      <c r="PQX151" s="342"/>
      <c r="PQY151" s="342"/>
      <c r="PQZ151" s="342"/>
      <c r="PRA151" s="342"/>
      <c r="PRB151" s="342"/>
      <c r="PRC151" s="342"/>
      <c r="PRD151" s="342"/>
      <c r="PRE151" s="342"/>
      <c r="PRF151" s="342"/>
      <c r="PRG151" s="342"/>
      <c r="PRH151" s="342"/>
      <c r="PRI151" s="342"/>
      <c r="PRJ151" s="342"/>
      <c r="PRK151" s="342"/>
      <c r="PRL151" s="342"/>
      <c r="PRM151" s="342"/>
      <c r="PRN151" s="342"/>
      <c r="PRO151" s="342"/>
      <c r="PRP151" s="342"/>
      <c r="PRQ151" s="342"/>
      <c r="PRR151" s="342"/>
      <c r="PRS151" s="342"/>
      <c r="PRT151" s="342"/>
      <c r="PRU151" s="342"/>
      <c r="PRV151" s="342"/>
      <c r="PRW151" s="342"/>
      <c r="PRX151" s="342"/>
      <c r="PRY151" s="342"/>
      <c r="PRZ151" s="342"/>
      <c r="PSA151" s="342"/>
      <c r="PSB151" s="342"/>
      <c r="PSC151" s="342"/>
      <c r="PSD151" s="342"/>
      <c r="PSE151" s="342"/>
      <c r="PSF151" s="342"/>
      <c r="PSG151" s="342"/>
      <c r="PSH151" s="342"/>
      <c r="PSI151" s="342"/>
      <c r="PSJ151" s="342"/>
      <c r="PSK151" s="342"/>
      <c r="PSL151" s="342"/>
      <c r="PSM151" s="342"/>
      <c r="PSN151" s="342"/>
      <c r="PSO151" s="342"/>
      <c r="PSP151" s="342"/>
      <c r="PSQ151" s="342"/>
      <c r="PSR151" s="342"/>
      <c r="PSS151" s="342"/>
      <c r="PST151" s="342"/>
      <c r="PSU151" s="342"/>
      <c r="PSV151" s="342"/>
      <c r="PSW151" s="342"/>
      <c r="PSX151" s="342"/>
      <c r="PSY151" s="342"/>
      <c r="PSZ151" s="342"/>
      <c r="PTA151" s="342"/>
      <c r="PTB151" s="342"/>
      <c r="PTC151" s="342"/>
      <c r="PTD151" s="342"/>
      <c r="PTE151" s="342"/>
      <c r="PTF151" s="342"/>
      <c r="PTG151" s="342"/>
      <c r="PTH151" s="342"/>
      <c r="PTI151" s="342"/>
      <c r="PTJ151" s="342"/>
      <c r="PTK151" s="342"/>
      <c r="PTL151" s="342"/>
      <c r="PTM151" s="342"/>
      <c r="PTN151" s="342"/>
      <c r="PTO151" s="342"/>
      <c r="PTP151" s="342"/>
      <c r="PTQ151" s="342"/>
      <c r="PTR151" s="342"/>
      <c r="PTS151" s="342"/>
      <c r="PTT151" s="342"/>
      <c r="PTU151" s="342"/>
      <c r="PTV151" s="342"/>
      <c r="PTW151" s="342"/>
      <c r="PTX151" s="342"/>
      <c r="PTY151" s="342"/>
      <c r="PTZ151" s="342"/>
      <c r="PUA151" s="342"/>
      <c r="PUB151" s="342"/>
      <c r="PUC151" s="342"/>
      <c r="PUD151" s="342"/>
      <c r="PUE151" s="342"/>
      <c r="PUF151" s="342"/>
      <c r="PUG151" s="342"/>
      <c r="PUH151" s="342"/>
      <c r="PUI151" s="342"/>
      <c r="PUJ151" s="342"/>
      <c r="PUK151" s="342"/>
      <c r="PUL151" s="342"/>
      <c r="PUM151" s="342"/>
      <c r="PUN151" s="342"/>
      <c r="PUO151" s="342"/>
      <c r="PUP151" s="342"/>
      <c r="PUQ151" s="342"/>
      <c r="PUR151" s="342"/>
      <c r="PUS151" s="342"/>
      <c r="PUT151" s="342"/>
      <c r="PUU151" s="342"/>
      <c r="PUV151" s="342"/>
      <c r="PUW151" s="342"/>
      <c r="PUX151" s="342"/>
      <c r="PUY151" s="342"/>
      <c r="PUZ151" s="342"/>
      <c r="PVA151" s="342"/>
      <c r="PVB151" s="342"/>
      <c r="PVC151" s="342"/>
      <c r="PVD151" s="342"/>
      <c r="PVE151" s="342"/>
      <c r="PVF151" s="342"/>
      <c r="PVG151" s="342"/>
      <c r="PVH151" s="342"/>
      <c r="PVI151" s="342"/>
      <c r="PVJ151" s="342"/>
      <c r="PVK151" s="342"/>
      <c r="PVL151" s="342"/>
      <c r="PVM151" s="342"/>
      <c r="PVN151" s="342"/>
      <c r="PVO151" s="342"/>
      <c r="PVP151" s="342"/>
      <c r="PVQ151" s="342"/>
      <c r="PVR151" s="342"/>
      <c r="PVS151" s="342"/>
      <c r="PVT151" s="342"/>
      <c r="PVU151" s="342"/>
      <c r="PVV151" s="342"/>
      <c r="PVW151" s="342"/>
      <c r="PVX151" s="342"/>
      <c r="PVY151" s="342"/>
      <c r="PVZ151" s="342"/>
      <c r="PWA151" s="342"/>
      <c r="PWB151" s="342"/>
      <c r="PWC151" s="342"/>
      <c r="PWD151" s="342"/>
      <c r="PWE151" s="342"/>
      <c r="PWF151" s="342"/>
      <c r="PWG151" s="342"/>
      <c r="PWH151" s="342"/>
      <c r="PWI151" s="342"/>
      <c r="PWJ151" s="342"/>
      <c r="PWK151" s="342"/>
      <c r="PWL151" s="342"/>
      <c r="PWM151" s="342"/>
      <c r="PWN151" s="342"/>
      <c r="PWO151" s="342"/>
      <c r="PWP151" s="342"/>
      <c r="PWQ151" s="342"/>
      <c r="PWR151" s="342"/>
      <c r="PWS151" s="342"/>
      <c r="PWT151" s="342"/>
      <c r="PWU151" s="342"/>
      <c r="PWV151" s="342"/>
      <c r="PWW151" s="342"/>
      <c r="PWX151" s="342"/>
      <c r="PWY151" s="342"/>
      <c r="PWZ151" s="342"/>
      <c r="PXA151" s="342"/>
      <c r="PXB151" s="342"/>
      <c r="PXC151" s="342"/>
      <c r="PXD151" s="342"/>
      <c r="PXE151" s="342"/>
      <c r="PXF151" s="342"/>
      <c r="PXG151" s="342"/>
      <c r="PXH151" s="342"/>
      <c r="PXI151" s="342"/>
      <c r="PXJ151" s="342"/>
      <c r="PXK151" s="342"/>
      <c r="PXL151" s="342"/>
      <c r="PXM151" s="342"/>
      <c r="PXN151" s="342"/>
      <c r="PXO151" s="342"/>
      <c r="PXP151" s="342"/>
      <c r="PXQ151" s="342"/>
      <c r="PXR151" s="342"/>
      <c r="PXS151" s="342"/>
      <c r="PXT151" s="342"/>
      <c r="PXU151" s="342"/>
      <c r="PXV151" s="342"/>
      <c r="PXW151" s="342"/>
      <c r="PXX151" s="342"/>
      <c r="PXY151" s="342"/>
      <c r="PXZ151" s="342"/>
      <c r="PYA151" s="342"/>
      <c r="PYB151" s="342"/>
      <c r="PYC151" s="342"/>
      <c r="PYD151" s="342"/>
      <c r="PYE151" s="342"/>
      <c r="PYF151" s="342"/>
      <c r="PYG151" s="342"/>
      <c r="PYH151" s="342"/>
      <c r="PYI151" s="342"/>
      <c r="PYJ151" s="342"/>
      <c r="PYK151" s="342"/>
      <c r="PYL151" s="342"/>
      <c r="PYM151" s="342"/>
      <c r="PYN151" s="342"/>
      <c r="PYO151" s="342"/>
      <c r="PYP151" s="342"/>
      <c r="PYQ151" s="342"/>
      <c r="PYR151" s="342"/>
      <c r="PYS151" s="342"/>
      <c r="PYT151" s="342"/>
      <c r="PYU151" s="342"/>
      <c r="PYV151" s="342"/>
      <c r="PYW151" s="342"/>
      <c r="PYX151" s="342"/>
      <c r="PYY151" s="342"/>
      <c r="PYZ151" s="342"/>
      <c r="PZA151" s="342"/>
      <c r="PZB151" s="342"/>
      <c r="PZC151" s="342"/>
      <c r="PZD151" s="342"/>
      <c r="PZE151" s="342"/>
      <c r="PZF151" s="342"/>
      <c r="PZG151" s="342"/>
      <c r="PZH151" s="342"/>
      <c r="PZI151" s="342"/>
      <c r="PZJ151" s="342"/>
      <c r="PZK151" s="342"/>
      <c r="PZL151" s="342"/>
      <c r="PZM151" s="342"/>
      <c r="PZN151" s="342"/>
      <c r="PZO151" s="342"/>
      <c r="PZP151" s="342"/>
      <c r="PZQ151" s="342"/>
      <c r="PZR151" s="342"/>
      <c r="PZS151" s="342"/>
      <c r="PZT151" s="342"/>
      <c r="PZU151" s="342"/>
      <c r="PZV151" s="342"/>
      <c r="PZW151" s="342"/>
      <c r="PZX151" s="342"/>
      <c r="PZY151" s="342"/>
      <c r="PZZ151" s="342"/>
      <c r="QAA151" s="342"/>
      <c r="QAB151" s="342"/>
      <c r="QAC151" s="342"/>
      <c r="QAD151" s="342"/>
      <c r="QAE151" s="342"/>
      <c r="QAF151" s="342"/>
      <c r="QAG151" s="342"/>
      <c r="QAH151" s="342"/>
      <c r="QAI151" s="342"/>
      <c r="QAJ151" s="342"/>
      <c r="QAK151" s="342"/>
      <c r="QAL151" s="342"/>
      <c r="QAM151" s="342"/>
      <c r="QAN151" s="342"/>
      <c r="QAO151" s="342"/>
      <c r="QAP151" s="342"/>
      <c r="QAQ151" s="342"/>
      <c r="QAR151" s="342"/>
      <c r="QAS151" s="342"/>
      <c r="QAT151" s="342"/>
      <c r="QAU151" s="342"/>
      <c r="QAV151" s="342"/>
      <c r="QAW151" s="342"/>
      <c r="QAX151" s="342"/>
      <c r="QAY151" s="342"/>
      <c r="QAZ151" s="342"/>
      <c r="QBA151" s="342"/>
      <c r="QBB151" s="342"/>
      <c r="QBC151" s="342"/>
      <c r="QBD151" s="342"/>
      <c r="QBE151" s="342"/>
      <c r="QBF151" s="342"/>
      <c r="QBG151" s="342"/>
      <c r="QBH151" s="342"/>
      <c r="QBI151" s="342"/>
      <c r="QBJ151" s="342"/>
      <c r="QBK151" s="342"/>
      <c r="QBL151" s="342"/>
      <c r="QBM151" s="342"/>
      <c r="QBN151" s="342"/>
      <c r="QBO151" s="342"/>
      <c r="QBP151" s="342"/>
      <c r="QBQ151" s="342"/>
      <c r="QBR151" s="342"/>
      <c r="QBS151" s="342"/>
      <c r="QBT151" s="342"/>
      <c r="QBU151" s="342"/>
      <c r="QBV151" s="342"/>
      <c r="QBW151" s="342"/>
      <c r="QBX151" s="342"/>
      <c r="QBY151" s="342"/>
      <c r="QBZ151" s="342"/>
      <c r="QCA151" s="342"/>
      <c r="QCB151" s="342"/>
      <c r="QCC151" s="342"/>
      <c r="QCD151" s="342"/>
      <c r="QCE151" s="342"/>
      <c r="QCF151" s="342"/>
      <c r="QCG151" s="342"/>
      <c r="QCH151" s="342"/>
      <c r="QCI151" s="342"/>
      <c r="QCJ151" s="342"/>
      <c r="QCK151" s="342"/>
      <c r="QCL151" s="342"/>
      <c r="QCM151" s="342"/>
      <c r="QCN151" s="342"/>
      <c r="QCO151" s="342"/>
      <c r="QCP151" s="342"/>
      <c r="QCQ151" s="342"/>
      <c r="QCR151" s="342"/>
      <c r="QCS151" s="342"/>
      <c r="QCT151" s="342"/>
      <c r="QCU151" s="342"/>
      <c r="QCV151" s="342"/>
      <c r="QCW151" s="342"/>
      <c r="QCX151" s="342"/>
      <c r="QCY151" s="342"/>
      <c r="QCZ151" s="342"/>
      <c r="QDA151" s="342"/>
      <c r="QDB151" s="342"/>
      <c r="QDC151" s="342"/>
      <c r="QDD151" s="342"/>
      <c r="QDE151" s="342"/>
      <c r="QDF151" s="342"/>
      <c r="QDG151" s="342"/>
      <c r="QDH151" s="342"/>
      <c r="QDI151" s="342"/>
      <c r="QDJ151" s="342"/>
      <c r="QDK151" s="342"/>
      <c r="QDL151" s="342"/>
      <c r="QDM151" s="342"/>
      <c r="QDN151" s="342"/>
      <c r="QDO151" s="342"/>
      <c r="QDP151" s="342"/>
      <c r="QDQ151" s="342"/>
      <c r="QDR151" s="342"/>
      <c r="QDS151" s="342"/>
      <c r="QDT151" s="342"/>
      <c r="QDU151" s="342"/>
      <c r="QDV151" s="342"/>
      <c r="QDW151" s="342"/>
      <c r="QDX151" s="342"/>
      <c r="QDY151" s="342"/>
      <c r="QDZ151" s="342"/>
      <c r="QEA151" s="342"/>
      <c r="QEB151" s="342"/>
      <c r="QEC151" s="342"/>
      <c r="QED151" s="342"/>
      <c r="QEE151" s="342"/>
      <c r="QEF151" s="342"/>
      <c r="QEG151" s="342"/>
      <c r="QEH151" s="342"/>
      <c r="QEI151" s="342"/>
      <c r="QEJ151" s="342"/>
      <c r="QEK151" s="342"/>
      <c r="QEL151" s="342"/>
      <c r="QEM151" s="342"/>
      <c r="QEN151" s="342"/>
      <c r="QEO151" s="342"/>
      <c r="QEP151" s="342"/>
      <c r="QEQ151" s="342"/>
      <c r="QER151" s="342"/>
      <c r="QES151" s="342"/>
      <c r="QET151" s="342"/>
      <c r="QEU151" s="342"/>
      <c r="QEV151" s="342"/>
      <c r="QEW151" s="342"/>
      <c r="QEX151" s="342"/>
      <c r="QEY151" s="342"/>
      <c r="QEZ151" s="342"/>
      <c r="QFA151" s="342"/>
      <c r="QFB151" s="342"/>
      <c r="QFC151" s="342"/>
      <c r="QFD151" s="342"/>
      <c r="QFE151" s="342"/>
      <c r="QFF151" s="342"/>
      <c r="QFG151" s="342"/>
      <c r="QFH151" s="342"/>
      <c r="QFI151" s="342"/>
      <c r="QFJ151" s="342"/>
      <c r="QFK151" s="342"/>
      <c r="QFL151" s="342"/>
      <c r="QFM151" s="342"/>
      <c r="QFN151" s="342"/>
      <c r="QFO151" s="342"/>
      <c r="QFP151" s="342"/>
      <c r="QFQ151" s="342"/>
      <c r="QFR151" s="342"/>
      <c r="QFS151" s="342"/>
      <c r="QFT151" s="342"/>
      <c r="QFU151" s="342"/>
      <c r="QFV151" s="342"/>
      <c r="QFW151" s="342"/>
      <c r="QFX151" s="342"/>
      <c r="QFY151" s="342"/>
      <c r="QFZ151" s="342"/>
      <c r="QGA151" s="342"/>
      <c r="QGB151" s="342"/>
      <c r="QGC151" s="342"/>
      <c r="QGD151" s="342"/>
      <c r="QGE151" s="342"/>
      <c r="QGF151" s="342"/>
      <c r="QGG151" s="342"/>
      <c r="QGH151" s="342"/>
      <c r="QGI151" s="342"/>
      <c r="QGJ151" s="342"/>
      <c r="QGK151" s="342"/>
      <c r="QGL151" s="342"/>
      <c r="QGM151" s="342"/>
      <c r="QGN151" s="342"/>
      <c r="QGO151" s="342"/>
      <c r="QGP151" s="342"/>
      <c r="QGQ151" s="342"/>
      <c r="QGR151" s="342"/>
      <c r="QGS151" s="342"/>
      <c r="QGT151" s="342"/>
      <c r="QGU151" s="342"/>
      <c r="QGV151" s="342"/>
      <c r="QGW151" s="342"/>
      <c r="QGX151" s="342"/>
      <c r="QGY151" s="342"/>
      <c r="QGZ151" s="342"/>
      <c r="QHA151" s="342"/>
      <c r="QHB151" s="342"/>
      <c r="QHC151" s="342"/>
      <c r="QHD151" s="342"/>
      <c r="QHE151" s="342"/>
      <c r="QHF151" s="342"/>
      <c r="QHG151" s="342"/>
      <c r="QHH151" s="342"/>
      <c r="QHI151" s="342"/>
      <c r="QHJ151" s="342"/>
      <c r="QHK151" s="342"/>
      <c r="QHL151" s="342"/>
      <c r="QHM151" s="342"/>
      <c r="QHN151" s="342"/>
      <c r="QHO151" s="342"/>
      <c r="QHP151" s="342"/>
      <c r="QHQ151" s="342"/>
      <c r="QHR151" s="342"/>
      <c r="QHS151" s="342"/>
      <c r="QHT151" s="342"/>
      <c r="QHU151" s="342"/>
      <c r="QHV151" s="342"/>
      <c r="QHW151" s="342"/>
      <c r="QHX151" s="342"/>
      <c r="QHY151" s="342"/>
      <c r="QHZ151" s="342"/>
      <c r="QIA151" s="342"/>
      <c r="QIB151" s="342"/>
      <c r="QIC151" s="342"/>
      <c r="QID151" s="342"/>
      <c r="QIE151" s="342"/>
      <c r="QIF151" s="342"/>
      <c r="QIG151" s="342"/>
      <c r="QIH151" s="342"/>
      <c r="QII151" s="342"/>
      <c r="QIJ151" s="342"/>
      <c r="QIK151" s="342"/>
      <c r="QIL151" s="342"/>
      <c r="QIM151" s="342"/>
      <c r="QIN151" s="342"/>
      <c r="QIO151" s="342"/>
      <c r="QIP151" s="342"/>
      <c r="QIQ151" s="342"/>
      <c r="QIR151" s="342"/>
      <c r="QIS151" s="342"/>
      <c r="QIT151" s="342"/>
      <c r="QIU151" s="342"/>
      <c r="QIV151" s="342"/>
      <c r="QIW151" s="342"/>
      <c r="QIX151" s="342"/>
      <c r="QIY151" s="342"/>
      <c r="QIZ151" s="342"/>
      <c r="QJA151" s="342"/>
      <c r="QJB151" s="342"/>
      <c r="QJC151" s="342"/>
      <c r="QJD151" s="342"/>
      <c r="QJE151" s="342"/>
      <c r="QJF151" s="342"/>
      <c r="QJG151" s="342"/>
      <c r="QJH151" s="342"/>
      <c r="QJI151" s="342"/>
      <c r="QJJ151" s="342"/>
      <c r="QJK151" s="342"/>
      <c r="QJL151" s="342"/>
      <c r="QJM151" s="342"/>
      <c r="QJN151" s="342"/>
      <c r="QJO151" s="342"/>
      <c r="QJP151" s="342"/>
      <c r="QJQ151" s="342"/>
      <c r="QJR151" s="342"/>
      <c r="QJS151" s="342"/>
      <c r="QJT151" s="342"/>
      <c r="QJU151" s="342"/>
      <c r="QJV151" s="342"/>
      <c r="QJW151" s="342"/>
      <c r="QJX151" s="342"/>
      <c r="QJY151" s="342"/>
      <c r="QJZ151" s="342"/>
      <c r="QKA151" s="342"/>
      <c r="QKB151" s="342"/>
      <c r="QKC151" s="342"/>
      <c r="QKD151" s="342"/>
      <c r="QKE151" s="342"/>
      <c r="QKF151" s="342"/>
      <c r="QKG151" s="342"/>
      <c r="QKH151" s="342"/>
      <c r="QKI151" s="342"/>
      <c r="QKJ151" s="342"/>
      <c r="QKK151" s="342"/>
      <c r="QKL151" s="342"/>
      <c r="QKM151" s="342"/>
      <c r="QKN151" s="342"/>
      <c r="QKO151" s="342"/>
      <c r="QKP151" s="342"/>
      <c r="QKQ151" s="342"/>
      <c r="QKR151" s="342"/>
      <c r="QKS151" s="342"/>
      <c r="QKT151" s="342"/>
      <c r="QKU151" s="342"/>
      <c r="QKV151" s="342"/>
      <c r="QKW151" s="342"/>
      <c r="QKX151" s="342"/>
      <c r="QKY151" s="342"/>
      <c r="QKZ151" s="342"/>
      <c r="QLA151" s="342"/>
      <c r="QLB151" s="342"/>
      <c r="QLC151" s="342"/>
      <c r="QLD151" s="342"/>
      <c r="QLE151" s="342"/>
      <c r="QLF151" s="342"/>
      <c r="QLG151" s="342"/>
      <c r="QLH151" s="342"/>
      <c r="QLI151" s="342"/>
      <c r="QLJ151" s="342"/>
      <c r="QLK151" s="342"/>
      <c r="QLL151" s="342"/>
      <c r="QLM151" s="342"/>
      <c r="QLN151" s="342"/>
      <c r="QLO151" s="342"/>
      <c r="QLP151" s="342"/>
      <c r="QLQ151" s="342"/>
      <c r="QLR151" s="342"/>
      <c r="QLS151" s="342"/>
      <c r="QLT151" s="342"/>
      <c r="QLU151" s="342"/>
      <c r="QLV151" s="342"/>
      <c r="QLW151" s="342"/>
      <c r="QLX151" s="342"/>
      <c r="QLY151" s="342"/>
      <c r="QLZ151" s="342"/>
      <c r="QMA151" s="342"/>
      <c r="QMB151" s="342"/>
      <c r="QMC151" s="342"/>
      <c r="QMD151" s="342"/>
      <c r="QME151" s="342"/>
      <c r="QMF151" s="342"/>
      <c r="QMG151" s="342"/>
      <c r="QMH151" s="342"/>
      <c r="QMI151" s="342"/>
      <c r="QMJ151" s="342"/>
      <c r="QMK151" s="342"/>
      <c r="QML151" s="342"/>
      <c r="QMM151" s="342"/>
      <c r="QMN151" s="342"/>
      <c r="QMO151" s="342"/>
      <c r="QMP151" s="342"/>
      <c r="QMQ151" s="342"/>
      <c r="QMR151" s="342"/>
      <c r="QMS151" s="342"/>
      <c r="QMT151" s="342"/>
      <c r="QMU151" s="342"/>
      <c r="QMV151" s="342"/>
      <c r="QMW151" s="342"/>
      <c r="QMX151" s="342"/>
      <c r="QMY151" s="342"/>
      <c r="QMZ151" s="342"/>
      <c r="QNA151" s="342"/>
      <c r="QNB151" s="342"/>
      <c r="QNC151" s="342"/>
      <c r="QND151" s="342"/>
      <c r="QNE151" s="342"/>
      <c r="QNF151" s="342"/>
      <c r="QNG151" s="342"/>
      <c r="QNH151" s="342"/>
      <c r="QNI151" s="342"/>
      <c r="QNJ151" s="342"/>
      <c r="QNK151" s="342"/>
      <c r="QNL151" s="342"/>
      <c r="QNM151" s="342"/>
      <c r="QNN151" s="342"/>
      <c r="QNO151" s="342"/>
      <c r="QNP151" s="342"/>
      <c r="QNQ151" s="342"/>
      <c r="QNR151" s="342"/>
      <c r="QNS151" s="342"/>
      <c r="QNT151" s="342"/>
      <c r="QNU151" s="342"/>
      <c r="QNV151" s="342"/>
      <c r="QNW151" s="342"/>
      <c r="QNX151" s="342"/>
      <c r="QNY151" s="342"/>
      <c r="QNZ151" s="342"/>
      <c r="QOA151" s="342"/>
      <c r="QOB151" s="342"/>
      <c r="QOC151" s="342"/>
      <c r="QOD151" s="342"/>
      <c r="QOE151" s="342"/>
      <c r="QOF151" s="342"/>
      <c r="QOG151" s="342"/>
      <c r="QOH151" s="342"/>
      <c r="QOI151" s="342"/>
      <c r="QOJ151" s="342"/>
      <c r="QOK151" s="342"/>
      <c r="QOL151" s="342"/>
      <c r="QOM151" s="342"/>
      <c r="QON151" s="342"/>
      <c r="QOO151" s="342"/>
      <c r="QOP151" s="342"/>
      <c r="QOQ151" s="342"/>
      <c r="QOR151" s="342"/>
      <c r="QOS151" s="342"/>
      <c r="QOT151" s="342"/>
      <c r="QOU151" s="342"/>
      <c r="QOV151" s="342"/>
      <c r="QOW151" s="342"/>
      <c r="QOX151" s="342"/>
      <c r="QOY151" s="342"/>
      <c r="QOZ151" s="342"/>
      <c r="QPA151" s="342"/>
      <c r="QPB151" s="342"/>
      <c r="QPC151" s="342"/>
      <c r="QPD151" s="342"/>
      <c r="QPE151" s="342"/>
      <c r="QPF151" s="342"/>
      <c r="QPG151" s="342"/>
      <c r="QPH151" s="342"/>
      <c r="QPI151" s="342"/>
      <c r="QPJ151" s="342"/>
      <c r="QPK151" s="342"/>
      <c r="QPL151" s="342"/>
      <c r="QPM151" s="342"/>
      <c r="QPN151" s="342"/>
      <c r="QPO151" s="342"/>
      <c r="QPP151" s="342"/>
      <c r="QPQ151" s="342"/>
      <c r="QPR151" s="342"/>
      <c r="QPS151" s="342"/>
      <c r="QPT151" s="342"/>
      <c r="QPU151" s="342"/>
      <c r="QPV151" s="342"/>
      <c r="QPW151" s="342"/>
      <c r="QPX151" s="342"/>
      <c r="QPY151" s="342"/>
      <c r="QPZ151" s="342"/>
      <c r="QQA151" s="342"/>
      <c r="QQB151" s="342"/>
      <c r="QQC151" s="342"/>
      <c r="QQD151" s="342"/>
      <c r="QQE151" s="342"/>
      <c r="QQF151" s="342"/>
      <c r="QQG151" s="342"/>
      <c r="QQH151" s="342"/>
      <c r="QQI151" s="342"/>
      <c r="QQJ151" s="342"/>
      <c r="QQK151" s="342"/>
      <c r="QQL151" s="342"/>
      <c r="QQM151" s="342"/>
      <c r="QQN151" s="342"/>
      <c r="QQO151" s="342"/>
      <c r="QQP151" s="342"/>
      <c r="QQQ151" s="342"/>
      <c r="QQR151" s="342"/>
      <c r="QQS151" s="342"/>
      <c r="QQT151" s="342"/>
      <c r="QQU151" s="342"/>
      <c r="QQV151" s="342"/>
      <c r="QQW151" s="342"/>
      <c r="QQX151" s="342"/>
      <c r="QQY151" s="342"/>
      <c r="QQZ151" s="342"/>
      <c r="QRA151" s="342"/>
      <c r="QRB151" s="342"/>
      <c r="QRC151" s="342"/>
      <c r="QRD151" s="342"/>
      <c r="QRE151" s="342"/>
      <c r="QRF151" s="342"/>
      <c r="QRG151" s="342"/>
      <c r="QRH151" s="342"/>
      <c r="QRI151" s="342"/>
      <c r="QRJ151" s="342"/>
      <c r="QRK151" s="342"/>
      <c r="QRL151" s="342"/>
      <c r="QRM151" s="342"/>
      <c r="QRN151" s="342"/>
      <c r="QRO151" s="342"/>
      <c r="QRP151" s="342"/>
      <c r="QRQ151" s="342"/>
      <c r="QRR151" s="342"/>
      <c r="QRS151" s="342"/>
      <c r="QRT151" s="342"/>
      <c r="QRU151" s="342"/>
      <c r="QRV151" s="342"/>
      <c r="QRW151" s="342"/>
      <c r="QRX151" s="342"/>
      <c r="QRY151" s="342"/>
      <c r="QRZ151" s="342"/>
      <c r="QSA151" s="342"/>
      <c r="QSB151" s="342"/>
      <c r="QSC151" s="342"/>
      <c r="QSD151" s="342"/>
      <c r="QSE151" s="342"/>
      <c r="QSF151" s="342"/>
      <c r="QSG151" s="342"/>
      <c r="QSH151" s="342"/>
      <c r="QSI151" s="342"/>
      <c r="QSJ151" s="342"/>
      <c r="QSK151" s="342"/>
      <c r="QSL151" s="342"/>
      <c r="QSM151" s="342"/>
      <c r="QSN151" s="342"/>
      <c r="QSO151" s="342"/>
      <c r="QSP151" s="342"/>
      <c r="QSQ151" s="342"/>
      <c r="QSR151" s="342"/>
      <c r="QSS151" s="342"/>
      <c r="QST151" s="342"/>
      <c r="QSU151" s="342"/>
      <c r="QSV151" s="342"/>
      <c r="QSW151" s="342"/>
      <c r="QSX151" s="342"/>
      <c r="QSY151" s="342"/>
      <c r="QSZ151" s="342"/>
      <c r="QTA151" s="342"/>
      <c r="QTB151" s="342"/>
      <c r="QTC151" s="342"/>
      <c r="QTD151" s="342"/>
      <c r="QTE151" s="342"/>
      <c r="QTF151" s="342"/>
      <c r="QTG151" s="342"/>
      <c r="QTH151" s="342"/>
      <c r="QTI151" s="342"/>
      <c r="QTJ151" s="342"/>
      <c r="QTK151" s="342"/>
      <c r="QTL151" s="342"/>
      <c r="QTM151" s="342"/>
      <c r="QTN151" s="342"/>
      <c r="QTO151" s="342"/>
      <c r="QTP151" s="342"/>
      <c r="QTQ151" s="342"/>
      <c r="QTR151" s="342"/>
      <c r="QTS151" s="342"/>
      <c r="QTT151" s="342"/>
      <c r="QTU151" s="342"/>
      <c r="QTV151" s="342"/>
      <c r="QTW151" s="342"/>
      <c r="QTX151" s="342"/>
      <c r="QTY151" s="342"/>
      <c r="QTZ151" s="342"/>
      <c r="QUA151" s="342"/>
      <c r="QUB151" s="342"/>
      <c r="QUC151" s="342"/>
      <c r="QUD151" s="342"/>
      <c r="QUE151" s="342"/>
      <c r="QUF151" s="342"/>
      <c r="QUG151" s="342"/>
      <c r="QUH151" s="342"/>
      <c r="QUI151" s="342"/>
      <c r="QUJ151" s="342"/>
      <c r="QUK151" s="342"/>
      <c r="QUL151" s="342"/>
      <c r="QUM151" s="342"/>
      <c r="QUN151" s="342"/>
      <c r="QUO151" s="342"/>
      <c r="QUP151" s="342"/>
      <c r="QUQ151" s="342"/>
      <c r="QUR151" s="342"/>
      <c r="QUS151" s="342"/>
      <c r="QUT151" s="342"/>
      <c r="QUU151" s="342"/>
      <c r="QUV151" s="342"/>
      <c r="QUW151" s="342"/>
      <c r="QUX151" s="342"/>
      <c r="QUY151" s="342"/>
      <c r="QUZ151" s="342"/>
      <c r="QVA151" s="342"/>
      <c r="QVB151" s="342"/>
      <c r="QVC151" s="342"/>
      <c r="QVD151" s="342"/>
      <c r="QVE151" s="342"/>
      <c r="QVF151" s="342"/>
      <c r="QVG151" s="342"/>
      <c r="QVH151" s="342"/>
      <c r="QVI151" s="342"/>
      <c r="QVJ151" s="342"/>
      <c r="QVK151" s="342"/>
      <c r="QVL151" s="342"/>
      <c r="QVM151" s="342"/>
      <c r="QVN151" s="342"/>
      <c r="QVO151" s="342"/>
      <c r="QVP151" s="342"/>
      <c r="QVQ151" s="342"/>
      <c r="QVR151" s="342"/>
      <c r="QVS151" s="342"/>
      <c r="QVT151" s="342"/>
      <c r="QVU151" s="342"/>
      <c r="QVV151" s="342"/>
      <c r="QVW151" s="342"/>
      <c r="QVX151" s="342"/>
      <c r="QVY151" s="342"/>
      <c r="QVZ151" s="342"/>
      <c r="QWA151" s="342"/>
      <c r="QWB151" s="342"/>
      <c r="QWC151" s="342"/>
      <c r="QWD151" s="342"/>
      <c r="QWE151" s="342"/>
      <c r="QWF151" s="342"/>
      <c r="QWG151" s="342"/>
      <c r="QWH151" s="342"/>
      <c r="QWI151" s="342"/>
      <c r="QWJ151" s="342"/>
      <c r="QWK151" s="342"/>
      <c r="QWL151" s="342"/>
      <c r="QWM151" s="342"/>
      <c r="QWN151" s="342"/>
      <c r="QWO151" s="342"/>
      <c r="QWP151" s="342"/>
      <c r="QWQ151" s="342"/>
      <c r="QWR151" s="342"/>
      <c r="QWS151" s="342"/>
      <c r="QWT151" s="342"/>
      <c r="QWU151" s="342"/>
      <c r="QWV151" s="342"/>
      <c r="QWW151" s="342"/>
      <c r="QWX151" s="342"/>
      <c r="QWY151" s="342"/>
      <c r="QWZ151" s="342"/>
      <c r="QXA151" s="342"/>
      <c r="QXB151" s="342"/>
      <c r="QXC151" s="342"/>
      <c r="QXD151" s="342"/>
      <c r="QXE151" s="342"/>
      <c r="QXF151" s="342"/>
      <c r="QXG151" s="342"/>
      <c r="QXH151" s="342"/>
      <c r="QXI151" s="342"/>
      <c r="QXJ151" s="342"/>
      <c r="QXK151" s="342"/>
      <c r="QXL151" s="342"/>
      <c r="QXM151" s="342"/>
      <c r="QXN151" s="342"/>
      <c r="QXO151" s="342"/>
      <c r="QXP151" s="342"/>
      <c r="QXQ151" s="342"/>
      <c r="QXR151" s="342"/>
      <c r="QXS151" s="342"/>
      <c r="QXT151" s="342"/>
      <c r="QXU151" s="342"/>
      <c r="QXV151" s="342"/>
      <c r="QXW151" s="342"/>
      <c r="QXX151" s="342"/>
      <c r="QXY151" s="342"/>
      <c r="QXZ151" s="342"/>
      <c r="QYA151" s="342"/>
      <c r="QYB151" s="342"/>
      <c r="QYC151" s="342"/>
      <c r="QYD151" s="342"/>
      <c r="QYE151" s="342"/>
      <c r="QYF151" s="342"/>
      <c r="QYG151" s="342"/>
      <c r="QYH151" s="342"/>
      <c r="QYI151" s="342"/>
      <c r="QYJ151" s="342"/>
      <c r="QYK151" s="342"/>
      <c r="QYL151" s="342"/>
      <c r="QYM151" s="342"/>
      <c r="QYN151" s="342"/>
      <c r="QYO151" s="342"/>
      <c r="QYP151" s="342"/>
      <c r="QYQ151" s="342"/>
      <c r="QYR151" s="342"/>
      <c r="QYS151" s="342"/>
      <c r="QYT151" s="342"/>
      <c r="QYU151" s="342"/>
      <c r="QYV151" s="342"/>
      <c r="QYW151" s="342"/>
      <c r="QYX151" s="342"/>
      <c r="QYY151" s="342"/>
      <c r="QYZ151" s="342"/>
      <c r="QZA151" s="342"/>
      <c r="QZB151" s="342"/>
      <c r="QZC151" s="342"/>
      <c r="QZD151" s="342"/>
      <c r="QZE151" s="342"/>
      <c r="QZF151" s="342"/>
      <c r="QZG151" s="342"/>
      <c r="QZH151" s="342"/>
      <c r="QZI151" s="342"/>
      <c r="QZJ151" s="342"/>
      <c r="QZK151" s="342"/>
      <c r="QZL151" s="342"/>
      <c r="QZM151" s="342"/>
      <c r="QZN151" s="342"/>
      <c r="QZO151" s="342"/>
      <c r="QZP151" s="342"/>
      <c r="QZQ151" s="342"/>
      <c r="QZR151" s="342"/>
      <c r="QZS151" s="342"/>
      <c r="QZT151" s="342"/>
      <c r="QZU151" s="342"/>
      <c r="QZV151" s="342"/>
      <c r="QZW151" s="342"/>
      <c r="QZX151" s="342"/>
      <c r="QZY151" s="342"/>
      <c r="QZZ151" s="342"/>
      <c r="RAA151" s="342"/>
      <c r="RAB151" s="342"/>
      <c r="RAC151" s="342"/>
      <c r="RAD151" s="342"/>
      <c r="RAE151" s="342"/>
      <c r="RAF151" s="342"/>
      <c r="RAG151" s="342"/>
      <c r="RAH151" s="342"/>
      <c r="RAI151" s="342"/>
      <c r="RAJ151" s="342"/>
      <c r="RAK151" s="342"/>
      <c r="RAL151" s="342"/>
      <c r="RAM151" s="342"/>
      <c r="RAN151" s="342"/>
      <c r="RAO151" s="342"/>
      <c r="RAP151" s="342"/>
      <c r="RAQ151" s="342"/>
      <c r="RAR151" s="342"/>
      <c r="RAS151" s="342"/>
      <c r="RAT151" s="342"/>
      <c r="RAU151" s="342"/>
      <c r="RAV151" s="342"/>
      <c r="RAW151" s="342"/>
      <c r="RAX151" s="342"/>
      <c r="RAY151" s="342"/>
      <c r="RAZ151" s="342"/>
      <c r="RBA151" s="342"/>
      <c r="RBB151" s="342"/>
      <c r="RBC151" s="342"/>
      <c r="RBD151" s="342"/>
      <c r="RBE151" s="342"/>
      <c r="RBF151" s="342"/>
      <c r="RBG151" s="342"/>
      <c r="RBH151" s="342"/>
      <c r="RBI151" s="342"/>
      <c r="RBJ151" s="342"/>
      <c r="RBK151" s="342"/>
      <c r="RBL151" s="342"/>
      <c r="RBM151" s="342"/>
      <c r="RBN151" s="342"/>
      <c r="RBO151" s="342"/>
      <c r="RBP151" s="342"/>
      <c r="RBQ151" s="342"/>
      <c r="RBR151" s="342"/>
      <c r="RBS151" s="342"/>
      <c r="RBT151" s="342"/>
      <c r="RBU151" s="342"/>
      <c r="RBV151" s="342"/>
      <c r="RBW151" s="342"/>
      <c r="RBX151" s="342"/>
      <c r="RBY151" s="342"/>
      <c r="RBZ151" s="342"/>
      <c r="RCA151" s="342"/>
      <c r="RCB151" s="342"/>
      <c r="RCC151" s="342"/>
      <c r="RCD151" s="342"/>
      <c r="RCE151" s="342"/>
      <c r="RCF151" s="342"/>
      <c r="RCG151" s="342"/>
      <c r="RCH151" s="342"/>
      <c r="RCI151" s="342"/>
      <c r="RCJ151" s="342"/>
      <c r="RCK151" s="342"/>
      <c r="RCL151" s="342"/>
      <c r="RCM151" s="342"/>
      <c r="RCN151" s="342"/>
      <c r="RCO151" s="342"/>
      <c r="RCP151" s="342"/>
      <c r="RCQ151" s="342"/>
      <c r="RCR151" s="342"/>
      <c r="RCS151" s="342"/>
      <c r="RCT151" s="342"/>
      <c r="RCU151" s="342"/>
      <c r="RCV151" s="342"/>
      <c r="RCW151" s="342"/>
      <c r="RCX151" s="342"/>
      <c r="RCY151" s="342"/>
      <c r="RCZ151" s="342"/>
      <c r="RDA151" s="342"/>
      <c r="RDB151" s="342"/>
      <c r="RDC151" s="342"/>
      <c r="RDD151" s="342"/>
      <c r="RDE151" s="342"/>
      <c r="RDF151" s="342"/>
      <c r="RDG151" s="342"/>
      <c r="RDH151" s="342"/>
      <c r="RDI151" s="342"/>
      <c r="RDJ151" s="342"/>
      <c r="RDK151" s="342"/>
      <c r="RDL151" s="342"/>
      <c r="RDM151" s="342"/>
      <c r="RDN151" s="342"/>
      <c r="RDO151" s="342"/>
      <c r="RDP151" s="342"/>
      <c r="RDQ151" s="342"/>
      <c r="RDR151" s="342"/>
      <c r="RDS151" s="342"/>
      <c r="RDT151" s="342"/>
      <c r="RDU151" s="342"/>
      <c r="RDV151" s="342"/>
      <c r="RDW151" s="342"/>
      <c r="RDX151" s="342"/>
      <c r="RDY151" s="342"/>
      <c r="RDZ151" s="342"/>
      <c r="REA151" s="342"/>
      <c r="REB151" s="342"/>
      <c r="REC151" s="342"/>
      <c r="RED151" s="342"/>
      <c r="REE151" s="342"/>
      <c r="REF151" s="342"/>
      <c r="REG151" s="342"/>
      <c r="REH151" s="342"/>
      <c r="REI151" s="342"/>
      <c r="REJ151" s="342"/>
      <c r="REK151" s="342"/>
      <c r="REL151" s="342"/>
      <c r="REM151" s="342"/>
      <c r="REN151" s="342"/>
      <c r="REO151" s="342"/>
      <c r="REP151" s="342"/>
      <c r="REQ151" s="342"/>
      <c r="RER151" s="342"/>
      <c r="RES151" s="342"/>
      <c r="RET151" s="342"/>
      <c r="REU151" s="342"/>
      <c r="REV151" s="342"/>
      <c r="REW151" s="342"/>
      <c r="REX151" s="342"/>
      <c r="REY151" s="342"/>
      <c r="REZ151" s="342"/>
      <c r="RFA151" s="342"/>
      <c r="RFB151" s="342"/>
      <c r="RFC151" s="342"/>
      <c r="RFD151" s="342"/>
      <c r="RFE151" s="342"/>
      <c r="RFF151" s="342"/>
      <c r="RFG151" s="342"/>
      <c r="RFH151" s="342"/>
      <c r="RFI151" s="342"/>
      <c r="RFJ151" s="342"/>
      <c r="RFK151" s="342"/>
      <c r="RFL151" s="342"/>
      <c r="RFM151" s="342"/>
      <c r="RFN151" s="342"/>
      <c r="RFO151" s="342"/>
      <c r="RFP151" s="342"/>
      <c r="RFQ151" s="342"/>
      <c r="RFR151" s="342"/>
      <c r="RFS151" s="342"/>
      <c r="RFT151" s="342"/>
      <c r="RFU151" s="342"/>
      <c r="RFV151" s="342"/>
      <c r="RFW151" s="342"/>
      <c r="RFX151" s="342"/>
      <c r="RFY151" s="342"/>
      <c r="RFZ151" s="342"/>
      <c r="RGA151" s="342"/>
      <c r="RGB151" s="342"/>
      <c r="RGC151" s="342"/>
      <c r="RGD151" s="342"/>
      <c r="RGE151" s="342"/>
      <c r="RGF151" s="342"/>
      <c r="RGG151" s="342"/>
      <c r="RGH151" s="342"/>
      <c r="RGI151" s="342"/>
      <c r="RGJ151" s="342"/>
      <c r="RGK151" s="342"/>
      <c r="RGL151" s="342"/>
      <c r="RGM151" s="342"/>
      <c r="RGN151" s="342"/>
      <c r="RGO151" s="342"/>
      <c r="RGP151" s="342"/>
      <c r="RGQ151" s="342"/>
      <c r="RGR151" s="342"/>
      <c r="RGS151" s="342"/>
      <c r="RGT151" s="342"/>
      <c r="RGU151" s="342"/>
      <c r="RGV151" s="342"/>
      <c r="RGW151" s="342"/>
      <c r="RGX151" s="342"/>
      <c r="RGY151" s="342"/>
      <c r="RGZ151" s="342"/>
      <c r="RHA151" s="342"/>
      <c r="RHB151" s="342"/>
      <c r="RHC151" s="342"/>
      <c r="RHD151" s="342"/>
      <c r="RHE151" s="342"/>
      <c r="RHF151" s="342"/>
      <c r="RHG151" s="342"/>
      <c r="RHH151" s="342"/>
      <c r="RHI151" s="342"/>
      <c r="RHJ151" s="342"/>
      <c r="RHK151" s="342"/>
      <c r="RHL151" s="342"/>
      <c r="RHM151" s="342"/>
      <c r="RHN151" s="342"/>
      <c r="RHO151" s="342"/>
      <c r="RHP151" s="342"/>
      <c r="RHQ151" s="342"/>
      <c r="RHR151" s="342"/>
      <c r="RHS151" s="342"/>
      <c r="RHT151" s="342"/>
      <c r="RHU151" s="342"/>
      <c r="RHV151" s="342"/>
      <c r="RHW151" s="342"/>
      <c r="RHX151" s="342"/>
      <c r="RHY151" s="342"/>
      <c r="RHZ151" s="342"/>
      <c r="RIA151" s="342"/>
      <c r="RIB151" s="342"/>
      <c r="RIC151" s="342"/>
      <c r="RID151" s="342"/>
      <c r="RIE151" s="342"/>
      <c r="RIF151" s="342"/>
      <c r="RIG151" s="342"/>
      <c r="RIH151" s="342"/>
      <c r="RII151" s="342"/>
      <c r="RIJ151" s="342"/>
      <c r="RIK151" s="342"/>
      <c r="RIL151" s="342"/>
      <c r="RIM151" s="342"/>
      <c r="RIN151" s="342"/>
      <c r="RIO151" s="342"/>
      <c r="RIP151" s="342"/>
      <c r="RIQ151" s="342"/>
      <c r="RIR151" s="342"/>
      <c r="RIS151" s="342"/>
      <c r="RIT151" s="342"/>
      <c r="RIU151" s="342"/>
      <c r="RIV151" s="342"/>
      <c r="RIW151" s="342"/>
      <c r="RIX151" s="342"/>
      <c r="RIY151" s="342"/>
      <c r="RIZ151" s="342"/>
      <c r="RJA151" s="342"/>
      <c r="RJB151" s="342"/>
      <c r="RJC151" s="342"/>
      <c r="RJD151" s="342"/>
      <c r="RJE151" s="342"/>
      <c r="RJF151" s="342"/>
      <c r="RJG151" s="342"/>
      <c r="RJH151" s="342"/>
      <c r="RJI151" s="342"/>
      <c r="RJJ151" s="342"/>
      <c r="RJK151" s="342"/>
      <c r="RJL151" s="342"/>
      <c r="RJM151" s="342"/>
      <c r="RJN151" s="342"/>
      <c r="RJO151" s="342"/>
      <c r="RJP151" s="342"/>
      <c r="RJQ151" s="342"/>
      <c r="RJR151" s="342"/>
      <c r="RJS151" s="342"/>
      <c r="RJT151" s="342"/>
      <c r="RJU151" s="342"/>
      <c r="RJV151" s="342"/>
      <c r="RJW151" s="342"/>
      <c r="RJX151" s="342"/>
      <c r="RJY151" s="342"/>
      <c r="RJZ151" s="342"/>
      <c r="RKA151" s="342"/>
      <c r="RKB151" s="342"/>
      <c r="RKC151" s="342"/>
      <c r="RKD151" s="342"/>
      <c r="RKE151" s="342"/>
      <c r="RKF151" s="342"/>
      <c r="RKG151" s="342"/>
      <c r="RKH151" s="342"/>
      <c r="RKI151" s="342"/>
      <c r="RKJ151" s="342"/>
      <c r="RKK151" s="342"/>
      <c r="RKL151" s="342"/>
      <c r="RKM151" s="342"/>
      <c r="RKN151" s="342"/>
      <c r="RKO151" s="342"/>
      <c r="RKP151" s="342"/>
      <c r="RKQ151" s="342"/>
      <c r="RKR151" s="342"/>
      <c r="RKS151" s="342"/>
      <c r="RKT151" s="342"/>
      <c r="RKU151" s="342"/>
      <c r="RKV151" s="342"/>
      <c r="RKW151" s="342"/>
      <c r="RKX151" s="342"/>
      <c r="RKY151" s="342"/>
      <c r="RKZ151" s="342"/>
      <c r="RLA151" s="342"/>
      <c r="RLB151" s="342"/>
      <c r="RLC151" s="342"/>
      <c r="RLD151" s="342"/>
      <c r="RLE151" s="342"/>
      <c r="RLF151" s="342"/>
      <c r="RLG151" s="342"/>
      <c r="RLH151" s="342"/>
      <c r="RLI151" s="342"/>
      <c r="RLJ151" s="342"/>
      <c r="RLK151" s="342"/>
      <c r="RLL151" s="342"/>
      <c r="RLM151" s="342"/>
      <c r="RLN151" s="342"/>
      <c r="RLO151" s="342"/>
      <c r="RLP151" s="342"/>
      <c r="RLQ151" s="342"/>
      <c r="RLR151" s="342"/>
      <c r="RLS151" s="342"/>
      <c r="RLT151" s="342"/>
      <c r="RLU151" s="342"/>
      <c r="RLV151" s="342"/>
      <c r="RLW151" s="342"/>
      <c r="RLX151" s="342"/>
      <c r="RLY151" s="342"/>
      <c r="RLZ151" s="342"/>
      <c r="RMA151" s="342"/>
      <c r="RMB151" s="342"/>
      <c r="RMC151" s="342"/>
      <c r="RMD151" s="342"/>
      <c r="RME151" s="342"/>
      <c r="RMF151" s="342"/>
      <c r="RMG151" s="342"/>
      <c r="RMH151" s="342"/>
      <c r="RMI151" s="342"/>
      <c r="RMJ151" s="342"/>
      <c r="RMK151" s="342"/>
      <c r="RML151" s="342"/>
      <c r="RMM151" s="342"/>
      <c r="RMN151" s="342"/>
      <c r="RMO151" s="342"/>
      <c r="RMP151" s="342"/>
      <c r="RMQ151" s="342"/>
      <c r="RMR151" s="342"/>
      <c r="RMS151" s="342"/>
      <c r="RMT151" s="342"/>
      <c r="RMU151" s="342"/>
      <c r="RMV151" s="342"/>
      <c r="RMW151" s="342"/>
      <c r="RMX151" s="342"/>
      <c r="RMY151" s="342"/>
      <c r="RMZ151" s="342"/>
      <c r="RNA151" s="342"/>
      <c r="RNB151" s="342"/>
      <c r="RNC151" s="342"/>
      <c r="RND151" s="342"/>
      <c r="RNE151" s="342"/>
      <c r="RNF151" s="342"/>
      <c r="RNG151" s="342"/>
      <c r="RNH151" s="342"/>
      <c r="RNI151" s="342"/>
      <c r="RNJ151" s="342"/>
      <c r="RNK151" s="342"/>
      <c r="RNL151" s="342"/>
      <c r="RNM151" s="342"/>
      <c r="RNN151" s="342"/>
      <c r="RNO151" s="342"/>
      <c r="RNP151" s="342"/>
      <c r="RNQ151" s="342"/>
      <c r="RNR151" s="342"/>
      <c r="RNS151" s="342"/>
      <c r="RNT151" s="342"/>
      <c r="RNU151" s="342"/>
      <c r="RNV151" s="342"/>
      <c r="RNW151" s="342"/>
      <c r="RNX151" s="342"/>
      <c r="RNY151" s="342"/>
      <c r="RNZ151" s="342"/>
      <c r="ROA151" s="342"/>
      <c r="ROB151" s="342"/>
      <c r="ROC151" s="342"/>
      <c r="ROD151" s="342"/>
      <c r="ROE151" s="342"/>
      <c r="ROF151" s="342"/>
      <c r="ROG151" s="342"/>
      <c r="ROH151" s="342"/>
      <c r="ROI151" s="342"/>
      <c r="ROJ151" s="342"/>
      <c r="ROK151" s="342"/>
      <c r="ROL151" s="342"/>
      <c r="ROM151" s="342"/>
      <c r="RON151" s="342"/>
      <c r="ROO151" s="342"/>
      <c r="ROP151" s="342"/>
      <c r="ROQ151" s="342"/>
      <c r="ROR151" s="342"/>
      <c r="ROS151" s="342"/>
      <c r="ROT151" s="342"/>
      <c r="ROU151" s="342"/>
      <c r="ROV151" s="342"/>
      <c r="ROW151" s="342"/>
      <c r="ROX151" s="342"/>
      <c r="ROY151" s="342"/>
      <c r="ROZ151" s="342"/>
      <c r="RPA151" s="342"/>
      <c r="RPB151" s="342"/>
      <c r="RPC151" s="342"/>
      <c r="RPD151" s="342"/>
      <c r="RPE151" s="342"/>
      <c r="RPF151" s="342"/>
      <c r="RPG151" s="342"/>
      <c r="RPH151" s="342"/>
      <c r="RPI151" s="342"/>
      <c r="RPJ151" s="342"/>
      <c r="RPK151" s="342"/>
      <c r="RPL151" s="342"/>
      <c r="RPM151" s="342"/>
      <c r="RPN151" s="342"/>
      <c r="RPO151" s="342"/>
      <c r="RPP151" s="342"/>
      <c r="RPQ151" s="342"/>
      <c r="RPR151" s="342"/>
      <c r="RPS151" s="342"/>
      <c r="RPT151" s="342"/>
      <c r="RPU151" s="342"/>
      <c r="RPV151" s="342"/>
      <c r="RPW151" s="342"/>
      <c r="RPX151" s="342"/>
      <c r="RPY151" s="342"/>
      <c r="RPZ151" s="342"/>
      <c r="RQA151" s="342"/>
      <c r="RQB151" s="342"/>
      <c r="RQC151" s="342"/>
      <c r="RQD151" s="342"/>
      <c r="RQE151" s="342"/>
      <c r="RQF151" s="342"/>
      <c r="RQG151" s="342"/>
      <c r="RQH151" s="342"/>
      <c r="RQI151" s="342"/>
      <c r="RQJ151" s="342"/>
      <c r="RQK151" s="342"/>
      <c r="RQL151" s="342"/>
      <c r="RQM151" s="342"/>
      <c r="RQN151" s="342"/>
      <c r="RQO151" s="342"/>
      <c r="RQP151" s="342"/>
      <c r="RQQ151" s="342"/>
      <c r="RQR151" s="342"/>
      <c r="RQS151" s="342"/>
      <c r="RQT151" s="342"/>
      <c r="RQU151" s="342"/>
      <c r="RQV151" s="342"/>
      <c r="RQW151" s="342"/>
      <c r="RQX151" s="342"/>
      <c r="RQY151" s="342"/>
      <c r="RQZ151" s="342"/>
      <c r="RRA151" s="342"/>
      <c r="RRB151" s="342"/>
      <c r="RRC151" s="342"/>
      <c r="RRD151" s="342"/>
      <c r="RRE151" s="342"/>
      <c r="RRF151" s="342"/>
      <c r="RRG151" s="342"/>
      <c r="RRH151" s="342"/>
      <c r="RRI151" s="342"/>
      <c r="RRJ151" s="342"/>
      <c r="RRK151" s="342"/>
      <c r="RRL151" s="342"/>
      <c r="RRM151" s="342"/>
      <c r="RRN151" s="342"/>
      <c r="RRO151" s="342"/>
      <c r="RRP151" s="342"/>
      <c r="RRQ151" s="342"/>
      <c r="RRR151" s="342"/>
      <c r="RRS151" s="342"/>
      <c r="RRT151" s="342"/>
      <c r="RRU151" s="342"/>
      <c r="RRV151" s="342"/>
      <c r="RRW151" s="342"/>
      <c r="RRX151" s="342"/>
      <c r="RRY151" s="342"/>
      <c r="RRZ151" s="342"/>
      <c r="RSA151" s="342"/>
      <c r="RSB151" s="342"/>
      <c r="RSC151" s="342"/>
      <c r="RSD151" s="342"/>
      <c r="RSE151" s="342"/>
      <c r="RSF151" s="342"/>
      <c r="RSG151" s="342"/>
      <c r="RSH151" s="342"/>
      <c r="RSI151" s="342"/>
      <c r="RSJ151" s="342"/>
      <c r="RSK151" s="342"/>
      <c r="RSL151" s="342"/>
      <c r="RSM151" s="342"/>
      <c r="RSN151" s="342"/>
      <c r="RSO151" s="342"/>
      <c r="RSP151" s="342"/>
      <c r="RSQ151" s="342"/>
      <c r="RSR151" s="342"/>
      <c r="RSS151" s="342"/>
      <c r="RST151" s="342"/>
      <c r="RSU151" s="342"/>
      <c r="RSV151" s="342"/>
      <c r="RSW151" s="342"/>
      <c r="RSX151" s="342"/>
      <c r="RSY151" s="342"/>
      <c r="RSZ151" s="342"/>
      <c r="RTA151" s="342"/>
      <c r="RTB151" s="342"/>
      <c r="RTC151" s="342"/>
      <c r="RTD151" s="342"/>
      <c r="RTE151" s="342"/>
      <c r="RTF151" s="342"/>
      <c r="RTG151" s="342"/>
      <c r="RTH151" s="342"/>
      <c r="RTI151" s="342"/>
      <c r="RTJ151" s="342"/>
      <c r="RTK151" s="342"/>
      <c r="RTL151" s="342"/>
      <c r="RTM151" s="342"/>
      <c r="RTN151" s="342"/>
      <c r="RTO151" s="342"/>
      <c r="RTP151" s="342"/>
      <c r="RTQ151" s="342"/>
      <c r="RTR151" s="342"/>
      <c r="RTS151" s="342"/>
      <c r="RTT151" s="342"/>
      <c r="RTU151" s="342"/>
      <c r="RTV151" s="342"/>
      <c r="RTW151" s="342"/>
      <c r="RTX151" s="342"/>
      <c r="RTY151" s="342"/>
      <c r="RTZ151" s="342"/>
      <c r="RUA151" s="342"/>
      <c r="RUB151" s="342"/>
      <c r="RUC151" s="342"/>
      <c r="RUD151" s="342"/>
      <c r="RUE151" s="342"/>
      <c r="RUF151" s="342"/>
      <c r="RUG151" s="342"/>
      <c r="RUH151" s="342"/>
      <c r="RUI151" s="342"/>
      <c r="RUJ151" s="342"/>
      <c r="RUK151" s="342"/>
      <c r="RUL151" s="342"/>
      <c r="RUM151" s="342"/>
      <c r="RUN151" s="342"/>
      <c r="RUO151" s="342"/>
      <c r="RUP151" s="342"/>
      <c r="RUQ151" s="342"/>
      <c r="RUR151" s="342"/>
      <c r="RUS151" s="342"/>
      <c r="RUT151" s="342"/>
      <c r="RUU151" s="342"/>
      <c r="RUV151" s="342"/>
      <c r="RUW151" s="342"/>
      <c r="RUX151" s="342"/>
      <c r="RUY151" s="342"/>
      <c r="RUZ151" s="342"/>
      <c r="RVA151" s="342"/>
      <c r="RVB151" s="342"/>
      <c r="RVC151" s="342"/>
      <c r="RVD151" s="342"/>
      <c r="RVE151" s="342"/>
      <c r="RVF151" s="342"/>
      <c r="RVG151" s="342"/>
      <c r="RVH151" s="342"/>
      <c r="RVI151" s="342"/>
      <c r="RVJ151" s="342"/>
      <c r="RVK151" s="342"/>
      <c r="RVL151" s="342"/>
      <c r="RVM151" s="342"/>
      <c r="RVN151" s="342"/>
      <c r="RVO151" s="342"/>
      <c r="RVP151" s="342"/>
      <c r="RVQ151" s="342"/>
      <c r="RVR151" s="342"/>
      <c r="RVS151" s="342"/>
      <c r="RVT151" s="342"/>
      <c r="RVU151" s="342"/>
      <c r="RVV151" s="342"/>
      <c r="RVW151" s="342"/>
      <c r="RVX151" s="342"/>
      <c r="RVY151" s="342"/>
      <c r="RVZ151" s="342"/>
      <c r="RWA151" s="342"/>
      <c r="RWB151" s="342"/>
      <c r="RWC151" s="342"/>
      <c r="RWD151" s="342"/>
      <c r="RWE151" s="342"/>
      <c r="RWF151" s="342"/>
      <c r="RWG151" s="342"/>
      <c r="RWH151" s="342"/>
      <c r="RWI151" s="342"/>
      <c r="RWJ151" s="342"/>
      <c r="RWK151" s="342"/>
      <c r="RWL151" s="342"/>
      <c r="RWM151" s="342"/>
      <c r="RWN151" s="342"/>
      <c r="RWO151" s="342"/>
      <c r="RWP151" s="342"/>
      <c r="RWQ151" s="342"/>
      <c r="RWR151" s="342"/>
      <c r="RWS151" s="342"/>
      <c r="RWT151" s="342"/>
      <c r="RWU151" s="342"/>
      <c r="RWV151" s="342"/>
      <c r="RWW151" s="342"/>
      <c r="RWX151" s="342"/>
      <c r="RWY151" s="342"/>
      <c r="RWZ151" s="342"/>
      <c r="RXA151" s="342"/>
      <c r="RXB151" s="342"/>
      <c r="RXC151" s="342"/>
      <c r="RXD151" s="342"/>
      <c r="RXE151" s="342"/>
      <c r="RXF151" s="342"/>
      <c r="RXG151" s="342"/>
      <c r="RXH151" s="342"/>
      <c r="RXI151" s="342"/>
      <c r="RXJ151" s="342"/>
      <c r="RXK151" s="342"/>
      <c r="RXL151" s="342"/>
      <c r="RXM151" s="342"/>
      <c r="RXN151" s="342"/>
      <c r="RXO151" s="342"/>
      <c r="RXP151" s="342"/>
      <c r="RXQ151" s="342"/>
      <c r="RXR151" s="342"/>
      <c r="RXS151" s="342"/>
      <c r="RXT151" s="342"/>
      <c r="RXU151" s="342"/>
      <c r="RXV151" s="342"/>
      <c r="RXW151" s="342"/>
      <c r="RXX151" s="342"/>
      <c r="RXY151" s="342"/>
      <c r="RXZ151" s="342"/>
      <c r="RYA151" s="342"/>
      <c r="RYB151" s="342"/>
      <c r="RYC151" s="342"/>
      <c r="RYD151" s="342"/>
      <c r="RYE151" s="342"/>
      <c r="RYF151" s="342"/>
      <c r="RYG151" s="342"/>
      <c r="RYH151" s="342"/>
      <c r="RYI151" s="342"/>
      <c r="RYJ151" s="342"/>
      <c r="RYK151" s="342"/>
      <c r="RYL151" s="342"/>
      <c r="RYM151" s="342"/>
      <c r="RYN151" s="342"/>
      <c r="RYO151" s="342"/>
      <c r="RYP151" s="342"/>
      <c r="RYQ151" s="342"/>
      <c r="RYR151" s="342"/>
      <c r="RYS151" s="342"/>
      <c r="RYT151" s="342"/>
      <c r="RYU151" s="342"/>
      <c r="RYV151" s="342"/>
      <c r="RYW151" s="342"/>
      <c r="RYX151" s="342"/>
      <c r="RYY151" s="342"/>
      <c r="RYZ151" s="342"/>
      <c r="RZA151" s="342"/>
      <c r="RZB151" s="342"/>
      <c r="RZC151" s="342"/>
      <c r="RZD151" s="342"/>
      <c r="RZE151" s="342"/>
      <c r="RZF151" s="342"/>
      <c r="RZG151" s="342"/>
      <c r="RZH151" s="342"/>
      <c r="RZI151" s="342"/>
      <c r="RZJ151" s="342"/>
      <c r="RZK151" s="342"/>
      <c r="RZL151" s="342"/>
      <c r="RZM151" s="342"/>
      <c r="RZN151" s="342"/>
      <c r="RZO151" s="342"/>
      <c r="RZP151" s="342"/>
      <c r="RZQ151" s="342"/>
      <c r="RZR151" s="342"/>
      <c r="RZS151" s="342"/>
      <c r="RZT151" s="342"/>
      <c r="RZU151" s="342"/>
      <c r="RZV151" s="342"/>
      <c r="RZW151" s="342"/>
      <c r="RZX151" s="342"/>
      <c r="RZY151" s="342"/>
      <c r="RZZ151" s="342"/>
      <c r="SAA151" s="342"/>
      <c r="SAB151" s="342"/>
      <c r="SAC151" s="342"/>
      <c r="SAD151" s="342"/>
      <c r="SAE151" s="342"/>
      <c r="SAF151" s="342"/>
      <c r="SAG151" s="342"/>
      <c r="SAH151" s="342"/>
      <c r="SAI151" s="342"/>
      <c r="SAJ151" s="342"/>
      <c r="SAK151" s="342"/>
      <c r="SAL151" s="342"/>
      <c r="SAM151" s="342"/>
      <c r="SAN151" s="342"/>
      <c r="SAO151" s="342"/>
      <c r="SAP151" s="342"/>
      <c r="SAQ151" s="342"/>
      <c r="SAR151" s="342"/>
      <c r="SAS151" s="342"/>
      <c r="SAT151" s="342"/>
      <c r="SAU151" s="342"/>
      <c r="SAV151" s="342"/>
      <c r="SAW151" s="342"/>
      <c r="SAX151" s="342"/>
      <c r="SAY151" s="342"/>
      <c r="SAZ151" s="342"/>
      <c r="SBA151" s="342"/>
      <c r="SBB151" s="342"/>
      <c r="SBC151" s="342"/>
      <c r="SBD151" s="342"/>
      <c r="SBE151" s="342"/>
      <c r="SBF151" s="342"/>
      <c r="SBG151" s="342"/>
      <c r="SBH151" s="342"/>
      <c r="SBI151" s="342"/>
      <c r="SBJ151" s="342"/>
      <c r="SBK151" s="342"/>
      <c r="SBL151" s="342"/>
      <c r="SBM151" s="342"/>
      <c r="SBN151" s="342"/>
      <c r="SBO151" s="342"/>
      <c r="SBP151" s="342"/>
      <c r="SBQ151" s="342"/>
      <c r="SBR151" s="342"/>
      <c r="SBS151" s="342"/>
      <c r="SBT151" s="342"/>
      <c r="SBU151" s="342"/>
      <c r="SBV151" s="342"/>
      <c r="SBW151" s="342"/>
      <c r="SBX151" s="342"/>
      <c r="SBY151" s="342"/>
      <c r="SBZ151" s="342"/>
      <c r="SCA151" s="342"/>
      <c r="SCB151" s="342"/>
      <c r="SCC151" s="342"/>
      <c r="SCD151" s="342"/>
      <c r="SCE151" s="342"/>
      <c r="SCF151" s="342"/>
      <c r="SCG151" s="342"/>
      <c r="SCH151" s="342"/>
      <c r="SCI151" s="342"/>
      <c r="SCJ151" s="342"/>
      <c r="SCK151" s="342"/>
      <c r="SCL151" s="342"/>
      <c r="SCM151" s="342"/>
      <c r="SCN151" s="342"/>
      <c r="SCO151" s="342"/>
      <c r="SCP151" s="342"/>
      <c r="SCQ151" s="342"/>
      <c r="SCR151" s="342"/>
      <c r="SCS151" s="342"/>
      <c r="SCT151" s="342"/>
      <c r="SCU151" s="342"/>
      <c r="SCV151" s="342"/>
      <c r="SCW151" s="342"/>
      <c r="SCX151" s="342"/>
      <c r="SCY151" s="342"/>
      <c r="SCZ151" s="342"/>
      <c r="SDA151" s="342"/>
      <c r="SDB151" s="342"/>
      <c r="SDC151" s="342"/>
      <c r="SDD151" s="342"/>
      <c r="SDE151" s="342"/>
      <c r="SDF151" s="342"/>
      <c r="SDG151" s="342"/>
      <c r="SDH151" s="342"/>
      <c r="SDI151" s="342"/>
      <c r="SDJ151" s="342"/>
      <c r="SDK151" s="342"/>
      <c r="SDL151" s="342"/>
      <c r="SDM151" s="342"/>
      <c r="SDN151" s="342"/>
      <c r="SDO151" s="342"/>
      <c r="SDP151" s="342"/>
      <c r="SDQ151" s="342"/>
      <c r="SDR151" s="342"/>
      <c r="SDS151" s="342"/>
      <c r="SDT151" s="342"/>
      <c r="SDU151" s="342"/>
      <c r="SDV151" s="342"/>
      <c r="SDW151" s="342"/>
      <c r="SDX151" s="342"/>
      <c r="SDY151" s="342"/>
      <c r="SDZ151" s="342"/>
      <c r="SEA151" s="342"/>
      <c r="SEB151" s="342"/>
      <c r="SEC151" s="342"/>
      <c r="SED151" s="342"/>
      <c r="SEE151" s="342"/>
      <c r="SEF151" s="342"/>
      <c r="SEG151" s="342"/>
      <c r="SEH151" s="342"/>
      <c r="SEI151" s="342"/>
      <c r="SEJ151" s="342"/>
      <c r="SEK151" s="342"/>
      <c r="SEL151" s="342"/>
      <c r="SEM151" s="342"/>
      <c r="SEN151" s="342"/>
      <c r="SEO151" s="342"/>
      <c r="SEP151" s="342"/>
      <c r="SEQ151" s="342"/>
      <c r="SER151" s="342"/>
      <c r="SES151" s="342"/>
      <c r="SET151" s="342"/>
      <c r="SEU151" s="342"/>
      <c r="SEV151" s="342"/>
      <c r="SEW151" s="342"/>
      <c r="SEX151" s="342"/>
      <c r="SEY151" s="342"/>
      <c r="SEZ151" s="342"/>
      <c r="SFA151" s="342"/>
      <c r="SFB151" s="342"/>
      <c r="SFC151" s="342"/>
      <c r="SFD151" s="342"/>
      <c r="SFE151" s="342"/>
      <c r="SFF151" s="342"/>
      <c r="SFG151" s="342"/>
      <c r="SFH151" s="342"/>
      <c r="SFI151" s="342"/>
      <c r="SFJ151" s="342"/>
      <c r="SFK151" s="342"/>
      <c r="SFL151" s="342"/>
      <c r="SFM151" s="342"/>
      <c r="SFN151" s="342"/>
      <c r="SFO151" s="342"/>
      <c r="SFP151" s="342"/>
      <c r="SFQ151" s="342"/>
      <c r="SFR151" s="342"/>
      <c r="SFS151" s="342"/>
      <c r="SFT151" s="342"/>
      <c r="SFU151" s="342"/>
      <c r="SFV151" s="342"/>
      <c r="SFW151" s="342"/>
      <c r="SFX151" s="342"/>
      <c r="SFY151" s="342"/>
      <c r="SFZ151" s="342"/>
      <c r="SGA151" s="342"/>
      <c r="SGB151" s="342"/>
      <c r="SGC151" s="342"/>
      <c r="SGD151" s="342"/>
      <c r="SGE151" s="342"/>
      <c r="SGF151" s="342"/>
      <c r="SGG151" s="342"/>
      <c r="SGH151" s="342"/>
      <c r="SGI151" s="342"/>
      <c r="SGJ151" s="342"/>
      <c r="SGK151" s="342"/>
      <c r="SGL151" s="342"/>
      <c r="SGM151" s="342"/>
      <c r="SGN151" s="342"/>
      <c r="SGO151" s="342"/>
      <c r="SGP151" s="342"/>
      <c r="SGQ151" s="342"/>
      <c r="SGR151" s="342"/>
      <c r="SGS151" s="342"/>
      <c r="SGT151" s="342"/>
      <c r="SGU151" s="342"/>
      <c r="SGV151" s="342"/>
      <c r="SGW151" s="342"/>
      <c r="SGX151" s="342"/>
      <c r="SGY151" s="342"/>
      <c r="SGZ151" s="342"/>
      <c r="SHA151" s="342"/>
      <c r="SHB151" s="342"/>
      <c r="SHC151" s="342"/>
      <c r="SHD151" s="342"/>
      <c r="SHE151" s="342"/>
      <c r="SHF151" s="342"/>
      <c r="SHG151" s="342"/>
      <c r="SHH151" s="342"/>
      <c r="SHI151" s="342"/>
      <c r="SHJ151" s="342"/>
      <c r="SHK151" s="342"/>
      <c r="SHL151" s="342"/>
      <c r="SHM151" s="342"/>
      <c r="SHN151" s="342"/>
      <c r="SHO151" s="342"/>
      <c r="SHP151" s="342"/>
      <c r="SHQ151" s="342"/>
      <c r="SHR151" s="342"/>
      <c r="SHS151" s="342"/>
      <c r="SHT151" s="342"/>
      <c r="SHU151" s="342"/>
      <c r="SHV151" s="342"/>
      <c r="SHW151" s="342"/>
      <c r="SHX151" s="342"/>
      <c r="SHY151" s="342"/>
      <c r="SHZ151" s="342"/>
      <c r="SIA151" s="342"/>
      <c r="SIB151" s="342"/>
      <c r="SIC151" s="342"/>
      <c r="SID151" s="342"/>
      <c r="SIE151" s="342"/>
      <c r="SIF151" s="342"/>
      <c r="SIG151" s="342"/>
      <c r="SIH151" s="342"/>
      <c r="SII151" s="342"/>
      <c r="SIJ151" s="342"/>
      <c r="SIK151" s="342"/>
      <c r="SIL151" s="342"/>
      <c r="SIM151" s="342"/>
      <c r="SIN151" s="342"/>
      <c r="SIO151" s="342"/>
      <c r="SIP151" s="342"/>
      <c r="SIQ151" s="342"/>
      <c r="SIR151" s="342"/>
      <c r="SIS151" s="342"/>
      <c r="SIT151" s="342"/>
      <c r="SIU151" s="342"/>
      <c r="SIV151" s="342"/>
      <c r="SIW151" s="342"/>
      <c r="SIX151" s="342"/>
      <c r="SIY151" s="342"/>
      <c r="SIZ151" s="342"/>
      <c r="SJA151" s="342"/>
      <c r="SJB151" s="342"/>
      <c r="SJC151" s="342"/>
      <c r="SJD151" s="342"/>
      <c r="SJE151" s="342"/>
      <c r="SJF151" s="342"/>
      <c r="SJG151" s="342"/>
      <c r="SJH151" s="342"/>
      <c r="SJI151" s="342"/>
      <c r="SJJ151" s="342"/>
      <c r="SJK151" s="342"/>
      <c r="SJL151" s="342"/>
      <c r="SJM151" s="342"/>
      <c r="SJN151" s="342"/>
      <c r="SJO151" s="342"/>
      <c r="SJP151" s="342"/>
      <c r="SJQ151" s="342"/>
      <c r="SJR151" s="342"/>
      <c r="SJS151" s="342"/>
      <c r="SJT151" s="342"/>
      <c r="SJU151" s="342"/>
      <c r="SJV151" s="342"/>
      <c r="SJW151" s="342"/>
      <c r="SJX151" s="342"/>
      <c r="SJY151" s="342"/>
      <c r="SJZ151" s="342"/>
      <c r="SKA151" s="342"/>
      <c r="SKB151" s="342"/>
      <c r="SKC151" s="342"/>
      <c r="SKD151" s="342"/>
      <c r="SKE151" s="342"/>
      <c r="SKF151" s="342"/>
      <c r="SKG151" s="342"/>
      <c r="SKH151" s="342"/>
      <c r="SKI151" s="342"/>
      <c r="SKJ151" s="342"/>
      <c r="SKK151" s="342"/>
      <c r="SKL151" s="342"/>
      <c r="SKM151" s="342"/>
      <c r="SKN151" s="342"/>
      <c r="SKO151" s="342"/>
      <c r="SKP151" s="342"/>
      <c r="SKQ151" s="342"/>
      <c r="SKR151" s="342"/>
      <c r="SKS151" s="342"/>
      <c r="SKT151" s="342"/>
      <c r="SKU151" s="342"/>
      <c r="SKV151" s="342"/>
      <c r="SKW151" s="342"/>
      <c r="SKX151" s="342"/>
      <c r="SKY151" s="342"/>
      <c r="SKZ151" s="342"/>
      <c r="SLA151" s="342"/>
      <c r="SLB151" s="342"/>
      <c r="SLC151" s="342"/>
      <c r="SLD151" s="342"/>
      <c r="SLE151" s="342"/>
      <c r="SLF151" s="342"/>
      <c r="SLG151" s="342"/>
      <c r="SLH151" s="342"/>
      <c r="SLI151" s="342"/>
      <c r="SLJ151" s="342"/>
      <c r="SLK151" s="342"/>
      <c r="SLL151" s="342"/>
      <c r="SLM151" s="342"/>
      <c r="SLN151" s="342"/>
      <c r="SLO151" s="342"/>
      <c r="SLP151" s="342"/>
      <c r="SLQ151" s="342"/>
      <c r="SLR151" s="342"/>
      <c r="SLS151" s="342"/>
      <c r="SLT151" s="342"/>
      <c r="SLU151" s="342"/>
      <c r="SLV151" s="342"/>
      <c r="SLW151" s="342"/>
      <c r="SLX151" s="342"/>
      <c r="SLY151" s="342"/>
      <c r="SLZ151" s="342"/>
      <c r="SMA151" s="342"/>
      <c r="SMB151" s="342"/>
      <c r="SMC151" s="342"/>
      <c r="SMD151" s="342"/>
      <c r="SME151" s="342"/>
      <c r="SMF151" s="342"/>
      <c r="SMG151" s="342"/>
      <c r="SMH151" s="342"/>
      <c r="SMI151" s="342"/>
      <c r="SMJ151" s="342"/>
      <c r="SMK151" s="342"/>
      <c r="SML151" s="342"/>
      <c r="SMM151" s="342"/>
      <c r="SMN151" s="342"/>
      <c r="SMO151" s="342"/>
      <c r="SMP151" s="342"/>
      <c r="SMQ151" s="342"/>
      <c r="SMR151" s="342"/>
      <c r="SMS151" s="342"/>
      <c r="SMT151" s="342"/>
      <c r="SMU151" s="342"/>
      <c r="SMV151" s="342"/>
      <c r="SMW151" s="342"/>
      <c r="SMX151" s="342"/>
      <c r="SMY151" s="342"/>
      <c r="SMZ151" s="342"/>
      <c r="SNA151" s="342"/>
      <c r="SNB151" s="342"/>
      <c r="SNC151" s="342"/>
      <c r="SND151" s="342"/>
      <c r="SNE151" s="342"/>
      <c r="SNF151" s="342"/>
      <c r="SNG151" s="342"/>
      <c r="SNH151" s="342"/>
      <c r="SNI151" s="342"/>
      <c r="SNJ151" s="342"/>
      <c r="SNK151" s="342"/>
      <c r="SNL151" s="342"/>
      <c r="SNM151" s="342"/>
      <c r="SNN151" s="342"/>
      <c r="SNO151" s="342"/>
      <c r="SNP151" s="342"/>
      <c r="SNQ151" s="342"/>
      <c r="SNR151" s="342"/>
      <c r="SNS151" s="342"/>
      <c r="SNT151" s="342"/>
      <c r="SNU151" s="342"/>
      <c r="SNV151" s="342"/>
      <c r="SNW151" s="342"/>
      <c r="SNX151" s="342"/>
      <c r="SNY151" s="342"/>
      <c r="SNZ151" s="342"/>
      <c r="SOA151" s="342"/>
      <c r="SOB151" s="342"/>
      <c r="SOC151" s="342"/>
      <c r="SOD151" s="342"/>
      <c r="SOE151" s="342"/>
      <c r="SOF151" s="342"/>
      <c r="SOG151" s="342"/>
      <c r="SOH151" s="342"/>
      <c r="SOI151" s="342"/>
      <c r="SOJ151" s="342"/>
      <c r="SOK151" s="342"/>
      <c r="SOL151" s="342"/>
      <c r="SOM151" s="342"/>
      <c r="SON151" s="342"/>
      <c r="SOO151" s="342"/>
      <c r="SOP151" s="342"/>
      <c r="SOQ151" s="342"/>
      <c r="SOR151" s="342"/>
      <c r="SOS151" s="342"/>
      <c r="SOT151" s="342"/>
      <c r="SOU151" s="342"/>
      <c r="SOV151" s="342"/>
      <c r="SOW151" s="342"/>
      <c r="SOX151" s="342"/>
      <c r="SOY151" s="342"/>
      <c r="SOZ151" s="342"/>
      <c r="SPA151" s="342"/>
      <c r="SPB151" s="342"/>
      <c r="SPC151" s="342"/>
      <c r="SPD151" s="342"/>
      <c r="SPE151" s="342"/>
      <c r="SPF151" s="342"/>
      <c r="SPG151" s="342"/>
      <c r="SPH151" s="342"/>
      <c r="SPI151" s="342"/>
      <c r="SPJ151" s="342"/>
      <c r="SPK151" s="342"/>
      <c r="SPL151" s="342"/>
      <c r="SPM151" s="342"/>
      <c r="SPN151" s="342"/>
      <c r="SPO151" s="342"/>
      <c r="SPP151" s="342"/>
      <c r="SPQ151" s="342"/>
      <c r="SPR151" s="342"/>
      <c r="SPS151" s="342"/>
      <c r="SPT151" s="342"/>
      <c r="SPU151" s="342"/>
      <c r="SPV151" s="342"/>
      <c r="SPW151" s="342"/>
      <c r="SPX151" s="342"/>
      <c r="SPY151" s="342"/>
      <c r="SPZ151" s="342"/>
      <c r="SQA151" s="342"/>
      <c r="SQB151" s="342"/>
      <c r="SQC151" s="342"/>
      <c r="SQD151" s="342"/>
      <c r="SQE151" s="342"/>
      <c r="SQF151" s="342"/>
      <c r="SQG151" s="342"/>
      <c r="SQH151" s="342"/>
      <c r="SQI151" s="342"/>
      <c r="SQJ151" s="342"/>
      <c r="SQK151" s="342"/>
      <c r="SQL151" s="342"/>
      <c r="SQM151" s="342"/>
      <c r="SQN151" s="342"/>
      <c r="SQO151" s="342"/>
      <c r="SQP151" s="342"/>
      <c r="SQQ151" s="342"/>
      <c r="SQR151" s="342"/>
      <c r="SQS151" s="342"/>
      <c r="SQT151" s="342"/>
      <c r="SQU151" s="342"/>
      <c r="SQV151" s="342"/>
      <c r="SQW151" s="342"/>
      <c r="SQX151" s="342"/>
      <c r="SQY151" s="342"/>
      <c r="SQZ151" s="342"/>
      <c r="SRA151" s="342"/>
      <c r="SRB151" s="342"/>
      <c r="SRC151" s="342"/>
      <c r="SRD151" s="342"/>
      <c r="SRE151" s="342"/>
      <c r="SRF151" s="342"/>
      <c r="SRG151" s="342"/>
      <c r="SRH151" s="342"/>
      <c r="SRI151" s="342"/>
      <c r="SRJ151" s="342"/>
      <c r="SRK151" s="342"/>
      <c r="SRL151" s="342"/>
      <c r="SRM151" s="342"/>
      <c r="SRN151" s="342"/>
      <c r="SRO151" s="342"/>
      <c r="SRP151" s="342"/>
      <c r="SRQ151" s="342"/>
      <c r="SRR151" s="342"/>
      <c r="SRS151" s="342"/>
      <c r="SRT151" s="342"/>
      <c r="SRU151" s="342"/>
      <c r="SRV151" s="342"/>
      <c r="SRW151" s="342"/>
      <c r="SRX151" s="342"/>
      <c r="SRY151" s="342"/>
      <c r="SRZ151" s="342"/>
      <c r="SSA151" s="342"/>
      <c r="SSB151" s="342"/>
      <c r="SSC151" s="342"/>
      <c r="SSD151" s="342"/>
      <c r="SSE151" s="342"/>
      <c r="SSF151" s="342"/>
      <c r="SSG151" s="342"/>
      <c r="SSH151" s="342"/>
      <c r="SSI151" s="342"/>
      <c r="SSJ151" s="342"/>
      <c r="SSK151" s="342"/>
      <c r="SSL151" s="342"/>
      <c r="SSM151" s="342"/>
      <c r="SSN151" s="342"/>
      <c r="SSO151" s="342"/>
      <c r="SSP151" s="342"/>
      <c r="SSQ151" s="342"/>
      <c r="SSR151" s="342"/>
      <c r="SSS151" s="342"/>
      <c r="SST151" s="342"/>
      <c r="SSU151" s="342"/>
      <c r="SSV151" s="342"/>
      <c r="SSW151" s="342"/>
      <c r="SSX151" s="342"/>
      <c r="SSY151" s="342"/>
      <c r="SSZ151" s="342"/>
      <c r="STA151" s="342"/>
      <c r="STB151" s="342"/>
      <c r="STC151" s="342"/>
      <c r="STD151" s="342"/>
      <c r="STE151" s="342"/>
      <c r="STF151" s="342"/>
      <c r="STG151" s="342"/>
      <c r="STH151" s="342"/>
      <c r="STI151" s="342"/>
      <c r="STJ151" s="342"/>
      <c r="STK151" s="342"/>
      <c r="STL151" s="342"/>
      <c r="STM151" s="342"/>
      <c r="STN151" s="342"/>
      <c r="STO151" s="342"/>
      <c r="STP151" s="342"/>
      <c r="STQ151" s="342"/>
      <c r="STR151" s="342"/>
      <c r="STS151" s="342"/>
      <c r="STT151" s="342"/>
      <c r="STU151" s="342"/>
      <c r="STV151" s="342"/>
      <c r="STW151" s="342"/>
      <c r="STX151" s="342"/>
      <c r="STY151" s="342"/>
      <c r="STZ151" s="342"/>
      <c r="SUA151" s="342"/>
      <c r="SUB151" s="342"/>
      <c r="SUC151" s="342"/>
      <c r="SUD151" s="342"/>
      <c r="SUE151" s="342"/>
      <c r="SUF151" s="342"/>
      <c r="SUG151" s="342"/>
      <c r="SUH151" s="342"/>
      <c r="SUI151" s="342"/>
      <c r="SUJ151" s="342"/>
      <c r="SUK151" s="342"/>
      <c r="SUL151" s="342"/>
      <c r="SUM151" s="342"/>
      <c r="SUN151" s="342"/>
      <c r="SUO151" s="342"/>
      <c r="SUP151" s="342"/>
      <c r="SUQ151" s="342"/>
      <c r="SUR151" s="342"/>
      <c r="SUS151" s="342"/>
      <c r="SUT151" s="342"/>
      <c r="SUU151" s="342"/>
      <c r="SUV151" s="342"/>
      <c r="SUW151" s="342"/>
      <c r="SUX151" s="342"/>
      <c r="SUY151" s="342"/>
      <c r="SUZ151" s="342"/>
      <c r="SVA151" s="342"/>
      <c r="SVB151" s="342"/>
      <c r="SVC151" s="342"/>
      <c r="SVD151" s="342"/>
      <c r="SVE151" s="342"/>
      <c r="SVF151" s="342"/>
      <c r="SVG151" s="342"/>
      <c r="SVH151" s="342"/>
      <c r="SVI151" s="342"/>
      <c r="SVJ151" s="342"/>
      <c r="SVK151" s="342"/>
      <c r="SVL151" s="342"/>
      <c r="SVM151" s="342"/>
      <c r="SVN151" s="342"/>
      <c r="SVO151" s="342"/>
      <c r="SVP151" s="342"/>
      <c r="SVQ151" s="342"/>
      <c r="SVR151" s="342"/>
      <c r="SVS151" s="342"/>
      <c r="SVT151" s="342"/>
      <c r="SVU151" s="342"/>
      <c r="SVV151" s="342"/>
      <c r="SVW151" s="342"/>
      <c r="SVX151" s="342"/>
      <c r="SVY151" s="342"/>
      <c r="SVZ151" s="342"/>
      <c r="SWA151" s="342"/>
      <c r="SWB151" s="342"/>
      <c r="SWC151" s="342"/>
      <c r="SWD151" s="342"/>
      <c r="SWE151" s="342"/>
      <c r="SWF151" s="342"/>
      <c r="SWG151" s="342"/>
      <c r="SWH151" s="342"/>
      <c r="SWI151" s="342"/>
      <c r="SWJ151" s="342"/>
      <c r="SWK151" s="342"/>
      <c r="SWL151" s="342"/>
      <c r="SWM151" s="342"/>
      <c r="SWN151" s="342"/>
      <c r="SWO151" s="342"/>
      <c r="SWP151" s="342"/>
      <c r="SWQ151" s="342"/>
      <c r="SWR151" s="342"/>
      <c r="SWS151" s="342"/>
      <c r="SWT151" s="342"/>
      <c r="SWU151" s="342"/>
      <c r="SWV151" s="342"/>
      <c r="SWW151" s="342"/>
      <c r="SWX151" s="342"/>
      <c r="SWY151" s="342"/>
      <c r="SWZ151" s="342"/>
      <c r="SXA151" s="342"/>
      <c r="SXB151" s="342"/>
      <c r="SXC151" s="342"/>
      <c r="SXD151" s="342"/>
      <c r="SXE151" s="342"/>
      <c r="SXF151" s="342"/>
      <c r="SXG151" s="342"/>
      <c r="SXH151" s="342"/>
      <c r="SXI151" s="342"/>
      <c r="SXJ151" s="342"/>
      <c r="SXK151" s="342"/>
      <c r="SXL151" s="342"/>
      <c r="SXM151" s="342"/>
      <c r="SXN151" s="342"/>
      <c r="SXO151" s="342"/>
      <c r="SXP151" s="342"/>
      <c r="SXQ151" s="342"/>
      <c r="SXR151" s="342"/>
      <c r="SXS151" s="342"/>
      <c r="SXT151" s="342"/>
      <c r="SXU151" s="342"/>
      <c r="SXV151" s="342"/>
      <c r="SXW151" s="342"/>
      <c r="SXX151" s="342"/>
      <c r="SXY151" s="342"/>
      <c r="SXZ151" s="342"/>
      <c r="SYA151" s="342"/>
      <c r="SYB151" s="342"/>
      <c r="SYC151" s="342"/>
      <c r="SYD151" s="342"/>
      <c r="SYE151" s="342"/>
      <c r="SYF151" s="342"/>
      <c r="SYG151" s="342"/>
      <c r="SYH151" s="342"/>
      <c r="SYI151" s="342"/>
      <c r="SYJ151" s="342"/>
      <c r="SYK151" s="342"/>
      <c r="SYL151" s="342"/>
      <c r="SYM151" s="342"/>
      <c r="SYN151" s="342"/>
      <c r="SYO151" s="342"/>
      <c r="SYP151" s="342"/>
      <c r="SYQ151" s="342"/>
      <c r="SYR151" s="342"/>
      <c r="SYS151" s="342"/>
      <c r="SYT151" s="342"/>
      <c r="SYU151" s="342"/>
      <c r="SYV151" s="342"/>
      <c r="SYW151" s="342"/>
      <c r="SYX151" s="342"/>
      <c r="SYY151" s="342"/>
      <c r="SYZ151" s="342"/>
      <c r="SZA151" s="342"/>
      <c r="SZB151" s="342"/>
      <c r="SZC151" s="342"/>
      <c r="SZD151" s="342"/>
      <c r="SZE151" s="342"/>
      <c r="SZF151" s="342"/>
      <c r="SZG151" s="342"/>
      <c r="SZH151" s="342"/>
      <c r="SZI151" s="342"/>
      <c r="SZJ151" s="342"/>
      <c r="SZK151" s="342"/>
      <c r="SZL151" s="342"/>
      <c r="SZM151" s="342"/>
      <c r="SZN151" s="342"/>
      <c r="SZO151" s="342"/>
      <c r="SZP151" s="342"/>
      <c r="SZQ151" s="342"/>
      <c r="SZR151" s="342"/>
      <c r="SZS151" s="342"/>
      <c r="SZT151" s="342"/>
      <c r="SZU151" s="342"/>
      <c r="SZV151" s="342"/>
      <c r="SZW151" s="342"/>
      <c r="SZX151" s="342"/>
      <c r="SZY151" s="342"/>
      <c r="SZZ151" s="342"/>
      <c r="TAA151" s="342"/>
      <c r="TAB151" s="342"/>
      <c r="TAC151" s="342"/>
      <c r="TAD151" s="342"/>
      <c r="TAE151" s="342"/>
      <c r="TAF151" s="342"/>
      <c r="TAG151" s="342"/>
      <c r="TAH151" s="342"/>
      <c r="TAI151" s="342"/>
      <c r="TAJ151" s="342"/>
      <c r="TAK151" s="342"/>
      <c r="TAL151" s="342"/>
      <c r="TAM151" s="342"/>
      <c r="TAN151" s="342"/>
      <c r="TAO151" s="342"/>
      <c r="TAP151" s="342"/>
      <c r="TAQ151" s="342"/>
      <c r="TAR151" s="342"/>
      <c r="TAS151" s="342"/>
      <c r="TAT151" s="342"/>
      <c r="TAU151" s="342"/>
      <c r="TAV151" s="342"/>
      <c r="TAW151" s="342"/>
      <c r="TAX151" s="342"/>
      <c r="TAY151" s="342"/>
      <c r="TAZ151" s="342"/>
      <c r="TBA151" s="342"/>
      <c r="TBB151" s="342"/>
      <c r="TBC151" s="342"/>
      <c r="TBD151" s="342"/>
      <c r="TBE151" s="342"/>
      <c r="TBF151" s="342"/>
      <c r="TBG151" s="342"/>
      <c r="TBH151" s="342"/>
      <c r="TBI151" s="342"/>
      <c r="TBJ151" s="342"/>
      <c r="TBK151" s="342"/>
      <c r="TBL151" s="342"/>
      <c r="TBM151" s="342"/>
      <c r="TBN151" s="342"/>
      <c r="TBO151" s="342"/>
      <c r="TBP151" s="342"/>
      <c r="TBQ151" s="342"/>
      <c r="TBR151" s="342"/>
      <c r="TBS151" s="342"/>
      <c r="TBT151" s="342"/>
      <c r="TBU151" s="342"/>
      <c r="TBV151" s="342"/>
      <c r="TBW151" s="342"/>
      <c r="TBX151" s="342"/>
      <c r="TBY151" s="342"/>
      <c r="TBZ151" s="342"/>
      <c r="TCA151" s="342"/>
      <c r="TCB151" s="342"/>
      <c r="TCC151" s="342"/>
      <c r="TCD151" s="342"/>
      <c r="TCE151" s="342"/>
      <c r="TCF151" s="342"/>
      <c r="TCG151" s="342"/>
      <c r="TCH151" s="342"/>
      <c r="TCI151" s="342"/>
      <c r="TCJ151" s="342"/>
      <c r="TCK151" s="342"/>
      <c r="TCL151" s="342"/>
      <c r="TCM151" s="342"/>
      <c r="TCN151" s="342"/>
      <c r="TCO151" s="342"/>
      <c r="TCP151" s="342"/>
      <c r="TCQ151" s="342"/>
      <c r="TCR151" s="342"/>
      <c r="TCS151" s="342"/>
      <c r="TCT151" s="342"/>
      <c r="TCU151" s="342"/>
      <c r="TCV151" s="342"/>
      <c r="TCW151" s="342"/>
      <c r="TCX151" s="342"/>
      <c r="TCY151" s="342"/>
      <c r="TCZ151" s="342"/>
      <c r="TDA151" s="342"/>
      <c r="TDB151" s="342"/>
      <c r="TDC151" s="342"/>
      <c r="TDD151" s="342"/>
      <c r="TDE151" s="342"/>
      <c r="TDF151" s="342"/>
      <c r="TDG151" s="342"/>
      <c r="TDH151" s="342"/>
      <c r="TDI151" s="342"/>
      <c r="TDJ151" s="342"/>
      <c r="TDK151" s="342"/>
      <c r="TDL151" s="342"/>
      <c r="TDM151" s="342"/>
      <c r="TDN151" s="342"/>
      <c r="TDO151" s="342"/>
      <c r="TDP151" s="342"/>
      <c r="TDQ151" s="342"/>
      <c r="TDR151" s="342"/>
      <c r="TDS151" s="342"/>
      <c r="TDT151" s="342"/>
      <c r="TDU151" s="342"/>
      <c r="TDV151" s="342"/>
      <c r="TDW151" s="342"/>
      <c r="TDX151" s="342"/>
      <c r="TDY151" s="342"/>
      <c r="TDZ151" s="342"/>
      <c r="TEA151" s="342"/>
      <c r="TEB151" s="342"/>
      <c r="TEC151" s="342"/>
      <c r="TED151" s="342"/>
      <c r="TEE151" s="342"/>
      <c r="TEF151" s="342"/>
      <c r="TEG151" s="342"/>
      <c r="TEH151" s="342"/>
      <c r="TEI151" s="342"/>
      <c r="TEJ151" s="342"/>
      <c r="TEK151" s="342"/>
      <c r="TEL151" s="342"/>
      <c r="TEM151" s="342"/>
      <c r="TEN151" s="342"/>
      <c r="TEO151" s="342"/>
      <c r="TEP151" s="342"/>
      <c r="TEQ151" s="342"/>
      <c r="TER151" s="342"/>
      <c r="TES151" s="342"/>
      <c r="TET151" s="342"/>
      <c r="TEU151" s="342"/>
      <c r="TEV151" s="342"/>
      <c r="TEW151" s="342"/>
      <c r="TEX151" s="342"/>
      <c r="TEY151" s="342"/>
      <c r="TEZ151" s="342"/>
      <c r="TFA151" s="342"/>
      <c r="TFB151" s="342"/>
      <c r="TFC151" s="342"/>
      <c r="TFD151" s="342"/>
      <c r="TFE151" s="342"/>
      <c r="TFF151" s="342"/>
      <c r="TFG151" s="342"/>
      <c r="TFH151" s="342"/>
      <c r="TFI151" s="342"/>
      <c r="TFJ151" s="342"/>
      <c r="TFK151" s="342"/>
      <c r="TFL151" s="342"/>
      <c r="TFM151" s="342"/>
      <c r="TFN151" s="342"/>
      <c r="TFO151" s="342"/>
      <c r="TFP151" s="342"/>
      <c r="TFQ151" s="342"/>
      <c r="TFR151" s="342"/>
      <c r="TFS151" s="342"/>
      <c r="TFT151" s="342"/>
      <c r="TFU151" s="342"/>
      <c r="TFV151" s="342"/>
      <c r="TFW151" s="342"/>
      <c r="TFX151" s="342"/>
      <c r="TFY151" s="342"/>
      <c r="TFZ151" s="342"/>
      <c r="TGA151" s="342"/>
      <c r="TGB151" s="342"/>
      <c r="TGC151" s="342"/>
      <c r="TGD151" s="342"/>
      <c r="TGE151" s="342"/>
      <c r="TGF151" s="342"/>
      <c r="TGG151" s="342"/>
      <c r="TGH151" s="342"/>
      <c r="TGI151" s="342"/>
      <c r="TGJ151" s="342"/>
      <c r="TGK151" s="342"/>
      <c r="TGL151" s="342"/>
      <c r="TGM151" s="342"/>
      <c r="TGN151" s="342"/>
      <c r="TGO151" s="342"/>
      <c r="TGP151" s="342"/>
      <c r="TGQ151" s="342"/>
      <c r="TGR151" s="342"/>
      <c r="TGS151" s="342"/>
      <c r="TGT151" s="342"/>
      <c r="TGU151" s="342"/>
      <c r="TGV151" s="342"/>
      <c r="TGW151" s="342"/>
      <c r="TGX151" s="342"/>
      <c r="TGY151" s="342"/>
      <c r="TGZ151" s="342"/>
      <c r="THA151" s="342"/>
      <c r="THB151" s="342"/>
      <c r="THC151" s="342"/>
      <c r="THD151" s="342"/>
      <c r="THE151" s="342"/>
      <c r="THF151" s="342"/>
      <c r="THG151" s="342"/>
      <c r="THH151" s="342"/>
      <c r="THI151" s="342"/>
      <c r="THJ151" s="342"/>
      <c r="THK151" s="342"/>
      <c r="THL151" s="342"/>
      <c r="THM151" s="342"/>
      <c r="THN151" s="342"/>
      <c r="THO151" s="342"/>
      <c r="THP151" s="342"/>
      <c r="THQ151" s="342"/>
      <c r="THR151" s="342"/>
      <c r="THS151" s="342"/>
      <c r="THT151" s="342"/>
      <c r="THU151" s="342"/>
      <c r="THV151" s="342"/>
      <c r="THW151" s="342"/>
      <c r="THX151" s="342"/>
      <c r="THY151" s="342"/>
      <c r="THZ151" s="342"/>
      <c r="TIA151" s="342"/>
      <c r="TIB151" s="342"/>
      <c r="TIC151" s="342"/>
      <c r="TID151" s="342"/>
      <c r="TIE151" s="342"/>
      <c r="TIF151" s="342"/>
      <c r="TIG151" s="342"/>
      <c r="TIH151" s="342"/>
      <c r="TII151" s="342"/>
      <c r="TIJ151" s="342"/>
      <c r="TIK151" s="342"/>
      <c r="TIL151" s="342"/>
      <c r="TIM151" s="342"/>
      <c r="TIN151" s="342"/>
      <c r="TIO151" s="342"/>
      <c r="TIP151" s="342"/>
      <c r="TIQ151" s="342"/>
      <c r="TIR151" s="342"/>
      <c r="TIS151" s="342"/>
      <c r="TIT151" s="342"/>
      <c r="TIU151" s="342"/>
      <c r="TIV151" s="342"/>
      <c r="TIW151" s="342"/>
      <c r="TIX151" s="342"/>
      <c r="TIY151" s="342"/>
      <c r="TIZ151" s="342"/>
      <c r="TJA151" s="342"/>
      <c r="TJB151" s="342"/>
      <c r="TJC151" s="342"/>
      <c r="TJD151" s="342"/>
      <c r="TJE151" s="342"/>
      <c r="TJF151" s="342"/>
      <c r="TJG151" s="342"/>
      <c r="TJH151" s="342"/>
      <c r="TJI151" s="342"/>
      <c r="TJJ151" s="342"/>
      <c r="TJK151" s="342"/>
      <c r="TJL151" s="342"/>
      <c r="TJM151" s="342"/>
      <c r="TJN151" s="342"/>
      <c r="TJO151" s="342"/>
      <c r="TJP151" s="342"/>
      <c r="TJQ151" s="342"/>
      <c r="TJR151" s="342"/>
      <c r="TJS151" s="342"/>
      <c r="TJT151" s="342"/>
      <c r="TJU151" s="342"/>
      <c r="TJV151" s="342"/>
      <c r="TJW151" s="342"/>
      <c r="TJX151" s="342"/>
      <c r="TJY151" s="342"/>
      <c r="TJZ151" s="342"/>
      <c r="TKA151" s="342"/>
      <c r="TKB151" s="342"/>
      <c r="TKC151" s="342"/>
      <c r="TKD151" s="342"/>
      <c r="TKE151" s="342"/>
      <c r="TKF151" s="342"/>
      <c r="TKG151" s="342"/>
      <c r="TKH151" s="342"/>
      <c r="TKI151" s="342"/>
      <c r="TKJ151" s="342"/>
      <c r="TKK151" s="342"/>
      <c r="TKL151" s="342"/>
      <c r="TKM151" s="342"/>
      <c r="TKN151" s="342"/>
      <c r="TKO151" s="342"/>
      <c r="TKP151" s="342"/>
      <c r="TKQ151" s="342"/>
      <c r="TKR151" s="342"/>
      <c r="TKS151" s="342"/>
      <c r="TKT151" s="342"/>
      <c r="TKU151" s="342"/>
      <c r="TKV151" s="342"/>
      <c r="TKW151" s="342"/>
      <c r="TKX151" s="342"/>
      <c r="TKY151" s="342"/>
      <c r="TKZ151" s="342"/>
      <c r="TLA151" s="342"/>
      <c r="TLB151" s="342"/>
      <c r="TLC151" s="342"/>
      <c r="TLD151" s="342"/>
      <c r="TLE151" s="342"/>
      <c r="TLF151" s="342"/>
      <c r="TLG151" s="342"/>
      <c r="TLH151" s="342"/>
      <c r="TLI151" s="342"/>
      <c r="TLJ151" s="342"/>
      <c r="TLK151" s="342"/>
      <c r="TLL151" s="342"/>
      <c r="TLM151" s="342"/>
      <c r="TLN151" s="342"/>
      <c r="TLO151" s="342"/>
      <c r="TLP151" s="342"/>
      <c r="TLQ151" s="342"/>
      <c r="TLR151" s="342"/>
      <c r="TLS151" s="342"/>
      <c r="TLT151" s="342"/>
      <c r="TLU151" s="342"/>
      <c r="TLV151" s="342"/>
      <c r="TLW151" s="342"/>
      <c r="TLX151" s="342"/>
      <c r="TLY151" s="342"/>
      <c r="TLZ151" s="342"/>
      <c r="TMA151" s="342"/>
      <c r="TMB151" s="342"/>
      <c r="TMC151" s="342"/>
      <c r="TMD151" s="342"/>
      <c r="TME151" s="342"/>
      <c r="TMF151" s="342"/>
      <c r="TMG151" s="342"/>
      <c r="TMH151" s="342"/>
      <c r="TMI151" s="342"/>
      <c r="TMJ151" s="342"/>
      <c r="TMK151" s="342"/>
      <c r="TML151" s="342"/>
      <c r="TMM151" s="342"/>
      <c r="TMN151" s="342"/>
      <c r="TMO151" s="342"/>
      <c r="TMP151" s="342"/>
      <c r="TMQ151" s="342"/>
      <c r="TMR151" s="342"/>
      <c r="TMS151" s="342"/>
      <c r="TMT151" s="342"/>
      <c r="TMU151" s="342"/>
      <c r="TMV151" s="342"/>
      <c r="TMW151" s="342"/>
      <c r="TMX151" s="342"/>
      <c r="TMY151" s="342"/>
      <c r="TMZ151" s="342"/>
      <c r="TNA151" s="342"/>
      <c r="TNB151" s="342"/>
      <c r="TNC151" s="342"/>
      <c r="TND151" s="342"/>
      <c r="TNE151" s="342"/>
      <c r="TNF151" s="342"/>
      <c r="TNG151" s="342"/>
      <c r="TNH151" s="342"/>
      <c r="TNI151" s="342"/>
      <c r="TNJ151" s="342"/>
      <c r="TNK151" s="342"/>
      <c r="TNL151" s="342"/>
      <c r="TNM151" s="342"/>
      <c r="TNN151" s="342"/>
      <c r="TNO151" s="342"/>
      <c r="TNP151" s="342"/>
      <c r="TNQ151" s="342"/>
      <c r="TNR151" s="342"/>
      <c r="TNS151" s="342"/>
      <c r="TNT151" s="342"/>
      <c r="TNU151" s="342"/>
      <c r="TNV151" s="342"/>
      <c r="TNW151" s="342"/>
      <c r="TNX151" s="342"/>
      <c r="TNY151" s="342"/>
      <c r="TNZ151" s="342"/>
      <c r="TOA151" s="342"/>
      <c r="TOB151" s="342"/>
      <c r="TOC151" s="342"/>
      <c r="TOD151" s="342"/>
      <c r="TOE151" s="342"/>
      <c r="TOF151" s="342"/>
      <c r="TOG151" s="342"/>
      <c r="TOH151" s="342"/>
      <c r="TOI151" s="342"/>
      <c r="TOJ151" s="342"/>
      <c r="TOK151" s="342"/>
      <c r="TOL151" s="342"/>
      <c r="TOM151" s="342"/>
      <c r="TON151" s="342"/>
      <c r="TOO151" s="342"/>
      <c r="TOP151" s="342"/>
      <c r="TOQ151" s="342"/>
      <c r="TOR151" s="342"/>
      <c r="TOS151" s="342"/>
      <c r="TOT151" s="342"/>
      <c r="TOU151" s="342"/>
      <c r="TOV151" s="342"/>
      <c r="TOW151" s="342"/>
      <c r="TOX151" s="342"/>
      <c r="TOY151" s="342"/>
      <c r="TOZ151" s="342"/>
      <c r="TPA151" s="342"/>
      <c r="TPB151" s="342"/>
      <c r="TPC151" s="342"/>
      <c r="TPD151" s="342"/>
      <c r="TPE151" s="342"/>
      <c r="TPF151" s="342"/>
      <c r="TPG151" s="342"/>
      <c r="TPH151" s="342"/>
      <c r="TPI151" s="342"/>
      <c r="TPJ151" s="342"/>
      <c r="TPK151" s="342"/>
      <c r="TPL151" s="342"/>
      <c r="TPM151" s="342"/>
      <c r="TPN151" s="342"/>
      <c r="TPO151" s="342"/>
      <c r="TPP151" s="342"/>
      <c r="TPQ151" s="342"/>
      <c r="TPR151" s="342"/>
      <c r="TPS151" s="342"/>
      <c r="TPT151" s="342"/>
      <c r="TPU151" s="342"/>
      <c r="TPV151" s="342"/>
      <c r="TPW151" s="342"/>
      <c r="TPX151" s="342"/>
      <c r="TPY151" s="342"/>
      <c r="TPZ151" s="342"/>
      <c r="TQA151" s="342"/>
      <c r="TQB151" s="342"/>
      <c r="TQC151" s="342"/>
      <c r="TQD151" s="342"/>
      <c r="TQE151" s="342"/>
      <c r="TQF151" s="342"/>
      <c r="TQG151" s="342"/>
      <c r="TQH151" s="342"/>
      <c r="TQI151" s="342"/>
      <c r="TQJ151" s="342"/>
      <c r="TQK151" s="342"/>
      <c r="TQL151" s="342"/>
      <c r="TQM151" s="342"/>
      <c r="TQN151" s="342"/>
      <c r="TQO151" s="342"/>
      <c r="TQP151" s="342"/>
      <c r="TQQ151" s="342"/>
      <c r="TQR151" s="342"/>
      <c r="TQS151" s="342"/>
      <c r="TQT151" s="342"/>
      <c r="TQU151" s="342"/>
      <c r="TQV151" s="342"/>
      <c r="TQW151" s="342"/>
      <c r="TQX151" s="342"/>
      <c r="TQY151" s="342"/>
      <c r="TQZ151" s="342"/>
      <c r="TRA151" s="342"/>
      <c r="TRB151" s="342"/>
      <c r="TRC151" s="342"/>
      <c r="TRD151" s="342"/>
      <c r="TRE151" s="342"/>
      <c r="TRF151" s="342"/>
      <c r="TRG151" s="342"/>
      <c r="TRH151" s="342"/>
      <c r="TRI151" s="342"/>
      <c r="TRJ151" s="342"/>
      <c r="TRK151" s="342"/>
      <c r="TRL151" s="342"/>
      <c r="TRM151" s="342"/>
      <c r="TRN151" s="342"/>
      <c r="TRO151" s="342"/>
      <c r="TRP151" s="342"/>
      <c r="TRQ151" s="342"/>
      <c r="TRR151" s="342"/>
      <c r="TRS151" s="342"/>
      <c r="TRT151" s="342"/>
      <c r="TRU151" s="342"/>
      <c r="TRV151" s="342"/>
      <c r="TRW151" s="342"/>
      <c r="TRX151" s="342"/>
      <c r="TRY151" s="342"/>
      <c r="TRZ151" s="342"/>
      <c r="TSA151" s="342"/>
      <c r="TSB151" s="342"/>
      <c r="TSC151" s="342"/>
      <c r="TSD151" s="342"/>
      <c r="TSE151" s="342"/>
      <c r="TSF151" s="342"/>
      <c r="TSG151" s="342"/>
      <c r="TSH151" s="342"/>
      <c r="TSI151" s="342"/>
      <c r="TSJ151" s="342"/>
      <c r="TSK151" s="342"/>
      <c r="TSL151" s="342"/>
      <c r="TSM151" s="342"/>
      <c r="TSN151" s="342"/>
      <c r="TSO151" s="342"/>
      <c r="TSP151" s="342"/>
      <c r="TSQ151" s="342"/>
      <c r="TSR151" s="342"/>
      <c r="TSS151" s="342"/>
      <c r="TST151" s="342"/>
      <c r="TSU151" s="342"/>
      <c r="TSV151" s="342"/>
      <c r="TSW151" s="342"/>
      <c r="TSX151" s="342"/>
      <c r="TSY151" s="342"/>
      <c r="TSZ151" s="342"/>
      <c r="TTA151" s="342"/>
      <c r="TTB151" s="342"/>
      <c r="TTC151" s="342"/>
      <c r="TTD151" s="342"/>
      <c r="TTE151" s="342"/>
      <c r="TTF151" s="342"/>
      <c r="TTG151" s="342"/>
      <c r="TTH151" s="342"/>
      <c r="TTI151" s="342"/>
      <c r="TTJ151" s="342"/>
      <c r="TTK151" s="342"/>
      <c r="TTL151" s="342"/>
      <c r="TTM151" s="342"/>
      <c r="TTN151" s="342"/>
      <c r="TTO151" s="342"/>
      <c r="TTP151" s="342"/>
      <c r="TTQ151" s="342"/>
      <c r="TTR151" s="342"/>
      <c r="TTS151" s="342"/>
      <c r="TTT151" s="342"/>
      <c r="TTU151" s="342"/>
      <c r="TTV151" s="342"/>
      <c r="TTW151" s="342"/>
      <c r="TTX151" s="342"/>
      <c r="TTY151" s="342"/>
      <c r="TTZ151" s="342"/>
      <c r="TUA151" s="342"/>
      <c r="TUB151" s="342"/>
      <c r="TUC151" s="342"/>
      <c r="TUD151" s="342"/>
      <c r="TUE151" s="342"/>
      <c r="TUF151" s="342"/>
      <c r="TUG151" s="342"/>
      <c r="TUH151" s="342"/>
      <c r="TUI151" s="342"/>
      <c r="TUJ151" s="342"/>
      <c r="TUK151" s="342"/>
      <c r="TUL151" s="342"/>
      <c r="TUM151" s="342"/>
      <c r="TUN151" s="342"/>
      <c r="TUO151" s="342"/>
      <c r="TUP151" s="342"/>
      <c r="TUQ151" s="342"/>
      <c r="TUR151" s="342"/>
      <c r="TUS151" s="342"/>
      <c r="TUT151" s="342"/>
      <c r="TUU151" s="342"/>
      <c r="TUV151" s="342"/>
      <c r="TUW151" s="342"/>
      <c r="TUX151" s="342"/>
      <c r="TUY151" s="342"/>
      <c r="TUZ151" s="342"/>
      <c r="TVA151" s="342"/>
      <c r="TVB151" s="342"/>
      <c r="TVC151" s="342"/>
      <c r="TVD151" s="342"/>
      <c r="TVE151" s="342"/>
      <c r="TVF151" s="342"/>
      <c r="TVG151" s="342"/>
      <c r="TVH151" s="342"/>
      <c r="TVI151" s="342"/>
      <c r="TVJ151" s="342"/>
      <c r="TVK151" s="342"/>
      <c r="TVL151" s="342"/>
      <c r="TVM151" s="342"/>
      <c r="TVN151" s="342"/>
      <c r="TVO151" s="342"/>
      <c r="TVP151" s="342"/>
      <c r="TVQ151" s="342"/>
      <c r="TVR151" s="342"/>
      <c r="TVS151" s="342"/>
      <c r="TVT151" s="342"/>
      <c r="TVU151" s="342"/>
      <c r="TVV151" s="342"/>
      <c r="TVW151" s="342"/>
      <c r="TVX151" s="342"/>
      <c r="TVY151" s="342"/>
      <c r="TVZ151" s="342"/>
      <c r="TWA151" s="342"/>
      <c r="TWB151" s="342"/>
      <c r="TWC151" s="342"/>
      <c r="TWD151" s="342"/>
      <c r="TWE151" s="342"/>
      <c r="TWF151" s="342"/>
      <c r="TWG151" s="342"/>
      <c r="TWH151" s="342"/>
      <c r="TWI151" s="342"/>
      <c r="TWJ151" s="342"/>
      <c r="TWK151" s="342"/>
      <c r="TWL151" s="342"/>
      <c r="TWM151" s="342"/>
      <c r="TWN151" s="342"/>
      <c r="TWO151" s="342"/>
      <c r="TWP151" s="342"/>
      <c r="TWQ151" s="342"/>
      <c r="TWR151" s="342"/>
      <c r="TWS151" s="342"/>
      <c r="TWT151" s="342"/>
      <c r="TWU151" s="342"/>
      <c r="TWV151" s="342"/>
      <c r="TWW151" s="342"/>
      <c r="TWX151" s="342"/>
      <c r="TWY151" s="342"/>
      <c r="TWZ151" s="342"/>
      <c r="TXA151" s="342"/>
      <c r="TXB151" s="342"/>
      <c r="TXC151" s="342"/>
      <c r="TXD151" s="342"/>
      <c r="TXE151" s="342"/>
      <c r="TXF151" s="342"/>
      <c r="TXG151" s="342"/>
      <c r="TXH151" s="342"/>
      <c r="TXI151" s="342"/>
      <c r="TXJ151" s="342"/>
      <c r="TXK151" s="342"/>
      <c r="TXL151" s="342"/>
      <c r="TXM151" s="342"/>
      <c r="TXN151" s="342"/>
      <c r="TXO151" s="342"/>
      <c r="TXP151" s="342"/>
      <c r="TXQ151" s="342"/>
      <c r="TXR151" s="342"/>
      <c r="TXS151" s="342"/>
      <c r="TXT151" s="342"/>
      <c r="TXU151" s="342"/>
      <c r="TXV151" s="342"/>
      <c r="TXW151" s="342"/>
      <c r="TXX151" s="342"/>
      <c r="TXY151" s="342"/>
      <c r="TXZ151" s="342"/>
      <c r="TYA151" s="342"/>
      <c r="TYB151" s="342"/>
      <c r="TYC151" s="342"/>
      <c r="TYD151" s="342"/>
      <c r="TYE151" s="342"/>
      <c r="TYF151" s="342"/>
      <c r="TYG151" s="342"/>
      <c r="TYH151" s="342"/>
      <c r="TYI151" s="342"/>
      <c r="TYJ151" s="342"/>
      <c r="TYK151" s="342"/>
      <c r="TYL151" s="342"/>
      <c r="TYM151" s="342"/>
      <c r="TYN151" s="342"/>
      <c r="TYO151" s="342"/>
      <c r="TYP151" s="342"/>
      <c r="TYQ151" s="342"/>
      <c r="TYR151" s="342"/>
      <c r="TYS151" s="342"/>
      <c r="TYT151" s="342"/>
      <c r="TYU151" s="342"/>
      <c r="TYV151" s="342"/>
      <c r="TYW151" s="342"/>
      <c r="TYX151" s="342"/>
      <c r="TYY151" s="342"/>
      <c r="TYZ151" s="342"/>
      <c r="TZA151" s="342"/>
      <c r="TZB151" s="342"/>
      <c r="TZC151" s="342"/>
      <c r="TZD151" s="342"/>
      <c r="TZE151" s="342"/>
      <c r="TZF151" s="342"/>
      <c r="TZG151" s="342"/>
      <c r="TZH151" s="342"/>
      <c r="TZI151" s="342"/>
      <c r="TZJ151" s="342"/>
      <c r="TZK151" s="342"/>
      <c r="TZL151" s="342"/>
      <c r="TZM151" s="342"/>
      <c r="TZN151" s="342"/>
      <c r="TZO151" s="342"/>
      <c r="TZP151" s="342"/>
      <c r="TZQ151" s="342"/>
      <c r="TZR151" s="342"/>
      <c r="TZS151" s="342"/>
      <c r="TZT151" s="342"/>
      <c r="TZU151" s="342"/>
      <c r="TZV151" s="342"/>
      <c r="TZW151" s="342"/>
      <c r="TZX151" s="342"/>
      <c r="TZY151" s="342"/>
      <c r="TZZ151" s="342"/>
      <c r="UAA151" s="342"/>
      <c r="UAB151" s="342"/>
      <c r="UAC151" s="342"/>
      <c r="UAD151" s="342"/>
      <c r="UAE151" s="342"/>
      <c r="UAF151" s="342"/>
      <c r="UAG151" s="342"/>
      <c r="UAH151" s="342"/>
      <c r="UAI151" s="342"/>
      <c r="UAJ151" s="342"/>
      <c r="UAK151" s="342"/>
      <c r="UAL151" s="342"/>
      <c r="UAM151" s="342"/>
      <c r="UAN151" s="342"/>
      <c r="UAO151" s="342"/>
      <c r="UAP151" s="342"/>
      <c r="UAQ151" s="342"/>
      <c r="UAR151" s="342"/>
      <c r="UAS151" s="342"/>
      <c r="UAT151" s="342"/>
      <c r="UAU151" s="342"/>
      <c r="UAV151" s="342"/>
      <c r="UAW151" s="342"/>
      <c r="UAX151" s="342"/>
      <c r="UAY151" s="342"/>
      <c r="UAZ151" s="342"/>
      <c r="UBA151" s="342"/>
      <c r="UBB151" s="342"/>
      <c r="UBC151" s="342"/>
      <c r="UBD151" s="342"/>
      <c r="UBE151" s="342"/>
      <c r="UBF151" s="342"/>
      <c r="UBG151" s="342"/>
      <c r="UBH151" s="342"/>
      <c r="UBI151" s="342"/>
      <c r="UBJ151" s="342"/>
      <c r="UBK151" s="342"/>
      <c r="UBL151" s="342"/>
      <c r="UBM151" s="342"/>
      <c r="UBN151" s="342"/>
      <c r="UBO151" s="342"/>
      <c r="UBP151" s="342"/>
      <c r="UBQ151" s="342"/>
      <c r="UBR151" s="342"/>
      <c r="UBS151" s="342"/>
      <c r="UBT151" s="342"/>
      <c r="UBU151" s="342"/>
      <c r="UBV151" s="342"/>
      <c r="UBW151" s="342"/>
      <c r="UBX151" s="342"/>
      <c r="UBY151" s="342"/>
      <c r="UBZ151" s="342"/>
      <c r="UCA151" s="342"/>
      <c r="UCB151" s="342"/>
      <c r="UCC151" s="342"/>
      <c r="UCD151" s="342"/>
      <c r="UCE151" s="342"/>
      <c r="UCF151" s="342"/>
      <c r="UCG151" s="342"/>
      <c r="UCH151" s="342"/>
      <c r="UCI151" s="342"/>
      <c r="UCJ151" s="342"/>
      <c r="UCK151" s="342"/>
      <c r="UCL151" s="342"/>
      <c r="UCM151" s="342"/>
      <c r="UCN151" s="342"/>
      <c r="UCO151" s="342"/>
      <c r="UCP151" s="342"/>
      <c r="UCQ151" s="342"/>
      <c r="UCR151" s="342"/>
      <c r="UCS151" s="342"/>
      <c r="UCT151" s="342"/>
      <c r="UCU151" s="342"/>
      <c r="UCV151" s="342"/>
      <c r="UCW151" s="342"/>
      <c r="UCX151" s="342"/>
      <c r="UCY151" s="342"/>
      <c r="UCZ151" s="342"/>
      <c r="UDA151" s="342"/>
      <c r="UDB151" s="342"/>
      <c r="UDC151" s="342"/>
      <c r="UDD151" s="342"/>
      <c r="UDE151" s="342"/>
      <c r="UDF151" s="342"/>
      <c r="UDG151" s="342"/>
      <c r="UDH151" s="342"/>
      <c r="UDI151" s="342"/>
      <c r="UDJ151" s="342"/>
      <c r="UDK151" s="342"/>
      <c r="UDL151" s="342"/>
      <c r="UDM151" s="342"/>
      <c r="UDN151" s="342"/>
      <c r="UDO151" s="342"/>
      <c r="UDP151" s="342"/>
      <c r="UDQ151" s="342"/>
      <c r="UDR151" s="342"/>
      <c r="UDS151" s="342"/>
      <c r="UDT151" s="342"/>
      <c r="UDU151" s="342"/>
      <c r="UDV151" s="342"/>
      <c r="UDW151" s="342"/>
      <c r="UDX151" s="342"/>
      <c r="UDY151" s="342"/>
      <c r="UDZ151" s="342"/>
      <c r="UEA151" s="342"/>
      <c r="UEB151" s="342"/>
      <c r="UEC151" s="342"/>
      <c r="UED151" s="342"/>
      <c r="UEE151" s="342"/>
      <c r="UEF151" s="342"/>
      <c r="UEG151" s="342"/>
      <c r="UEH151" s="342"/>
      <c r="UEI151" s="342"/>
      <c r="UEJ151" s="342"/>
      <c r="UEK151" s="342"/>
      <c r="UEL151" s="342"/>
      <c r="UEM151" s="342"/>
      <c r="UEN151" s="342"/>
      <c r="UEO151" s="342"/>
      <c r="UEP151" s="342"/>
      <c r="UEQ151" s="342"/>
      <c r="UER151" s="342"/>
      <c r="UES151" s="342"/>
      <c r="UET151" s="342"/>
      <c r="UEU151" s="342"/>
      <c r="UEV151" s="342"/>
      <c r="UEW151" s="342"/>
      <c r="UEX151" s="342"/>
      <c r="UEY151" s="342"/>
      <c r="UEZ151" s="342"/>
      <c r="UFA151" s="342"/>
      <c r="UFB151" s="342"/>
      <c r="UFC151" s="342"/>
      <c r="UFD151" s="342"/>
      <c r="UFE151" s="342"/>
      <c r="UFF151" s="342"/>
      <c r="UFG151" s="342"/>
      <c r="UFH151" s="342"/>
      <c r="UFI151" s="342"/>
      <c r="UFJ151" s="342"/>
      <c r="UFK151" s="342"/>
      <c r="UFL151" s="342"/>
      <c r="UFM151" s="342"/>
      <c r="UFN151" s="342"/>
      <c r="UFO151" s="342"/>
      <c r="UFP151" s="342"/>
      <c r="UFQ151" s="342"/>
      <c r="UFR151" s="342"/>
      <c r="UFS151" s="342"/>
      <c r="UFT151" s="342"/>
      <c r="UFU151" s="342"/>
      <c r="UFV151" s="342"/>
      <c r="UFW151" s="342"/>
      <c r="UFX151" s="342"/>
      <c r="UFY151" s="342"/>
      <c r="UFZ151" s="342"/>
      <c r="UGA151" s="342"/>
      <c r="UGB151" s="342"/>
      <c r="UGC151" s="342"/>
      <c r="UGD151" s="342"/>
      <c r="UGE151" s="342"/>
      <c r="UGF151" s="342"/>
      <c r="UGG151" s="342"/>
      <c r="UGH151" s="342"/>
      <c r="UGI151" s="342"/>
      <c r="UGJ151" s="342"/>
      <c r="UGK151" s="342"/>
      <c r="UGL151" s="342"/>
      <c r="UGM151" s="342"/>
      <c r="UGN151" s="342"/>
      <c r="UGO151" s="342"/>
      <c r="UGP151" s="342"/>
      <c r="UGQ151" s="342"/>
      <c r="UGR151" s="342"/>
      <c r="UGS151" s="342"/>
      <c r="UGT151" s="342"/>
      <c r="UGU151" s="342"/>
      <c r="UGV151" s="342"/>
      <c r="UGW151" s="342"/>
      <c r="UGX151" s="342"/>
      <c r="UGY151" s="342"/>
      <c r="UGZ151" s="342"/>
      <c r="UHA151" s="342"/>
      <c r="UHB151" s="342"/>
      <c r="UHC151" s="342"/>
      <c r="UHD151" s="342"/>
      <c r="UHE151" s="342"/>
      <c r="UHF151" s="342"/>
      <c r="UHG151" s="342"/>
      <c r="UHH151" s="342"/>
      <c r="UHI151" s="342"/>
      <c r="UHJ151" s="342"/>
      <c r="UHK151" s="342"/>
      <c r="UHL151" s="342"/>
      <c r="UHM151" s="342"/>
      <c r="UHN151" s="342"/>
      <c r="UHO151" s="342"/>
      <c r="UHP151" s="342"/>
      <c r="UHQ151" s="342"/>
      <c r="UHR151" s="342"/>
      <c r="UHS151" s="342"/>
      <c r="UHT151" s="342"/>
      <c r="UHU151" s="342"/>
      <c r="UHV151" s="342"/>
      <c r="UHW151" s="342"/>
      <c r="UHX151" s="342"/>
      <c r="UHY151" s="342"/>
      <c r="UHZ151" s="342"/>
      <c r="UIA151" s="342"/>
      <c r="UIB151" s="342"/>
      <c r="UIC151" s="342"/>
      <c r="UID151" s="342"/>
      <c r="UIE151" s="342"/>
      <c r="UIF151" s="342"/>
      <c r="UIG151" s="342"/>
      <c r="UIH151" s="342"/>
      <c r="UII151" s="342"/>
      <c r="UIJ151" s="342"/>
      <c r="UIK151" s="342"/>
      <c r="UIL151" s="342"/>
      <c r="UIM151" s="342"/>
      <c r="UIN151" s="342"/>
      <c r="UIO151" s="342"/>
      <c r="UIP151" s="342"/>
      <c r="UIQ151" s="342"/>
      <c r="UIR151" s="342"/>
      <c r="UIS151" s="342"/>
      <c r="UIT151" s="342"/>
      <c r="UIU151" s="342"/>
      <c r="UIV151" s="342"/>
      <c r="UIW151" s="342"/>
      <c r="UIX151" s="342"/>
      <c r="UIY151" s="342"/>
      <c r="UIZ151" s="342"/>
      <c r="UJA151" s="342"/>
      <c r="UJB151" s="342"/>
      <c r="UJC151" s="342"/>
      <c r="UJD151" s="342"/>
      <c r="UJE151" s="342"/>
      <c r="UJF151" s="342"/>
      <c r="UJG151" s="342"/>
      <c r="UJH151" s="342"/>
      <c r="UJI151" s="342"/>
      <c r="UJJ151" s="342"/>
      <c r="UJK151" s="342"/>
      <c r="UJL151" s="342"/>
      <c r="UJM151" s="342"/>
      <c r="UJN151" s="342"/>
      <c r="UJO151" s="342"/>
      <c r="UJP151" s="342"/>
      <c r="UJQ151" s="342"/>
      <c r="UJR151" s="342"/>
      <c r="UJS151" s="342"/>
      <c r="UJT151" s="342"/>
      <c r="UJU151" s="342"/>
      <c r="UJV151" s="342"/>
      <c r="UJW151" s="342"/>
      <c r="UJX151" s="342"/>
      <c r="UJY151" s="342"/>
      <c r="UJZ151" s="342"/>
      <c r="UKA151" s="342"/>
      <c r="UKB151" s="342"/>
      <c r="UKC151" s="342"/>
      <c r="UKD151" s="342"/>
      <c r="UKE151" s="342"/>
      <c r="UKF151" s="342"/>
      <c r="UKG151" s="342"/>
      <c r="UKH151" s="342"/>
      <c r="UKI151" s="342"/>
      <c r="UKJ151" s="342"/>
      <c r="UKK151" s="342"/>
      <c r="UKL151" s="342"/>
      <c r="UKM151" s="342"/>
      <c r="UKN151" s="342"/>
      <c r="UKO151" s="342"/>
      <c r="UKP151" s="342"/>
      <c r="UKQ151" s="342"/>
      <c r="UKR151" s="342"/>
      <c r="UKS151" s="342"/>
      <c r="UKT151" s="342"/>
      <c r="UKU151" s="342"/>
      <c r="UKV151" s="342"/>
      <c r="UKW151" s="342"/>
      <c r="UKX151" s="342"/>
      <c r="UKY151" s="342"/>
      <c r="UKZ151" s="342"/>
      <c r="ULA151" s="342"/>
      <c r="ULB151" s="342"/>
      <c r="ULC151" s="342"/>
      <c r="ULD151" s="342"/>
      <c r="ULE151" s="342"/>
      <c r="ULF151" s="342"/>
      <c r="ULG151" s="342"/>
      <c r="ULH151" s="342"/>
      <c r="ULI151" s="342"/>
      <c r="ULJ151" s="342"/>
      <c r="ULK151" s="342"/>
      <c r="ULL151" s="342"/>
      <c r="ULM151" s="342"/>
      <c r="ULN151" s="342"/>
      <c r="ULO151" s="342"/>
      <c r="ULP151" s="342"/>
      <c r="ULQ151" s="342"/>
      <c r="ULR151" s="342"/>
      <c r="ULS151" s="342"/>
      <c r="ULT151" s="342"/>
      <c r="ULU151" s="342"/>
      <c r="ULV151" s="342"/>
      <c r="ULW151" s="342"/>
      <c r="ULX151" s="342"/>
      <c r="ULY151" s="342"/>
      <c r="ULZ151" s="342"/>
      <c r="UMA151" s="342"/>
      <c r="UMB151" s="342"/>
      <c r="UMC151" s="342"/>
      <c r="UMD151" s="342"/>
      <c r="UME151" s="342"/>
      <c r="UMF151" s="342"/>
      <c r="UMG151" s="342"/>
      <c r="UMH151" s="342"/>
      <c r="UMI151" s="342"/>
      <c r="UMJ151" s="342"/>
      <c r="UMK151" s="342"/>
      <c r="UML151" s="342"/>
      <c r="UMM151" s="342"/>
      <c r="UMN151" s="342"/>
      <c r="UMO151" s="342"/>
      <c r="UMP151" s="342"/>
      <c r="UMQ151" s="342"/>
      <c r="UMR151" s="342"/>
      <c r="UMS151" s="342"/>
      <c r="UMT151" s="342"/>
      <c r="UMU151" s="342"/>
      <c r="UMV151" s="342"/>
      <c r="UMW151" s="342"/>
      <c r="UMX151" s="342"/>
      <c r="UMY151" s="342"/>
      <c r="UMZ151" s="342"/>
      <c r="UNA151" s="342"/>
      <c r="UNB151" s="342"/>
      <c r="UNC151" s="342"/>
      <c r="UND151" s="342"/>
      <c r="UNE151" s="342"/>
      <c r="UNF151" s="342"/>
      <c r="UNG151" s="342"/>
      <c r="UNH151" s="342"/>
      <c r="UNI151" s="342"/>
      <c r="UNJ151" s="342"/>
      <c r="UNK151" s="342"/>
      <c r="UNL151" s="342"/>
      <c r="UNM151" s="342"/>
      <c r="UNN151" s="342"/>
      <c r="UNO151" s="342"/>
      <c r="UNP151" s="342"/>
      <c r="UNQ151" s="342"/>
      <c r="UNR151" s="342"/>
      <c r="UNS151" s="342"/>
      <c r="UNT151" s="342"/>
      <c r="UNU151" s="342"/>
      <c r="UNV151" s="342"/>
      <c r="UNW151" s="342"/>
      <c r="UNX151" s="342"/>
      <c r="UNY151" s="342"/>
      <c r="UNZ151" s="342"/>
      <c r="UOA151" s="342"/>
      <c r="UOB151" s="342"/>
      <c r="UOC151" s="342"/>
      <c r="UOD151" s="342"/>
      <c r="UOE151" s="342"/>
      <c r="UOF151" s="342"/>
      <c r="UOG151" s="342"/>
      <c r="UOH151" s="342"/>
      <c r="UOI151" s="342"/>
      <c r="UOJ151" s="342"/>
      <c r="UOK151" s="342"/>
      <c r="UOL151" s="342"/>
      <c r="UOM151" s="342"/>
      <c r="UON151" s="342"/>
      <c r="UOO151" s="342"/>
      <c r="UOP151" s="342"/>
      <c r="UOQ151" s="342"/>
      <c r="UOR151" s="342"/>
      <c r="UOS151" s="342"/>
      <c r="UOT151" s="342"/>
      <c r="UOU151" s="342"/>
      <c r="UOV151" s="342"/>
      <c r="UOW151" s="342"/>
      <c r="UOX151" s="342"/>
      <c r="UOY151" s="342"/>
      <c r="UOZ151" s="342"/>
      <c r="UPA151" s="342"/>
      <c r="UPB151" s="342"/>
      <c r="UPC151" s="342"/>
      <c r="UPD151" s="342"/>
      <c r="UPE151" s="342"/>
      <c r="UPF151" s="342"/>
      <c r="UPG151" s="342"/>
      <c r="UPH151" s="342"/>
      <c r="UPI151" s="342"/>
      <c r="UPJ151" s="342"/>
      <c r="UPK151" s="342"/>
      <c r="UPL151" s="342"/>
      <c r="UPM151" s="342"/>
      <c r="UPN151" s="342"/>
      <c r="UPO151" s="342"/>
      <c r="UPP151" s="342"/>
      <c r="UPQ151" s="342"/>
      <c r="UPR151" s="342"/>
      <c r="UPS151" s="342"/>
      <c r="UPT151" s="342"/>
      <c r="UPU151" s="342"/>
      <c r="UPV151" s="342"/>
      <c r="UPW151" s="342"/>
      <c r="UPX151" s="342"/>
      <c r="UPY151" s="342"/>
      <c r="UPZ151" s="342"/>
      <c r="UQA151" s="342"/>
      <c r="UQB151" s="342"/>
      <c r="UQC151" s="342"/>
      <c r="UQD151" s="342"/>
      <c r="UQE151" s="342"/>
      <c r="UQF151" s="342"/>
      <c r="UQG151" s="342"/>
      <c r="UQH151" s="342"/>
      <c r="UQI151" s="342"/>
      <c r="UQJ151" s="342"/>
      <c r="UQK151" s="342"/>
      <c r="UQL151" s="342"/>
      <c r="UQM151" s="342"/>
      <c r="UQN151" s="342"/>
      <c r="UQO151" s="342"/>
      <c r="UQP151" s="342"/>
      <c r="UQQ151" s="342"/>
      <c r="UQR151" s="342"/>
      <c r="UQS151" s="342"/>
      <c r="UQT151" s="342"/>
      <c r="UQU151" s="342"/>
      <c r="UQV151" s="342"/>
      <c r="UQW151" s="342"/>
      <c r="UQX151" s="342"/>
      <c r="UQY151" s="342"/>
      <c r="UQZ151" s="342"/>
      <c r="URA151" s="342"/>
      <c r="URB151" s="342"/>
      <c r="URC151" s="342"/>
      <c r="URD151" s="342"/>
      <c r="URE151" s="342"/>
      <c r="URF151" s="342"/>
      <c r="URG151" s="342"/>
      <c r="URH151" s="342"/>
      <c r="URI151" s="342"/>
      <c r="URJ151" s="342"/>
      <c r="URK151" s="342"/>
      <c r="URL151" s="342"/>
      <c r="URM151" s="342"/>
      <c r="URN151" s="342"/>
      <c r="URO151" s="342"/>
      <c r="URP151" s="342"/>
      <c r="URQ151" s="342"/>
      <c r="URR151" s="342"/>
      <c r="URS151" s="342"/>
      <c r="URT151" s="342"/>
      <c r="URU151" s="342"/>
      <c r="URV151" s="342"/>
      <c r="URW151" s="342"/>
      <c r="URX151" s="342"/>
      <c r="URY151" s="342"/>
      <c r="URZ151" s="342"/>
      <c r="USA151" s="342"/>
      <c r="USB151" s="342"/>
      <c r="USC151" s="342"/>
      <c r="USD151" s="342"/>
      <c r="USE151" s="342"/>
      <c r="USF151" s="342"/>
      <c r="USG151" s="342"/>
      <c r="USH151" s="342"/>
      <c r="USI151" s="342"/>
      <c r="USJ151" s="342"/>
      <c r="USK151" s="342"/>
      <c r="USL151" s="342"/>
      <c r="USM151" s="342"/>
      <c r="USN151" s="342"/>
      <c r="USO151" s="342"/>
      <c r="USP151" s="342"/>
      <c r="USQ151" s="342"/>
      <c r="USR151" s="342"/>
      <c r="USS151" s="342"/>
      <c r="UST151" s="342"/>
      <c r="USU151" s="342"/>
      <c r="USV151" s="342"/>
      <c r="USW151" s="342"/>
      <c r="USX151" s="342"/>
      <c r="USY151" s="342"/>
      <c r="USZ151" s="342"/>
      <c r="UTA151" s="342"/>
      <c r="UTB151" s="342"/>
      <c r="UTC151" s="342"/>
      <c r="UTD151" s="342"/>
      <c r="UTE151" s="342"/>
      <c r="UTF151" s="342"/>
      <c r="UTG151" s="342"/>
      <c r="UTH151" s="342"/>
      <c r="UTI151" s="342"/>
      <c r="UTJ151" s="342"/>
      <c r="UTK151" s="342"/>
      <c r="UTL151" s="342"/>
      <c r="UTM151" s="342"/>
      <c r="UTN151" s="342"/>
      <c r="UTO151" s="342"/>
      <c r="UTP151" s="342"/>
      <c r="UTQ151" s="342"/>
      <c r="UTR151" s="342"/>
      <c r="UTS151" s="342"/>
      <c r="UTT151" s="342"/>
      <c r="UTU151" s="342"/>
      <c r="UTV151" s="342"/>
      <c r="UTW151" s="342"/>
      <c r="UTX151" s="342"/>
      <c r="UTY151" s="342"/>
      <c r="UTZ151" s="342"/>
      <c r="UUA151" s="342"/>
      <c r="UUB151" s="342"/>
      <c r="UUC151" s="342"/>
      <c r="UUD151" s="342"/>
      <c r="UUE151" s="342"/>
      <c r="UUF151" s="342"/>
      <c r="UUG151" s="342"/>
      <c r="UUH151" s="342"/>
      <c r="UUI151" s="342"/>
      <c r="UUJ151" s="342"/>
      <c r="UUK151" s="342"/>
      <c r="UUL151" s="342"/>
      <c r="UUM151" s="342"/>
      <c r="UUN151" s="342"/>
      <c r="UUO151" s="342"/>
      <c r="UUP151" s="342"/>
      <c r="UUQ151" s="342"/>
      <c r="UUR151" s="342"/>
      <c r="UUS151" s="342"/>
      <c r="UUT151" s="342"/>
      <c r="UUU151" s="342"/>
      <c r="UUV151" s="342"/>
      <c r="UUW151" s="342"/>
      <c r="UUX151" s="342"/>
      <c r="UUY151" s="342"/>
      <c r="UUZ151" s="342"/>
      <c r="UVA151" s="342"/>
      <c r="UVB151" s="342"/>
      <c r="UVC151" s="342"/>
      <c r="UVD151" s="342"/>
      <c r="UVE151" s="342"/>
      <c r="UVF151" s="342"/>
      <c r="UVG151" s="342"/>
      <c r="UVH151" s="342"/>
      <c r="UVI151" s="342"/>
      <c r="UVJ151" s="342"/>
      <c r="UVK151" s="342"/>
      <c r="UVL151" s="342"/>
      <c r="UVM151" s="342"/>
      <c r="UVN151" s="342"/>
      <c r="UVO151" s="342"/>
      <c r="UVP151" s="342"/>
      <c r="UVQ151" s="342"/>
      <c r="UVR151" s="342"/>
      <c r="UVS151" s="342"/>
      <c r="UVT151" s="342"/>
      <c r="UVU151" s="342"/>
      <c r="UVV151" s="342"/>
      <c r="UVW151" s="342"/>
      <c r="UVX151" s="342"/>
      <c r="UVY151" s="342"/>
      <c r="UVZ151" s="342"/>
      <c r="UWA151" s="342"/>
      <c r="UWB151" s="342"/>
      <c r="UWC151" s="342"/>
      <c r="UWD151" s="342"/>
      <c r="UWE151" s="342"/>
      <c r="UWF151" s="342"/>
      <c r="UWG151" s="342"/>
      <c r="UWH151" s="342"/>
      <c r="UWI151" s="342"/>
      <c r="UWJ151" s="342"/>
      <c r="UWK151" s="342"/>
      <c r="UWL151" s="342"/>
      <c r="UWM151" s="342"/>
      <c r="UWN151" s="342"/>
      <c r="UWO151" s="342"/>
      <c r="UWP151" s="342"/>
      <c r="UWQ151" s="342"/>
      <c r="UWR151" s="342"/>
      <c r="UWS151" s="342"/>
      <c r="UWT151" s="342"/>
      <c r="UWU151" s="342"/>
      <c r="UWV151" s="342"/>
      <c r="UWW151" s="342"/>
      <c r="UWX151" s="342"/>
      <c r="UWY151" s="342"/>
      <c r="UWZ151" s="342"/>
      <c r="UXA151" s="342"/>
      <c r="UXB151" s="342"/>
      <c r="UXC151" s="342"/>
      <c r="UXD151" s="342"/>
      <c r="UXE151" s="342"/>
      <c r="UXF151" s="342"/>
      <c r="UXG151" s="342"/>
      <c r="UXH151" s="342"/>
      <c r="UXI151" s="342"/>
      <c r="UXJ151" s="342"/>
      <c r="UXK151" s="342"/>
      <c r="UXL151" s="342"/>
      <c r="UXM151" s="342"/>
      <c r="UXN151" s="342"/>
      <c r="UXO151" s="342"/>
      <c r="UXP151" s="342"/>
      <c r="UXQ151" s="342"/>
      <c r="UXR151" s="342"/>
      <c r="UXS151" s="342"/>
      <c r="UXT151" s="342"/>
      <c r="UXU151" s="342"/>
      <c r="UXV151" s="342"/>
      <c r="UXW151" s="342"/>
      <c r="UXX151" s="342"/>
      <c r="UXY151" s="342"/>
      <c r="UXZ151" s="342"/>
      <c r="UYA151" s="342"/>
      <c r="UYB151" s="342"/>
      <c r="UYC151" s="342"/>
      <c r="UYD151" s="342"/>
      <c r="UYE151" s="342"/>
      <c r="UYF151" s="342"/>
      <c r="UYG151" s="342"/>
      <c r="UYH151" s="342"/>
      <c r="UYI151" s="342"/>
      <c r="UYJ151" s="342"/>
      <c r="UYK151" s="342"/>
      <c r="UYL151" s="342"/>
      <c r="UYM151" s="342"/>
      <c r="UYN151" s="342"/>
      <c r="UYO151" s="342"/>
      <c r="UYP151" s="342"/>
      <c r="UYQ151" s="342"/>
      <c r="UYR151" s="342"/>
      <c r="UYS151" s="342"/>
      <c r="UYT151" s="342"/>
      <c r="UYU151" s="342"/>
      <c r="UYV151" s="342"/>
      <c r="UYW151" s="342"/>
      <c r="UYX151" s="342"/>
      <c r="UYY151" s="342"/>
      <c r="UYZ151" s="342"/>
      <c r="UZA151" s="342"/>
      <c r="UZB151" s="342"/>
      <c r="UZC151" s="342"/>
      <c r="UZD151" s="342"/>
      <c r="UZE151" s="342"/>
      <c r="UZF151" s="342"/>
      <c r="UZG151" s="342"/>
      <c r="UZH151" s="342"/>
      <c r="UZI151" s="342"/>
      <c r="UZJ151" s="342"/>
      <c r="UZK151" s="342"/>
      <c r="UZL151" s="342"/>
      <c r="UZM151" s="342"/>
      <c r="UZN151" s="342"/>
      <c r="UZO151" s="342"/>
      <c r="UZP151" s="342"/>
      <c r="UZQ151" s="342"/>
      <c r="UZR151" s="342"/>
      <c r="UZS151" s="342"/>
      <c r="UZT151" s="342"/>
      <c r="UZU151" s="342"/>
      <c r="UZV151" s="342"/>
      <c r="UZW151" s="342"/>
      <c r="UZX151" s="342"/>
      <c r="UZY151" s="342"/>
      <c r="UZZ151" s="342"/>
      <c r="VAA151" s="342"/>
      <c r="VAB151" s="342"/>
      <c r="VAC151" s="342"/>
      <c r="VAD151" s="342"/>
      <c r="VAE151" s="342"/>
      <c r="VAF151" s="342"/>
      <c r="VAG151" s="342"/>
      <c r="VAH151" s="342"/>
      <c r="VAI151" s="342"/>
      <c r="VAJ151" s="342"/>
      <c r="VAK151" s="342"/>
      <c r="VAL151" s="342"/>
      <c r="VAM151" s="342"/>
      <c r="VAN151" s="342"/>
      <c r="VAO151" s="342"/>
      <c r="VAP151" s="342"/>
      <c r="VAQ151" s="342"/>
      <c r="VAR151" s="342"/>
      <c r="VAS151" s="342"/>
      <c r="VAT151" s="342"/>
      <c r="VAU151" s="342"/>
      <c r="VAV151" s="342"/>
      <c r="VAW151" s="342"/>
      <c r="VAX151" s="342"/>
      <c r="VAY151" s="342"/>
      <c r="VAZ151" s="342"/>
      <c r="VBA151" s="342"/>
      <c r="VBB151" s="342"/>
      <c r="VBC151" s="342"/>
      <c r="VBD151" s="342"/>
      <c r="VBE151" s="342"/>
      <c r="VBF151" s="342"/>
      <c r="VBG151" s="342"/>
      <c r="VBH151" s="342"/>
      <c r="VBI151" s="342"/>
      <c r="VBJ151" s="342"/>
      <c r="VBK151" s="342"/>
      <c r="VBL151" s="342"/>
      <c r="VBM151" s="342"/>
      <c r="VBN151" s="342"/>
      <c r="VBO151" s="342"/>
      <c r="VBP151" s="342"/>
      <c r="VBQ151" s="342"/>
      <c r="VBR151" s="342"/>
      <c r="VBS151" s="342"/>
      <c r="VBT151" s="342"/>
      <c r="VBU151" s="342"/>
      <c r="VBV151" s="342"/>
      <c r="VBW151" s="342"/>
      <c r="VBX151" s="342"/>
      <c r="VBY151" s="342"/>
      <c r="VBZ151" s="342"/>
      <c r="VCA151" s="342"/>
      <c r="VCB151" s="342"/>
      <c r="VCC151" s="342"/>
      <c r="VCD151" s="342"/>
      <c r="VCE151" s="342"/>
      <c r="VCF151" s="342"/>
      <c r="VCG151" s="342"/>
      <c r="VCH151" s="342"/>
      <c r="VCI151" s="342"/>
      <c r="VCJ151" s="342"/>
      <c r="VCK151" s="342"/>
      <c r="VCL151" s="342"/>
      <c r="VCM151" s="342"/>
      <c r="VCN151" s="342"/>
      <c r="VCO151" s="342"/>
      <c r="VCP151" s="342"/>
      <c r="VCQ151" s="342"/>
      <c r="VCR151" s="342"/>
      <c r="VCS151" s="342"/>
      <c r="VCT151" s="342"/>
      <c r="VCU151" s="342"/>
      <c r="VCV151" s="342"/>
      <c r="VCW151" s="342"/>
      <c r="VCX151" s="342"/>
      <c r="VCY151" s="342"/>
      <c r="VCZ151" s="342"/>
      <c r="VDA151" s="342"/>
      <c r="VDB151" s="342"/>
      <c r="VDC151" s="342"/>
      <c r="VDD151" s="342"/>
      <c r="VDE151" s="342"/>
      <c r="VDF151" s="342"/>
      <c r="VDG151" s="342"/>
      <c r="VDH151" s="342"/>
      <c r="VDI151" s="342"/>
      <c r="VDJ151" s="342"/>
      <c r="VDK151" s="342"/>
      <c r="VDL151" s="342"/>
      <c r="VDM151" s="342"/>
      <c r="VDN151" s="342"/>
      <c r="VDO151" s="342"/>
      <c r="VDP151" s="342"/>
      <c r="VDQ151" s="342"/>
      <c r="VDR151" s="342"/>
      <c r="VDS151" s="342"/>
      <c r="VDT151" s="342"/>
      <c r="VDU151" s="342"/>
      <c r="VDV151" s="342"/>
      <c r="VDW151" s="342"/>
      <c r="VDX151" s="342"/>
      <c r="VDY151" s="342"/>
      <c r="VDZ151" s="342"/>
      <c r="VEA151" s="342"/>
      <c r="VEB151" s="342"/>
      <c r="VEC151" s="342"/>
      <c r="VED151" s="342"/>
      <c r="VEE151" s="342"/>
      <c r="VEF151" s="342"/>
      <c r="VEG151" s="342"/>
      <c r="VEH151" s="342"/>
      <c r="VEI151" s="342"/>
      <c r="VEJ151" s="342"/>
      <c r="VEK151" s="342"/>
      <c r="VEL151" s="342"/>
      <c r="VEM151" s="342"/>
      <c r="VEN151" s="342"/>
      <c r="VEO151" s="342"/>
      <c r="VEP151" s="342"/>
      <c r="VEQ151" s="342"/>
      <c r="VER151" s="342"/>
      <c r="VES151" s="342"/>
      <c r="VET151" s="342"/>
      <c r="VEU151" s="342"/>
      <c r="VEV151" s="342"/>
      <c r="VEW151" s="342"/>
      <c r="VEX151" s="342"/>
      <c r="VEY151" s="342"/>
      <c r="VEZ151" s="342"/>
      <c r="VFA151" s="342"/>
      <c r="VFB151" s="342"/>
      <c r="VFC151" s="342"/>
      <c r="VFD151" s="342"/>
      <c r="VFE151" s="342"/>
      <c r="VFF151" s="342"/>
      <c r="VFG151" s="342"/>
      <c r="VFH151" s="342"/>
      <c r="VFI151" s="342"/>
      <c r="VFJ151" s="342"/>
      <c r="VFK151" s="342"/>
      <c r="VFL151" s="342"/>
      <c r="VFM151" s="342"/>
      <c r="VFN151" s="342"/>
      <c r="VFO151" s="342"/>
      <c r="VFP151" s="342"/>
      <c r="VFQ151" s="342"/>
      <c r="VFR151" s="342"/>
      <c r="VFS151" s="342"/>
      <c r="VFT151" s="342"/>
      <c r="VFU151" s="342"/>
      <c r="VFV151" s="342"/>
      <c r="VFW151" s="342"/>
      <c r="VFX151" s="342"/>
      <c r="VFY151" s="342"/>
      <c r="VFZ151" s="342"/>
      <c r="VGA151" s="342"/>
      <c r="VGB151" s="342"/>
      <c r="VGC151" s="342"/>
      <c r="VGD151" s="342"/>
      <c r="VGE151" s="342"/>
      <c r="VGF151" s="342"/>
      <c r="VGG151" s="342"/>
      <c r="VGH151" s="342"/>
      <c r="VGI151" s="342"/>
      <c r="VGJ151" s="342"/>
      <c r="VGK151" s="342"/>
      <c r="VGL151" s="342"/>
      <c r="VGM151" s="342"/>
      <c r="VGN151" s="342"/>
      <c r="VGO151" s="342"/>
      <c r="VGP151" s="342"/>
      <c r="VGQ151" s="342"/>
      <c r="VGR151" s="342"/>
      <c r="VGS151" s="342"/>
      <c r="VGT151" s="342"/>
      <c r="VGU151" s="342"/>
      <c r="VGV151" s="342"/>
      <c r="VGW151" s="342"/>
      <c r="VGX151" s="342"/>
      <c r="VGY151" s="342"/>
      <c r="VGZ151" s="342"/>
      <c r="VHA151" s="342"/>
      <c r="VHB151" s="342"/>
      <c r="VHC151" s="342"/>
      <c r="VHD151" s="342"/>
      <c r="VHE151" s="342"/>
      <c r="VHF151" s="342"/>
      <c r="VHG151" s="342"/>
      <c r="VHH151" s="342"/>
      <c r="VHI151" s="342"/>
      <c r="VHJ151" s="342"/>
      <c r="VHK151" s="342"/>
      <c r="VHL151" s="342"/>
      <c r="VHM151" s="342"/>
      <c r="VHN151" s="342"/>
      <c r="VHO151" s="342"/>
      <c r="VHP151" s="342"/>
      <c r="VHQ151" s="342"/>
      <c r="VHR151" s="342"/>
      <c r="VHS151" s="342"/>
      <c r="VHT151" s="342"/>
      <c r="VHU151" s="342"/>
      <c r="VHV151" s="342"/>
      <c r="VHW151" s="342"/>
      <c r="VHX151" s="342"/>
      <c r="VHY151" s="342"/>
      <c r="VHZ151" s="342"/>
      <c r="VIA151" s="342"/>
      <c r="VIB151" s="342"/>
      <c r="VIC151" s="342"/>
      <c r="VID151" s="342"/>
      <c r="VIE151" s="342"/>
      <c r="VIF151" s="342"/>
      <c r="VIG151" s="342"/>
      <c r="VIH151" s="342"/>
      <c r="VII151" s="342"/>
      <c r="VIJ151" s="342"/>
      <c r="VIK151" s="342"/>
      <c r="VIL151" s="342"/>
      <c r="VIM151" s="342"/>
      <c r="VIN151" s="342"/>
      <c r="VIO151" s="342"/>
      <c r="VIP151" s="342"/>
      <c r="VIQ151" s="342"/>
      <c r="VIR151" s="342"/>
      <c r="VIS151" s="342"/>
      <c r="VIT151" s="342"/>
      <c r="VIU151" s="342"/>
      <c r="VIV151" s="342"/>
      <c r="VIW151" s="342"/>
      <c r="VIX151" s="342"/>
      <c r="VIY151" s="342"/>
      <c r="VIZ151" s="342"/>
      <c r="VJA151" s="342"/>
      <c r="VJB151" s="342"/>
      <c r="VJC151" s="342"/>
      <c r="VJD151" s="342"/>
      <c r="VJE151" s="342"/>
      <c r="VJF151" s="342"/>
      <c r="VJG151" s="342"/>
      <c r="VJH151" s="342"/>
      <c r="VJI151" s="342"/>
      <c r="VJJ151" s="342"/>
      <c r="VJK151" s="342"/>
      <c r="VJL151" s="342"/>
      <c r="VJM151" s="342"/>
      <c r="VJN151" s="342"/>
      <c r="VJO151" s="342"/>
      <c r="VJP151" s="342"/>
      <c r="VJQ151" s="342"/>
      <c r="VJR151" s="342"/>
      <c r="VJS151" s="342"/>
      <c r="VJT151" s="342"/>
      <c r="VJU151" s="342"/>
      <c r="VJV151" s="342"/>
      <c r="VJW151" s="342"/>
      <c r="VJX151" s="342"/>
      <c r="VJY151" s="342"/>
      <c r="VJZ151" s="342"/>
      <c r="VKA151" s="342"/>
      <c r="VKB151" s="342"/>
      <c r="VKC151" s="342"/>
      <c r="VKD151" s="342"/>
      <c r="VKE151" s="342"/>
      <c r="VKF151" s="342"/>
      <c r="VKG151" s="342"/>
      <c r="VKH151" s="342"/>
      <c r="VKI151" s="342"/>
      <c r="VKJ151" s="342"/>
      <c r="VKK151" s="342"/>
      <c r="VKL151" s="342"/>
      <c r="VKM151" s="342"/>
      <c r="VKN151" s="342"/>
      <c r="VKO151" s="342"/>
      <c r="VKP151" s="342"/>
      <c r="VKQ151" s="342"/>
      <c r="VKR151" s="342"/>
      <c r="VKS151" s="342"/>
      <c r="VKT151" s="342"/>
      <c r="VKU151" s="342"/>
      <c r="VKV151" s="342"/>
      <c r="VKW151" s="342"/>
      <c r="VKX151" s="342"/>
      <c r="VKY151" s="342"/>
      <c r="VKZ151" s="342"/>
      <c r="VLA151" s="342"/>
      <c r="VLB151" s="342"/>
      <c r="VLC151" s="342"/>
      <c r="VLD151" s="342"/>
      <c r="VLE151" s="342"/>
      <c r="VLF151" s="342"/>
      <c r="VLG151" s="342"/>
      <c r="VLH151" s="342"/>
      <c r="VLI151" s="342"/>
      <c r="VLJ151" s="342"/>
      <c r="VLK151" s="342"/>
      <c r="VLL151" s="342"/>
      <c r="VLM151" s="342"/>
      <c r="VLN151" s="342"/>
      <c r="VLO151" s="342"/>
      <c r="VLP151" s="342"/>
      <c r="VLQ151" s="342"/>
      <c r="VLR151" s="342"/>
      <c r="VLS151" s="342"/>
      <c r="VLT151" s="342"/>
      <c r="VLU151" s="342"/>
      <c r="VLV151" s="342"/>
      <c r="VLW151" s="342"/>
      <c r="VLX151" s="342"/>
      <c r="VLY151" s="342"/>
      <c r="VLZ151" s="342"/>
      <c r="VMA151" s="342"/>
      <c r="VMB151" s="342"/>
      <c r="VMC151" s="342"/>
      <c r="VMD151" s="342"/>
      <c r="VME151" s="342"/>
      <c r="VMF151" s="342"/>
      <c r="VMG151" s="342"/>
      <c r="VMH151" s="342"/>
      <c r="VMI151" s="342"/>
      <c r="VMJ151" s="342"/>
      <c r="VMK151" s="342"/>
      <c r="VML151" s="342"/>
      <c r="VMM151" s="342"/>
      <c r="VMN151" s="342"/>
      <c r="VMO151" s="342"/>
      <c r="VMP151" s="342"/>
      <c r="VMQ151" s="342"/>
      <c r="VMR151" s="342"/>
      <c r="VMS151" s="342"/>
      <c r="VMT151" s="342"/>
      <c r="VMU151" s="342"/>
      <c r="VMV151" s="342"/>
      <c r="VMW151" s="342"/>
      <c r="VMX151" s="342"/>
      <c r="VMY151" s="342"/>
      <c r="VMZ151" s="342"/>
      <c r="VNA151" s="342"/>
      <c r="VNB151" s="342"/>
      <c r="VNC151" s="342"/>
      <c r="VND151" s="342"/>
      <c r="VNE151" s="342"/>
      <c r="VNF151" s="342"/>
      <c r="VNG151" s="342"/>
      <c r="VNH151" s="342"/>
      <c r="VNI151" s="342"/>
      <c r="VNJ151" s="342"/>
      <c r="VNK151" s="342"/>
      <c r="VNL151" s="342"/>
      <c r="VNM151" s="342"/>
      <c r="VNN151" s="342"/>
      <c r="VNO151" s="342"/>
      <c r="VNP151" s="342"/>
      <c r="VNQ151" s="342"/>
      <c r="VNR151" s="342"/>
      <c r="VNS151" s="342"/>
      <c r="VNT151" s="342"/>
      <c r="VNU151" s="342"/>
      <c r="VNV151" s="342"/>
      <c r="VNW151" s="342"/>
      <c r="VNX151" s="342"/>
      <c r="VNY151" s="342"/>
      <c r="VNZ151" s="342"/>
      <c r="VOA151" s="342"/>
      <c r="VOB151" s="342"/>
      <c r="VOC151" s="342"/>
      <c r="VOD151" s="342"/>
      <c r="VOE151" s="342"/>
      <c r="VOF151" s="342"/>
      <c r="VOG151" s="342"/>
      <c r="VOH151" s="342"/>
      <c r="VOI151" s="342"/>
      <c r="VOJ151" s="342"/>
      <c r="VOK151" s="342"/>
      <c r="VOL151" s="342"/>
      <c r="VOM151" s="342"/>
      <c r="VON151" s="342"/>
      <c r="VOO151" s="342"/>
      <c r="VOP151" s="342"/>
      <c r="VOQ151" s="342"/>
      <c r="VOR151" s="342"/>
      <c r="VOS151" s="342"/>
      <c r="VOT151" s="342"/>
      <c r="VOU151" s="342"/>
      <c r="VOV151" s="342"/>
      <c r="VOW151" s="342"/>
      <c r="VOX151" s="342"/>
      <c r="VOY151" s="342"/>
      <c r="VOZ151" s="342"/>
      <c r="VPA151" s="342"/>
      <c r="VPB151" s="342"/>
      <c r="VPC151" s="342"/>
      <c r="VPD151" s="342"/>
      <c r="VPE151" s="342"/>
      <c r="VPF151" s="342"/>
      <c r="VPG151" s="342"/>
      <c r="VPH151" s="342"/>
      <c r="VPI151" s="342"/>
      <c r="VPJ151" s="342"/>
      <c r="VPK151" s="342"/>
      <c r="VPL151" s="342"/>
      <c r="VPM151" s="342"/>
      <c r="VPN151" s="342"/>
      <c r="VPO151" s="342"/>
      <c r="VPP151" s="342"/>
      <c r="VPQ151" s="342"/>
      <c r="VPR151" s="342"/>
      <c r="VPS151" s="342"/>
      <c r="VPT151" s="342"/>
      <c r="VPU151" s="342"/>
      <c r="VPV151" s="342"/>
      <c r="VPW151" s="342"/>
      <c r="VPX151" s="342"/>
      <c r="VPY151" s="342"/>
      <c r="VPZ151" s="342"/>
      <c r="VQA151" s="342"/>
      <c r="VQB151" s="342"/>
      <c r="VQC151" s="342"/>
      <c r="VQD151" s="342"/>
      <c r="VQE151" s="342"/>
      <c r="VQF151" s="342"/>
      <c r="VQG151" s="342"/>
      <c r="VQH151" s="342"/>
      <c r="VQI151" s="342"/>
      <c r="VQJ151" s="342"/>
      <c r="VQK151" s="342"/>
      <c r="VQL151" s="342"/>
      <c r="VQM151" s="342"/>
      <c r="VQN151" s="342"/>
      <c r="VQO151" s="342"/>
      <c r="VQP151" s="342"/>
      <c r="VQQ151" s="342"/>
      <c r="VQR151" s="342"/>
      <c r="VQS151" s="342"/>
      <c r="VQT151" s="342"/>
      <c r="VQU151" s="342"/>
      <c r="VQV151" s="342"/>
      <c r="VQW151" s="342"/>
      <c r="VQX151" s="342"/>
      <c r="VQY151" s="342"/>
      <c r="VQZ151" s="342"/>
      <c r="VRA151" s="342"/>
      <c r="VRB151" s="342"/>
      <c r="VRC151" s="342"/>
      <c r="VRD151" s="342"/>
      <c r="VRE151" s="342"/>
      <c r="VRF151" s="342"/>
      <c r="VRG151" s="342"/>
      <c r="VRH151" s="342"/>
      <c r="VRI151" s="342"/>
      <c r="VRJ151" s="342"/>
      <c r="VRK151" s="342"/>
      <c r="VRL151" s="342"/>
      <c r="VRM151" s="342"/>
      <c r="VRN151" s="342"/>
      <c r="VRO151" s="342"/>
      <c r="VRP151" s="342"/>
      <c r="VRQ151" s="342"/>
      <c r="VRR151" s="342"/>
      <c r="VRS151" s="342"/>
      <c r="VRT151" s="342"/>
      <c r="VRU151" s="342"/>
      <c r="VRV151" s="342"/>
      <c r="VRW151" s="342"/>
      <c r="VRX151" s="342"/>
      <c r="VRY151" s="342"/>
      <c r="VRZ151" s="342"/>
      <c r="VSA151" s="342"/>
      <c r="VSB151" s="342"/>
      <c r="VSC151" s="342"/>
      <c r="VSD151" s="342"/>
      <c r="VSE151" s="342"/>
      <c r="VSF151" s="342"/>
      <c r="VSG151" s="342"/>
      <c r="VSH151" s="342"/>
      <c r="VSI151" s="342"/>
      <c r="VSJ151" s="342"/>
      <c r="VSK151" s="342"/>
      <c r="VSL151" s="342"/>
      <c r="VSM151" s="342"/>
      <c r="VSN151" s="342"/>
      <c r="VSO151" s="342"/>
      <c r="VSP151" s="342"/>
      <c r="VSQ151" s="342"/>
      <c r="VSR151" s="342"/>
      <c r="VSS151" s="342"/>
      <c r="VST151" s="342"/>
      <c r="VSU151" s="342"/>
      <c r="VSV151" s="342"/>
      <c r="VSW151" s="342"/>
      <c r="VSX151" s="342"/>
      <c r="VSY151" s="342"/>
      <c r="VSZ151" s="342"/>
      <c r="VTA151" s="342"/>
      <c r="VTB151" s="342"/>
      <c r="VTC151" s="342"/>
      <c r="VTD151" s="342"/>
      <c r="VTE151" s="342"/>
      <c r="VTF151" s="342"/>
      <c r="VTG151" s="342"/>
      <c r="VTH151" s="342"/>
      <c r="VTI151" s="342"/>
      <c r="VTJ151" s="342"/>
      <c r="VTK151" s="342"/>
      <c r="VTL151" s="342"/>
      <c r="VTM151" s="342"/>
      <c r="VTN151" s="342"/>
      <c r="VTO151" s="342"/>
      <c r="VTP151" s="342"/>
      <c r="VTQ151" s="342"/>
      <c r="VTR151" s="342"/>
      <c r="VTS151" s="342"/>
      <c r="VTT151" s="342"/>
      <c r="VTU151" s="342"/>
      <c r="VTV151" s="342"/>
      <c r="VTW151" s="342"/>
      <c r="VTX151" s="342"/>
      <c r="VTY151" s="342"/>
      <c r="VTZ151" s="342"/>
      <c r="VUA151" s="342"/>
      <c r="VUB151" s="342"/>
      <c r="VUC151" s="342"/>
      <c r="VUD151" s="342"/>
      <c r="VUE151" s="342"/>
      <c r="VUF151" s="342"/>
      <c r="VUG151" s="342"/>
      <c r="VUH151" s="342"/>
      <c r="VUI151" s="342"/>
      <c r="VUJ151" s="342"/>
      <c r="VUK151" s="342"/>
      <c r="VUL151" s="342"/>
      <c r="VUM151" s="342"/>
      <c r="VUN151" s="342"/>
      <c r="VUO151" s="342"/>
      <c r="VUP151" s="342"/>
      <c r="VUQ151" s="342"/>
      <c r="VUR151" s="342"/>
      <c r="VUS151" s="342"/>
      <c r="VUT151" s="342"/>
      <c r="VUU151" s="342"/>
      <c r="VUV151" s="342"/>
      <c r="VUW151" s="342"/>
      <c r="VUX151" s="342"/>
      <c r="VUY151" s="342"/>
      <c r="VUZ151" s="342"/>
      <c r="VVA151" s="342"/>
      <c r="VVB151" s="342"/>
      <c r="VVC151" s="342"/>
      <c r="VVD151" s="342"/>
      <c r="VVE151" s="342"/>
      <c r="VVF151" s="342"/>
      <c r="VVG151" s="342"/>
      <c r="VVH151" s="342"/>
      <c r="VVI151" s="342"/>
      <c r="VVJ151" s="342"/>
      <c r="VVK151" s="342"/>
      <c r="VVL151" s="342"/>
      <c r="VVM151" s="342"/>
      <c r="VVN151" s="342"/>
      <c r="VVO151" s="342"/>
      <c r="VVP151" s="342"/>
      <c r="VVQ151" s="342"/>
      <c r="VVR151" s="342"/>
      <c r="VVS151" s="342"/>
      <c r="VVT151" s="342"/>
      <c r="VVU151" s="342"/>
      <c r="VVV151" s="342"/>
      <c r="VVW151" s="342"/>
      <c r="VVX151" s="342"/>
      <c r="VVY151" s="342"/>
      <c r="VVZ151" s="342"/>
      <c r="VWA151" s="342"/>
      <c r="VWB151" s="342"/>
      <c r="VWC151" s="342"/>
      <c r="VWD151" s="342"/>
      <c r="VWE151" s="342"/>
      <c r="VWF151" s="342"/>
      <c r="VWG151" s="342"/>
      <c r="VWH151" s="342"/>
      <c r="VWI151" s="342"/>
      <c r="VWJ151" s="342"/>
      <c r="VWK151" s="342"/>
      <c r="VWL151" s="342"/>
      <c r="VWM151" s="342"/>
      <c r="VWN151" s="342"/>
      <c r="VWO151" s="342"/>
      <c r="VWP151" s="342"/>
      <c r="VWQ151" s="342"/>
      <c r="VWR151" s="342"/>
      <c r="VWS151" s="342"/>
      <c r="VWT151" s="342"/>
      <c r="VWU151" s="342"/>
      <c r="VWV151" s="342"/>
      <c r="VWW151" s="342"/>
      <c r="VWX151" s="342"/>
      <c r="VWY151" s="342"/>
      <c r="VWZ151" s="342"/>
      <c r="VXA151" s="342"/>
      <c r="VXB151" s="342"/>
      <c r="VXC151" s="342"/>
      <c r="VXD151" s="342"/>
      <c r="VXE151" s="342"/>
      <c r="VXF151" s="342"/>
      <c r="VXG151" s="342"/>
      <c r="VXH151" s="342"/>
      <c r="VXI151" s="342"/>
      <c r="VXJ151" s="342"/>
      <c r="VXK151" s="342"/>
      <c r="VXL151" s="342"/>
      <c r="VXM151" s="342"/>
      <c r="VXN151" s="342"/>
      <c r="VXO151" s="342"/>
      <c r="VXP151" s="342"/>
      <c r="VXQ151" s="342"/>
      <c r="VXR151" s="342"/>
      <c r="VXS151" s="342"/>
      <c r="VXT151" s="342"/>
      <c r="VXU151" s="342"/>
      <c r="VXV151" s="342"/>
      <c r="VXW151" s="342"/>
      <c r="VXX151" s="342"/>
      <c r="VXY151" s="342"/>
      <c r="VXZ151" s="342"/>
      <c r="VYA151" s="342"/>
      <c r="VYB151" s="342"/>
      <c r="VYC151" s="342"/>
      <c r="VYD151" s="342"/>
      <c r="VYE151" s="342"/>
      <c r="VYF151" s="342"/>
      <c r="VYG151" s="342"/>
      <c r="VYH151" s="342"/>
      <c r="VYI151" s="342"/>
      <c r="VYJ151" s="342"/>
      <c r="VYK151" s="342"/>
      <c r="VYL151" s="342"/>
      <c r="VYM151" s="342"/>
      <c r="VYN151" s="342"/>
      <c r="VYO151" s="342"/>
      <c r="VYP151" s="342"/>
      <c r="VYQ151" s="342"/>
      <c r="VYR151" s="342"/>
      <c r="VYS151" s="342"/>
      <c r="VYT151" s="342"/>
      <c r="VYU151" s="342"/>
      <c r="VYV151" s="342"/>
      <c r="VYW151" s="342"/>
      <c r="VYX151" s="342"/>
      <c r="VYY151" s="342"/>
      <c r="VYZ151" s="342"/>
      <c r="VZA151" s="342"/>
      <c r="VZB151" s="342"/>
      <c r="VZC151" s="342"/>
      <c r="VZD151" s="342"/>
      <c r="VZE151" s="342"/>
      <c r="VZF151" s="342"/>
      <c r="VZG151" s="342"/>
      <c r="VZH151" s="342"/>
      <c r="VZI151" s="342"/>
      <c r="VZJ151" s="342"/>
      <c r="VZK151" s="342"/>
      <c r="VZL151" s="342"/>
      <c r="VZM151" s="342"/>
      <c r="VZN151" s="342"/>
      <c r="VZO151" s="342"/>
      <c r="VZP151" s="342"/>
      <c r="VZQ151" s="342"/>
      <c r="VZR151" s="342"/>
      <c r="VZS151" s="342"/>
      <c r="VZT151" s="342"/>
      <c r="VZU151" s="342"/>
      <c r="VZV151" s="342"/>
      <c r="VZW151" s="342"/>
      <c r="VZX151" s="342"/>
      <c r="VZY151" s="342"/>
      <c r="VZZ151" s="342"/>
      <c r="WAA151" s="342"/>
      <c r="WAB151" s="342"/>
      <c r="WAC151" s="342"/>
      <c r="WAD151" s="342"/>
      <c r="WAE151" s="342"/>
      <c r="WAF151" s="342"/>
      <c r="WAG151" s="342"/>
      <c r="WAH151" s="342"/>
      <c r="WAI151" s="342"/>
      <c r="WAJ151" s="342"/>
      <c r="WAK151" s="342"/>
      <c r="WAL151" s="342"/>
      <c r="WAM151" s="342"/>
      <c r="WAN151" s="342"/>
      <c r="WAO151" s="342"/>
      <c r="WAP151" s="342"/>
      <c r="WAQ151" s="342"/>
      <c r="WAR151" s="342"/>
      <c r="WAS151" s="342"/>
      <c r="WAT151" s="342"/>
      <c r="WAU151" s="342"/>
      <c r="WAV151" s="342"/>
      <c r="WAW151" s="342"/>
      <c r="WAX151" s="342"/>
      <c r="WAY151" s="342"/>
      <c r="WAZ151" s="342"/>
      <c r="WBA151" s="342"/>
      <c r="WBB151" s="342"/>
      <c r="WBC151" s="342"/>
      <c r="WBD151" s="342"/>
      <c r="WBE151" s="342"/>
      <c r="WBF151" s="342"/>
      <c r="WBG151" s="342"/>
      <c r="WBH151" s="342"/>
      <c r="WBI151" s="342"/>
      <c r="WBJ151" s="342"/>
      <c r="WBK151" s="342"/>
      <c r="WBL151" s="342"/>
      <c r="WBM151" s="342"/>
      <c r="WBN151" s="342"/>
      <c r="WBO151" s="342"/>
      <c r="WBP151" s="342"/>
      <c r="WBQ151" s="342"/>
      <c r="WBR151" s="342"/>
      <c r="WBS151" s="342"/>
      <c r="WBT151" s="342"/>
      <c r="WBU151" s="342"/>
      <c r="WBV151" s="342"/>
      <c r="WBW151" s="342"/>
      <c r="WBX151" s="342"/>
      <c r="WBY151" s="342"/>
      <c r="WBZ151" s="342"/>
      <c r="WCA151" s="342"/>
      <c r="WCB151" s="342"/>
      <c r="WCC151" s="342"/>
      <c r="WCD151" s="342"/>
      <c r="WCE151" s="342"/>
      <c r="WCF151" s="342"/>
      <c r="WCG151" s="342"/>
      <c r="WCH151" s="342"/>
      <c r="WCI151" s="342"/>
      <c r="WCJ151" s="342"/>
      <c r="WCK151" s="342"/>
      <c r="WCL151" s="342"/>
      <c r="WCM151" s="342"/>
      <c r="WCN151" s="342"/>
      <c r="WCO151" s="342"/>
      <c r="WCP151" s="342"/>
      <c r="WCQ151" s="342"/>
      <c r="WCR151" s="342"/>
      <c r="WCS151" s="342"/>
      <c r="WCT151" s="342"/>
      <c r="WCU151" s="342"/>
      <c r="WCV151" s="342"/>
      <c r="WCW151" s="342"/>
      <c r="WCX151" s="342"/>
      <c r="WCY151" s="342"/>
      <c r="WCZ151" s="342"/>
      <c r="WDA151" s="342"/>
      <c r="WDB151" s="342"/>
      <c r="WDC151" s="342"/>
      <c r="WDD151" s="342"/>
      <c r="WDE151" s="342"/>
      <c r="WDF151" s="342"/>
      <c r="WDG151" s="342"/>
      <c r="WDH151" s="342"/>
      <c r="WDI151" s="342"/>
      <c r="WDJ151" s="342"/>
      <c r="WDK151" s="342"/>
      <c r="WDL151" s="342"/>
      <c r="WDM151" s="342"/>
      <c r="WDN151" s="342"/>
      <c r="WDO151" s="342"/>
      <c r="WDP151" s="342"/>
      <c r="WDQ151" s="342"/>
      <c r="WDR151" s="342"/>
      <c r="WDS151" s="342"/>
      <c r="WDT151" s="342"/>
      <c r="WDU151" s="342"/>
      <c r="WDV151" s="342"/>
      <c r="WDW151" s="342"/>
      <c r="WDX151" s="342"/>
      <c r="WDY151" s="342"/>
      <c r="WDZ151" s="342"/>
      <c r="WEA151" s="342"/>
      <c r="WEB151" s="342"/>
      <c r="WEC151" s="342"/>
      <c r="WED151" s="342"/>
      <c r="WEE151" s="342"/>
      <c r="WEF151" s="342"/>
      <c r="WEG151" s="342"/>
      <c r="WEH151" s="342"/>
      <c r="WEI151" s="342"/>
      <c r="WEJ151" s="342"/>
      <c r="WEK151" s="342"/>
      <c r="WEL151" s="342"/>
      <c r="WEM151" s="342"/>
      <c r="WEN151" s="342"/>
      <c r="WEO151" s="342"/>
      <c r="WEP151" s="342"/>
      <c r="WEQ151" s="342"/>
      <c r="WER151" s="342"/>
      <c r="WES151" s="342"/>
      <c r="WET151" s="342"/>
      <c r="WEU151" s="342"/>
      <c r="WEV151" s="342"/>
      <c r="WEW151" s="342"/>
      <c r="WEX151" s="342"/>
      <c r="WEY151" s="342"/>
      <c r="WEZ151" s="342"/>
      <c r="WFA151" s="342"/>
      <c r="WFB151" s="342"/>
      <c r="WFC151" s="342"/>
      <c r="WFD151" s="342"/>
      <c r="WFE151" s="342"/>
      <c r="WFF151" s="342"/>
      <c r="WFG151" s="342"/>
      <c r="WFH151" s="342"/>
      <c r="WFI151" s="342"/>
      <c r="WFJ151" s="342"/>
      <c r="WFK151" s="342"/>
      <c r="WFL151" s="342"/>
      <c r="WFM151" s="342"/>
      <c r="WFN151" s="342"/>
      <c r="WFO151" s="342"/>
      <c r="WFP151" s="342"/>
      <c r="WFQ151" s="342"/>
      <c r="WFR151" s="342"/>
      <c r="WFS151" s="342"/>
      <c r="WFT151" s="342"/>
      <c r="WFU151" s="342"/>
      <c r="WFV151" s="342"/>
      <c r="WFW151" s="342"/>
      <c r="WFX151" s="342"/>
      <c r="WFY151" s="342"/>
      <c r="WFZ151" s="342"/>
      <c r="WGA151" s="342"/>
      <c r="WGB151" s="342"/>
      <c r="WGC151" s="342"/>
      <c r="WGD151" s="342"/>
      <c r="WGE151" s="342"/>
      <c r="WGF151" s="342"/>
      <c r="WGG151" s="342"/>
      <c r="WGH151" s="342"/>
      <c r="WGI151" s="342"/>
      <c r="WGJ151" s="342"/>
      <c r="WGK151" s="342"/>
      <c r="WGL151" s="342"/>
      <c r="WGM151" s="342"/>
      <c r="WGN151" s="342"/>
      <c r="WGO151" s="342"/>
      <c r="WGP151" s="342"/>
      <c r="WGQ151" s="342"/>
      <c r="WGR151" s="342"/>
      <c r="WGS151" s="342"/>
      <c r="WGT151" s="342"/>
      <c r="WGU151" s="342"/>
      <c r="WGV151" s="342"/>
      <c r="WGW151" s="342"/>
      <c r="WGX151" s="342"/>
      <c r="WGY151" s="342"/>
      <c r="WGZ151" s="342"/>
      <c r="WHA151" s="342"/>
      <c r="WHB151" s="342"/>
      <c r="WHC151" s="342"/>
      <c r="WHD151" s="342"/>
      <c r="WHE151" s="342"/>
      <c r="WHF151" s="342"/>
      <c r="WHG151" s="342"/>
      <c r="WHH151" s="342"/>
      <c r="WHI151" s="342"/>
      <c r="WHJ151" s="342"/>
      <c r="WHK151" s="342"/>
      <c r="WHL151" s="342"/>
      <c r="WHM151" s="342"/>
      <c r="WHN151" s="342"/>
      <c r="WHO151" s="342"/>
      <c r="WHP151" s="342"/>
      <c r="WHQ151" s="342"/>
      <c r="WHR151" s="342"/>
      <c r="WHS151" s="342"/>
      <c r="WHT151" s="342"/>
      <c r="WHU151" s="342"/>
      <c r="WHV151" s="342"/>
      <c r="WHW151" s="342"/>
      <c r="WHX151" s="342"/>
      <c r="WHY151" s="342"/>
      <c r="WHZ151" s="342"/>
      <c r="WIA151" s="342"/>
      <c r="WIB151" s="342"/>
      <c r="WIC151" s="342"/>
      <c r="WID151" s="342"/>
      <c r="WIE151" s="342"/>
      <c r="WIF151" s="342"/>
      <c r="WIG151" s="342"/>
      <c r="WIH151" s="342"/>
      <c r="WII151" s="342"/>
      <c r="WIJ151" s="342"/>
      <c r="WIK151" s="342"/>
      <c r="WIL151" s="342"/>
      <c r="WIM151" s="342"/>
      <c r="WIN151" s="342"/>
      <c r="WIO151" s="342"/>
      <c r="WIP151" s="342"/>
      <c r="WIQ151" s="342"/>
      <c r="WIR151" s="342"/>
      <c r="WIS151" s="342"/>
      <c r="WIT151" s="342"/>
      <c r="WIU151" s="342"/>
      <c r="WIV151" s="342"/>
      <c r="WIW151" s="342"/>
      <c r="WIX151" s="342"/>
      <c r="WIY151" s="342"/>
      <c r="WIZ151" s="342"/>
      <c r="WJA151" s="342"/>
      <c r="WJB151" s="342"/>
      <c r="WJC151" s="342"/>
      <c r="WJD151" s="342"/>
      <c r="WJE151" s="342"/>
      <c r="WJF151" s="342"/>
      <c r="WJG151" s="342"/>
      <c r="WJH151" s="342"/>
      <c r="WJI151" s="342"/>
      <c r="WJJ151" s="342"/>
      <c r="WJK151" s="342"/>
      <c r="WJL151" s="342"/>
      <c r="WJM151" s="342"/>
      <c r="WJN151" s="342"/>
      <c r="WJO151" s="342"/>
      <c r="WJP151" s="342"/>
      <c r="WJQ151" s="342"/>
      <c r="WJR151" s="342"/>
      <c r="WJS151" s="342"/>
      <c r="WJT151" s="342"/>
      <c r="WJU151" s="342"/>
      <c r="WJV151" s="342"/>
      <c r="WJW151" s="342"/>
      <c r="WJX151" s="342"/>
      <c r="WJY151" s="342"/>
      <c r="WJZ151" s="342"/>
      <c r="WKA151" s="342"/>
      <c r="WKB151" s="342"/>
      <c r="WKC151" s="342"/>
      <c r="WKD151" s="342"/>
      <c r="WKE151" s="342"/>
      <c r="WKF151" s="342"/>
      <c r="WKG151" s="342"/>
      <c r="WKH151" s="342"/>
      <c r="WKI151" s="342"/>
      <c r="WKJ151" s="342"/>
      <c r="WKK151" s="342"/>
      <c r="WKL151" s="342"/>
      <c r="WKM151" s="342"/>
      <c r="WKN151" s="342"/>
      <c r="WKO151" s="342"/>
      <c r="WKP151" s="342"/>
      <c r="WKQ151" s="342"/>
      <c r="WKR151" s="342"/>
      <c r="WKS151" s="342"/>
      <c r="WKT151" s="342"/>
      <c r="WKU151" s="342"/>
      <c r="WKV151" s="342"/>
      <c r="WKW151" s="342"/>
      <c r="WKX151" s="342"/>
      <c r="WKY151" s="342"/>
      <c r="WKZ151" s="342"/>
      <c r="WLA151" s="342"/>
      <c r="WLB151" s="342"/>
      <c r="WLC151" s="342"/>
      <c r="WLD151" s="342"/>
      <c r="WLE151" s="342"/>
      <c r="WLF151" s="342"/>
      <c r="WLG151" s="342"/>
      <c r="WLH151" s="342"/>
      <c r="WLI151" s="342"/>
      <c r="WLJ151" s="342"/>
      <c r="WLK151" s="342"/>
      <c r="WLL151" s="342"/>
      <c r="WLM151" s="342"/>
      <c r="WLN151" s="342"/>
      <c r="WLO151" s="342"/>
      <c r="WLP151" s="342"/>
      <c r="WLQ151" s="342"/>
      <c r="WLR151" s="342"/>
      <c r="WLS151" s="342"/>
      <c r="WLT151" s="342"/>
      <c r="WLU151" s="342"/>
      <c r="WLV151" s="342"/>
      <c r="WLW151" s="342"/>
      <c r="WLX151" s="342"/>
      <c r="WLY151" s="342"/>
      <c r="WLZ151" s="342"/>
      <c r="WMA151" s="342"/>
      <c r="WMB151" s="342"/>
      <c r="WMC151" s="342"/>
      <c r="WMD151" s="342"/>
      <c r="WME151" s="342"/>
      <c r="WMF151" s="342"/>
      <c r="WMG151" s="342"/>
      <c r="WMH151" s="342"/>
      <c r="WMI151" s="342"/>
      <c r="WMJ151" s="342"/>
      <c r="WMK151" s="342"/>
      <c r="WML151" s="342"/>
      <c r="WMM151" s="342"/>
      <c r="WMN151" s="342"/>
      <c r="WMO151" s="342"/>
      <c r="WMP151" s="342"/>
      <c r="WMQ151" s="342"/>
      <c r="WMR151" s="342"/>
      <c r="WMS151" s="342"/>
      <c r="WMT151" s="342"/>
      <c r="WMU151" s="342"/>
      <c r="WMV151" s="342"/>
      <c r="WMW151" s="342"/>
      <c r="WMX151" s="342"/>
      <c r="WMY151" s="342"/>
      <c r="WMZ151" s="342"/>
      <c r="WNA151" s="342"/>
      <c r="WNB151" s="342"/>
      <c r="WNC151" s="342"/>
      <c r="WND151" s="342"/>
      <c r="WNE151" s="342"/>
      <c r="WNF151" s="342"/>
      <c r="WNG151" s="342"/>
      <c r="WNH151" s="342"/>
      <c r="WNI151" s="342"/>
      <c r="WNJ151" s="342"/>
      <c r="WNK151" s="342"/>
      <c r="WNL151" s="342"/>
      <c r="WNM151" s="342"/>
      <c r="WNN151" s="342"/>
      <c r="WNO151" s="342"/>
      <c r="WNP151" s="342"/>
      <c r="WNQ151" s="342"/>
      <c r="WNR151" s="342"/>
      <c r="WNS151" s="342"/>
      <c r="WNT151" s="342"/>
      <c r="WNU151" s="342"/>
      <c r="WNV151" s="342"/>
      <c r="WNW151" s="342"/>
      <c r="WNX151" s="342"/>
      <c r="WNY151" s="342"/>
      <c r="WNZ151" s="342"/>
      <c r="WOA151" s="342"/>
      <c r="WOB151" s="342"/>
      <c r="WOC151" s="342"/>
      <c r="WOD151" s="342"/>
      <c r="WOE151" s="342"/>
      <c r="WOF151" s="342"/>
      <c r="WOG151" s="342"/>
      <c r="WOH151" s="342"/>
      <c r="WOI151" s="342"/>
      <c r="WOJ151" s="342"/>
      <c r="WOK151" s="342"/>
      <c r="WOL151" s="342"/>
      <c r="WOM151" s="342"/>
      <c r="WON151" s="342"/>
      <c r="WOO151" s="342"/>
      <c r="WOP151" s="342"/>
      <c r="WOQ151" s="342"/>
      <c r="WOR151" s="342"/>
      <c r="WOS151" s="342"/>
      <c r="WOT151" s="342"/>
      <c r="WOU151" s="342"/>
      <c r="WOV151" s="342"/>
      <c r="WOW151" s="342"/>
      <c r="WOX151" s="342"/>
      <c r="WOY151" s="342"/>
      <c r="WOZ151" s="342"/>
      <c r="WPA151" s="342"/>
      <c r="WPB151" s="342"/>
      <c r="WPC151" s="342"/>
      <c r="WPD151" s="342"/>
      <c r="WPE151" s="342"/>
      <c r="WPF151" s="342"/>
      <c r="WPG151" s="342"/>
      <c r="WPH151" s="342"/>
      <c r="WPI151" s="342"/>
      <c r="WPJ151" s="342"/>
      <c r="WPK151" s="342"/>
      <c r="WPL151" s="342"/>
      <c r="WPM151" s="342"/>
      <c r="WPN151" s="342"/>
      <c r="WPO151" s="342"/>
      <c r="WPP151" s="342"/>
      <c r="WPQ151" s="342"/>
      <c r="WPR151" s="342"/>
      <c r="WPS151" s="342"/>
      <c r="WPT151" s="342"/>
      <c r="WPU151" s="342"/>
      <c r="WPV151" s="342"/>
      <c r="WPW151" s="342"/>
      <c r="WPX151" s="342"/>
      <c r="WPY151" s="342"/>
      <c r="WPZ151" s="342"/>
      <c r="WQA151" s="342"/>
      <c r="WQB151" s="342"/>
      <c r="WQC151" s="342"/>
      <c r="WQD151" s="342"/>
      <c r="WQE151" s="342"/>
      <c r="WQF151" s="342"/>
      <c r="WQG151" s="342"/>
      <c r="WQH151" s="342"/>
      <c r="WQI151" s="342"/>
      <c r="WQJ151" s="342"/>
      <c r="WQK151" s="342"/>
      <c r="WQL151" s="342"/>
      <c r="WQM151" s="342"/>
      <c r="WQN151" s="342"/>
      <c r="WQO151" s="342"/>
      <c r="WQP151" s="342"/>
      <c r="WQQ151" s="342"/>
      <c r="WQR151" s="342"/>
      <c r="WQS151" s="342"/>
      <c r="WQT151" s="342"/>
      <c r="WQU151" s="342"/>
      <c r="WQV151" s="342"/>
      <c r="WQW151" s="342"/>
      <c r="WQX151" s="342"/>
      <c r="WQY151" s="342"/>
      <c r="WQZ151" s="342"/>
      <c r="WRA151" s="342"/>
      <c r="WRB151" s="342"/>
      <c r="WRC151" s="342"/>
      <c r="WRD151" s="342"/>
      <c r="WRE151" s="342"/>
      <c r="WRF151" s="342"/>
      <c r="WRG151" s="342"/>
      <c r="WRH151" s="342"/>
      <c r="WRI151" s="342"/>
      <c r="WRJ151" s="342"/>
      <c r="WRK151" s="342"/>
      <c r="WRL151" s="342"/>
      <c r="WRM151" s="342"/>
      <c r="WRN151" s="342"/>
      <c r="WRO151" s="342"/>
      <c r="WRP151" s="342"/>
      <c r="WRQ151" s="342"/>
      <c r="WRR151" s="342"/>
      <c r="WRS151" s="342"/>
      <c r="WRT151" s="342"/>
      <c r="WRU151" s="342"/>
      <c r="WRV151" s="342"/>
      <c r="WRW151" s="342"/>
      <c r="WRX151" s="342"/>
      <c r="WRY151" s="342"/>
      <c r="WRZ151" s="342"/>
      <c r="WSA151" s="342"/>
      <c r="WSB151" s="342"/>
      <c r="WSC151" s="342"/>
      <c r="WSD151" s="342"/>
      <c r="WSE151" s="342"/>
      <c r="WSF151" s="342"/>
      <c r="WSG151" s="342"/>
      <c r="WSH151" s="342"/>
      <c r="WSI151" s="342"/>
      <c r="WSJ151" s="342"/>
      <c r="WSK151" s="342"/>
      <c r="WSL151" s="342"/>
      <c r="WSM151" s="342"/>
      <c r="WSN151" s="342"/>
      <c r="WSO151" s="342"/>
      <c r="WSP151" s="342"/>
      <c r="WSQ151" s="342"/>
      <c r="WSR151" s="342"/>
      <c r="WSS151" s="342"/>
      <c r="WST151" s="342"/>
      <c r="WSU151" s="342"/>
      <c r="WSV151" s="342"/>
      <c r="WSW151" s="342"/>
      <c r="WSX151" s="342"/>
      <c r="WSY151" s="342"/>
      <c r="WSZ151" s="342"/>
      <c r="WTA151" s="342"/>
      <c r="WTB151" s="342"/>
      <c r="WTC151" s="342"/>
      <c r="WTD151" s="342"/>
      <c r="WTE151" s="342"/>
      <c r="WTF151" s="342"/>
      <c r="WTG151" s="342"/>
      <c r="WTH151" s="342"/>
      <c r="WTI151" s="342"/>
      <c r="WTJ151" s="342"/>
      <c r="WTK151" s="342"/>
      <c r="WTL151" s="342"/>
      <c r="WTM151" s="342"/>
      <c r="WTN151" s="342"/>
      <c r="WTO151" s="342"/>
      <c r="WTP151" s="342"/>
      <c r="WTQ151" s="342"/>
      <c r="WTR151" s="342"/>
      <c r="WTS151" s="342"/>
      <c r="WTT151" s="342"/>
      <c r="WTU151" s="342"/>
      <c r="WTV151" s="342"/>
      <c r="WTW151" s="342"/>
      <c r="WTX151" s="342"/>
      <c r="WTY151" s="342"/>
      <c r="WTZ151" s="342"/>
      <c r="WUA151" s="342"/>
      <c r="WUB151" s="342"/>
      <c r="WUC151" s="342"/>
      <c r="WUD151" s="342"/>
      <c r="WUE151" s="342"/>
      <c r="WUF151" s="342"/>
      <c r="WUG151" s="342"/>
      <c r="WUH151" s="342"/>
      <c r="WUI151" s="342"/>
      <c r="WUJ151" s="342"/>
      <c r="WUK151" s="342"/>
      <c r="WUL151" s="342"/>
      <c r="WUM151" s="342"/>
      <c r="WUN151" s="342"/>
      <c r="WUO151" s="342"/>
      <c r="WUP151" s="342"/>
      <c r="WUQ151" s="342"/>
      <c r="WUR151" s="342"/>
      <c r="WUS151" s="342"/>
      <c r="WUT151" s="342"/>
      <c r="WUU151" s="342"/>
      <c r="WUV151" s="342"/>
      <c r="WUW151" s="342"/>
      <c r="WUX151" s="342"/>
      <c r="WUY151" s="342"/>
      <c r="WUZ151" s="342"/>
      <c r="WVA151" s="342"/>
      <c r="WVB151" s="342"/>
      <c r="WVC151" s="342"/>
      <c r="WVD151" s="342"/>
      <c r="WVE151" s="342"/>
      <c r="WVF151" s="342"/>
      <c r="WVG151" s="342"/>
      <c r="WVH151" s="342"/>
      <c r="WVI151" s="342"/>
      <c r="WVJ151" s="342"/>
      <c r="WVK151" s="342"/>
      <c r="WVL151" s="342"/>
      <c r="WVM151" s="342"/>
      <c r="WVN151" s="342"/>
      <c r="WVO151" s="342"/>
      <c r="WVP151" s="342"/>
      <c r="WVQ151" s="342"/>
      <c r="WVR151" s="342"/>
      <c r="WVS151" s="342"/>
      <c r="WVT151" s="342"/>
      <c r="WVU151" s="342"/>
      <c r="WVV151" s="342"/>
      <c r="WVW151" s="342"/>
      <c r="WVX151" s="342"/>
      <c r="WVY151" s="342"/>
      <c r="WVZ151" s="342"/>
      <c r="WWA151" s="342"/>
      <c r="WWB151" s="342"/>
      <c r="WWC151" s="342"/>
      <c r="WWD151" s="342"/>
      <c r="WWE151" s="342"/>
      <c r="WWF151" s="342"/>
      <c r="WWG151" s="342"/>
      <c r="WWH151" s="342"/>
      <c r="WWI151" s="342"/>
      <c r="WWJ151" s="342"/>
      <c r="WWK151" s="342"/>
      <c r="WWL151" s="342"/>
      <c r="WWM151" s="342"/>
      <c r="WWN151" s="342"/>
      <c r="WWO151" s="342"/>
      <c r="WWP151" s="342"/>
      <c r="WWQ151" s="342"/>
      <c r="WWR151" s="342"/>
      <c r="WWS151" s="342"/>
      <c r="WWT151" s="342"/>
      <c r="WWU151" s="342"/>
      <c r="WWV151" s="342"/>
      <c r="WWW151" s="342"/>
      <c r="WWX151" s="342"/>
      <c r="WWY151" s="342"/>
      <c r="WWZ151" s="342"/>
      <c r="WXA151" s="342"/>
      <c r="WXB151" s="342"/>
      <c r="WXC151" s="342"/>
      <c r="WXD151" s="342"/>
      <c r="WXE151" s="342"/>
      <c r="WXF151" s="342"/>
      <c r="WXG151" s="342"/>
      <c r="WXH151" s="342"/>
      <c r="WXI151" s="342"/>
      <c r="WXJ151" s="342"/>
      <c r="WXK151" s="342"/>
      <c r="WXL151" s="342"/>
      <c r="WXM151" s="342"/>
      <c r="WXN151" s="342"/>
      <c r="WXO151" s="342"/>
      <c r="WXP151" s="342"/>
      <c r="WXQ151" s="342"/>
      <c r="WXR151" s="342"/>
      <c r="WXS151" s="342"/>
      <c r="WXT151" s="342"/>
      <c r="WXU151" s="342"/>
      <c r="WXV151" s="342"/>
      <c r="WXW151" s="342"/>
      <c r="WXX151" s="342"/>
      <c r="WXY151" s="342"/>
      <c r="WXZ151" s="342"/>
      <c r="WYA151" s="342"/>
      <c r="WYB151" s="342"/>
      <c r="WYC151" s="342"/>
      <c r="WYD151" s="342"/>
      <c r="WYE151" s="342"/>
      <c r="WYF151" s="342"/>
      <c r="WYG151" s="342"/>
      <c r="WYH151" s="342"/>
      <c r="WYI151" s="342"/>
      <c r="WYJ151" s="342"/>
      <c r="WYK151" s="342"/>
      <c r="WYL151" s="342"/>
      <c r="WYM151" s="342"/>
      <c r="WYN151" s="342"/>
      <c r="WYO151" s="342"/>
      <c r="WYP151" s="342"/>
      <c r="WYQ151" s="342"/>
      <c r="WYR151" s="342"/>
      <c r="WYS151" s="342"/>
      <c r="WYT151" s="342"/>
      <c r="WYU151" s="342"/>
      <c r="WYV151" s="342"/>
      <c r="WYW151" s="342"/>
      <c r="WYX151" s="342"/>
      <c r="WYY151" s="342"/>
      <c r="WYZ151" s="342"/>
      <c r="WZA151" s="342"/>
      <c r="WZB151" s="342"/>
      <c r="WZC151" s="342"/>
      <c r="WZD151" s="342"/>
      <c r="WZE151" s="342"/>
      <c r="WZF151" s="342"/>
      <c r="WZG151" s="342"/>
      <c r="WZH151" s="342"/>
      <c r="WZI151" s="342"/>
      <c r="WZJ151" s="342"/>
      <c r="WZK151" s="342"/>
      <c r="WZL151" s="342"/>
      <c r="WZM151" s="342"/>
      <c r="WZN151" s="342"/>
      <c r="WZO151" s="342"/>
      <c r="WZP151" s="342"/>
      <c r="WZQ151" s="342"/>
      <c r="WZR151" s="342"/>
      <c r="WZS151" s="342"/>
      <c r="WZT151" s="342"/>
      <c r="WZU151" s="342"/>
      <c r="WZV151" s="342"/>
      <c r="WZW151" s="342"/>
      <c r="WZX151" s="342"/>
      <c r="WZY151" s="342"/>
      <c r="WZZ151" s="342"/>
      <c r="XAA151" s="342"/>
      <c r="XAB151" s="342"/>
      <c r="XAC151" s="342"/>
      <c r="XAD151" s="342"/>
      <c r="XAE151" s="342"/>
      <c r="XAF151" s="342"/>
      <c r="XAG151" s="342"/>
      <c r="XAH151" s="342"/>
      <c r="XAI151" s="342"/>
      <c r="XAJ151" s="342"/>
      <c r="XAK151" s="342"/>
      <c r="XAL151" s="342"/>
      <c r="XAM151" s="342"/>
      <c r="XAN151" s="342"/>
      <c r="XAO151" s="342"/>
      <c r="XAP151" s="342"/>
      <c r="XAQ151" s="342"/>
      <c r="XAR151" s="342"/>
      <c r="XAS151" s="342"/>
      <c r="XAT151" s="342"/>
      <c r="XAU151" s="342"/>
      <c r="XAV151" s="342"/>
      <c r="XAW151" s="342"/>
      <c r="XAX151" s="342"/>
      <c r="XAY151" s="342"/>
      <c r="XAZ151" s="342"/>
      <c r="XBA151" s="342"/>
      <c r="XBB151" s="342"/>
      <c r="XBC151" s="342"/>
      <c r="XBD151" s="342"/>
      <c r="XBE151" s="342"/>
      <c r="XBF151" s="342"/>
      <c r="XBG151" s="342"/>
      <c r="XBH151" s="342"/>
      <c r="XBI151" s="342"/>
      <c r="XBJ151" s="342"/>
      <c r="XBK151" s="342"/>
      <c r="XBL151" s="342"/>
      <c r="XBM151" s="342"/>
      <c r="XBN151" s="342"/>
      <c r="XBO151" s="342"/>
      <c r="XBP151" s="342"/>
      <c r="XBQ151" s="342"/>
      <c r="XBR151" s="342"/>
      <c r="XBS151" s="342"/>
      <c r="XBT151" s="342"/>
      <c r="XBU151" s="342"/>
      <c r="XBV151" s="342"/>
      <c r="XBW151" s="342"/>
      <c r="XBX151" s="342"/>
      <c r="XBY151" s="342"/>
      <c r="XBZ151" s="342"/>
      <c r="XCA151" s="342"/>
      <c r="XCB151" s="342"/>
      <c r="XCC151" s="342"/>
      <c r="XCD151" s="342"/>
      <c r="XCE151" s="342"/>
      <c r="XCF151" s="342"/>
      <c r="XCG151" s="342"/>
      <c r="XCH151" s="342"/>
      <c r="XCI151" s="342"/>
      <c r="XCJ151" s="342"/>
      <c r="XCK151" s="342"/>
      <c r="XCL151" s="342"/>
      <c r="XCM151" s="342"/>
      <c r="XCN151" s="342"/>
      <c r="XCO151" s="342"/>
      <c r="XCP151" s="342"/>
      <c r="XCQ151" s="342"/>
      <c r="XCR151" s="342"/>
      <c r="XCS151" s="342"/>
      <c r="XCT151" s="342"/>
      <c r="XCU151" s="342"/>
      <c r="XCV151" s="342"/>
      <c r="XCW151" s="342"/>
      <c r="XCX151" s="342"/>
      <c r="XCY151" s="342"/>
      <c r="XCZ151" s="342"/>
      <c r="XDA151" s="342"/>
      <c r="XDB151" s="342"/>
      <c r="XDC151" s="342"/>
      <c r="XDD151" s="342"/>
      <c r="XDE151" s="342"/>
      <c r="XDF151" s="342"/>
      <c r="XDG151" s="342"/>
      <c r="XDH151" s="342"/>
      <c r="XDI151" s="342"/>
      <c r="XDJ151" s="342"/>
      <c r="XDK151" s="342"/>
      <c r="XDL151" s="342"/>
      <c r="XDM151" s="342"/>
      <c r="XDN151" s="342"/>
      <c r="XDO151" s="342"/>
      <c r="XDP151" s="342"/>
      <c r="XDQ151" s="342"/>
      <c r="XDR151" s="342"/>
      <c r="XDS151" s="342"/>
      <c r="XDT151" s="342"/>
      <c r="XDU151" s="342"/>
      <c r="XDV151" s="342"/>
      <c r="XDW151" s="342"/>
      <c r="XDX151" s="342"/>
      <c r="XDY151" s="342"/>
      <c r="XDZ151" s="342"/>
      <c r="XEA151" s="342"/>
      <c r="XEB151" s="342"/>
      <c r="XEC151" s="342"/>
      <c r="XED151" s="342"/>
      <c r="XEE151" s="342"/>
      <c r="XEF151" s="342"/>
      <c r="XEG151" s="342"/>
      <c r="XEH151" s="342"/>
      <c r="XEI151" s="342"/>
      <c r="XEJ151" s="342"/>
      <c r="XEK151" s="342"/>
      <c r="XEL151" s="342"/>
      <c r="XEM151" s="342"/>
      <c r="XEN151" s="342"/>
      <c r="XEO151" s="342"/>
      <c r="XEP151" s="342"/>
      <c r="XEQ151" s="342"/>
      <c r="XER151" s="342"/>
      <c r="XES151" s="342"/>
      <c r="XET151" s="342"/>
      <c r="XEU151" s="342"/>
      <c r="XEV151" s="342"/>
      <c r="XEW151" s="342"/>
      <c r="XEX151" s="342"/>
      <c r="XEY151" s="342"/>
      <c r="XEZ151" s="342"/>
      <c r="XFA151" s="342"/>
      <c r="XFB151" s="342"/>
      <c r="XFC151" s="342"/>
    </row>
    <row r="152" spans="1:16383" s="91" customFormat="1" ht="14.85" customHeight="1">
      <c r="A152" s="338"/>
      <c r="B152" s="338"/>
      <c r="C152" s="338"/>
      <c r="D152" s="338"/>
      <c r="E152" s="338"/>
      <c r="F152" s="338"/>
      <c r="G152" s="338"/>
      <c r="H152" s="338"/>
      <c r="I152" s="95"/>
      <c r="J152" s="744"/>
      <c r="K152" s="744"/>
      <c r="L152" s="95"/>
      <c r="M152" s="128">
        <f t="shared" si="12"/>
        <v>0</v>
      </c>
      <c r="N152" s="95"/>
      <c r="O152" s="92"/>
      <c r="P152" s="16"/>
      <c r="Q152" s="252">
        <f t="shared" si="13"/>
        <v>0</v>
      </c>
      <c r="R152" s="248"/>
      <c r="S152" s="252"/>
      <c r="T152" s="398"/>
      <c r="U152" s="336"/>
      <c r="V152" s="337"/>
    </row>
    <row r="153" spans="1:16383" s="91" customFormat="1" ht="14.85" customHeight="1">
      <c r="A153" s="338"/>
      <c r="B153" s="338"/>
      <c r="C153" s="338"/>
      <c r="D153" s="338"/>
      <c r="E153" s="338"/>
      <c r="F153" s="338"/>
      <c r="G153" s="338"/>
      <c r="H153" s="338"/>
      <c r="I153" s="95"/>
      <c r="J153" s="744">
        <v>0</v>
      </c>
      <c r="K153" s="744"/>
      <c r="L153" s="95">
        <v>0</v>
      </c>
      <c r="M153" s="128">
        <f t="shared" si="12"/>
        <v>0</v>
      </c>
      <c r="N153" s="95"/>
      <c r="O153" s="92"/>
      <c r="Q153" s="252">
        <f t="shared" si="13"/>
        <v>0</v>
      </c>
      <c r="R153" s="248"/>
      <c r="S153" s="252"/>
      <c r="T153" s="398"/>
      <c r="U153" s="336"/>
      <c r="V153" s="337"/>
    </row>
    <row r="154" spans="1:16383" s="91" customFormat="1" ht="14.85" customHeight="1">
      <c r="A154" s="338"/>
      <c r="B154" s="338"/>
      <c r="C154" s="338"/>
      <c r="D154" s="338"/>
      <c r="E154" s="338"/>
      <c r="F154" s="338"/>
      <c r="G154" s="338"/>
      <c r="H154" s="338"/>
      <c r="I154" s="95"/>
      <c r="J154" s="744"/>
      <c r="K154" s="744"/>
      <c r="L154" s="95"/>
      <c r="M154" s="128">
        <f t="shared" si="12"/>
        <v>0</v>
      </c>
      <c r="N154" s="95"/>
      <c r="O154" s="92"/>
      <c r="Q154" s="252">
        <f t="shared" si="13"/>
        <v>0</v>
      </c>
      <c r="R154" s="248"/>
      <c r="S154" s="252"/>
      <c r="T154" s="398"/>
      <c r="U154" s="336"/>
      <c r="V154" s="337"/>
    </row>
    <row r="155" spans="1:16383" s="91" customFormat="1" ht="18" customHeight="1">
      <c r="A155" s="681" t="s">
        <v>52</v>
      </c>
      <c r="B155" s="682"/>
      <c r="C155" s="682"/>
      <c r="D155" s="682"/>
      <c r="E155" s="682"/>
      <c r="F155" s="682"/>
      <c r="G155" s="682"/>
      <c r="H155" s="683"/>
      <c r="I155" s="244">
        <f>SUM(I139:I154)</f>
        <v>0</v>
      </c>
      <c r="J155" s="766">
        <f>SUM(J139:J154)</f>
        <v>0</v>
      </c>
      <c r="K155" s="767"/>
      <c r="L155" s="244">
        <f>SUM(L139:L154)</f>
        <v>0</v>
      </c>
      <c r="M155" s="244">
        <f>SUM(M139:M154)</f>
        <v>0</v>
      </c>
      <c r="N155" s="244">
        <f>SUM(N139:N154)</f>
        <v>0</v>
      </c>
      <c r="O155" s="243"/>
      <c r="Q155" s="372" t="s">
        <v>336</v>
      </c>
      <c r="R155" s="374" t="s">
        <v>337</v>
      </c>
      <c r="S155" s="374" t="s">
        <v>338</v>
      </c>
      <c r="T155" s="398"/>
      <c r="U155" s="353" t="s">
        <v>334</v>
      </c>
      <c r="V155" s="354"/>
    </row>
    <row r="156" spans="1:16383" s="91" customFormat="1" ht="23.25" customHeight="1">
      <c r="A156" s="86"/>
      <c r="B156" s="86"/>
      <c r="C156" s="86"/>
      <c r="D156" s="86"/>
      <c r="E156" s="86"/>
      <c r="F156" s="86"/>
      <c r="G156" s="86"/>
      <c r="H156" s="86"/>
      <c r="I156" s="86"/>
      <c r="J156" s="86"/>
      <c r="K156" s="86"/>
      <c r="L156" s="86"/>
      <c r="M156" s="76"/>
      <c r="N156" s="76"/>
      <c r="O156" s="242"/>
      <c r="Q156" s="373"/>
      <c r="R156" s="375"/>
      <c r="S156" s="375"/>
      <c r="T156" s="398"/>
      <c r="U156" s="355"/>
      <c r="V156" s="356"/>
    </row>
    <row r="157" spans="1:16383" s="91" customFormat="1" ht="19.5" customHeight="1">
      <c r="A157" s="681" t="s">
        <v>41</v>
      </c>
      <c r="B157" s="682"/>
      <c r="C157" s="682"/>
      <c r="D157" s="682"/>
      <c r="E157" s="682"/>
      <c r="F157" s="682"/>
      <c r="G157" s="682"/>
      <c r="H157" s="683"/>
      <c r="I157" s="244">
        <f>I78+I92+I113+I134+I155</f>
        <v>0</v>
      </c>
      <c r="J157" s="766">
        <f t="shared" ref="J157" si="14">J78+J92+J113+J134+J155</f>
        <v>0</v>
      </c>
      <c r="K157" s="767"/>
      <c r="L157" s="244">
        <f>L78+L92+L113+L134+L155</f>
        <v>0</v>
      </c>
      <c r="M157" s="244">
        <f>M78+M92+M113+M134+M155</f>
        <v>0</v>
      </c>
      <c r="N157" s="244">
        <f>N78+N92+N113+N134+N155</f>
        <v>0</v>
      </c>
      <c r="O157" s="242"/>
      <c r="Q157" s="261">
        <f>SUM(Q42:Q156)</f>
        <v>0</v>
      </c>
      <c r="R157" s="261">
        <f>SUM(R42:R156)</f>
        <v>0</v>
      </c>
      <c r="S157" s="261">
        <f>SUM(S42:S156)</f>
        <v>0</v>
      </c>
      <c r="T157" s="398"/>
      <c r="U157" s="363"/>
      <c r="V157" s="364"/>
    </row>
    <row r="158" spans="1:16383" s="91" customFormat="1" ht="24" customHeight="1">
      <c r="A158" s="656"/>
      <c r="B158" s="657"/>
      <c r="C158" s="657"/>
      <c r="D158" s="657"/>
      <c r="E158" s="657"/>
      <c r="F158" s="657"/>
      <c r="G158" s="657"/>
      <c r="H158" s="658"/>
      <c r="I158" s="134">
        <f>IFERROR(I157/N157,0)</f>
        <v>0</v>
      </c>
      <c r="J158" s="654">
        <f>IFERROR(J157/N157,0)</f>
        <v>0</v>
      </c>
      <c r="K158" s="655"/>
      <c r="L158" s="134">
        <f>IFERROR(L157/N157,0)</f>
        <v>0</v>
      </c>
      <c r="M158" s="134">
        <f>IFERROR(M157/N157,0)</f>
        <v>0</v>
      </c>
      <c r="N158" s="238">
        <f>IFERROR(N157/N157,0)</f>
        <v>0</v>
      </c>
      <c r="O158" s="242"/>
      <c r="Q158" s="368" t="s">
        <v>343</v>
      </c>
      <c r="R158" s="368"/>
      <c r="S158" s="143">
        <f>IFERROR(S157/R157,0)</f>
        <v>0</v>
      </c>
      <c r="T158" s="399"/>
      <c r="U158" s="363"/>
      <c r="V158" s="364"/>
    </row>
    <row r="159" spans="1:16383" s="91" customFormat="1" ht="20.100000000000001" customHeight="1">
      <c r="I159" s="674"/>
      <c r="J159" s="674"/>
      <c r="K159" s="674"/>
      <c r="L159" s="661"/>
      <c r="M159" s="661"/>
      <c r="N159" s="661"/>
      <c r="O159" s="242"/>
      <c r="Q159" s="376" t="s">
        <v>443</v>
      </c>
      <c r="R159" s="377"/>
      <c r="S159" s="377"/>
      <c r="T159" s="377"/>
      <c r="U159" s="377"/>
      <c r="V159" s="378"/>
    </row>
    <row r="160" spans="1:16383" s="91" customFormat="1" ht="18.600000000000001" customHeight="1">
      <c r="I160" s="675"/>
      <c r="J160" s="675"/>
      <c r="K160" s="675"/>
      <c r="L160" s="662"/>
      <c r="M160" s="662"/>
      <c r="N160" s="662"/>
      <c r="O160" s="242"/>
      <c r="Q160" s="379"/>
      <c r="R160" s="380"/>
      <c r="S160" s="380"/>
      <c r="T160" s="380"/>
      <c r="U160" s="380"/>
      <c r="V160" s="381"/>
    </row>
    <row r="161" spans="1:22" ht="23.1" customHeight="1">
      <c r="A161" s="91"/>
      <c r="B161" s="91"/>
      <c r="C161" s="91"/>
      <c r="D161" s="91"/>
      <c r="E161" s="91"/>
      <c r="F161" s="91"/>
      <c r="G161" s="91"/>
      <c r="H161" s="91"/>
      <c r="I161" s="646" t="s">
        <v>61</v>
      </c>
      <c r="J161" s="647"/>
      <c r="K161" s="648"/>
      <c r="L161" s="245">
        <f>M157</f>
        <v>0</v>
      </c>
      <c r="M161" s="731" t="str">
        <f>IF(M157&gt;Source!A183,"Aide demandée au programme trop élevée; Maximum : "&amp;Source!A183&amp;" $","")</f>
        <v/>
      </c>
      <c r="N161" s="732"/>
      <c r="O161" s="242"/>
      <c r="P161" s="91"/>
      <c r="Q161" s="379"/>
      <c r="R161" s="380"/>
      <c r="S161" s="380"/>
      <c r="T161" s="380"/>
      <c r="U161" s="380"/>
      <c r="V161" s="381"/>
    </row>
    <row r="162" spans="1:22" ht="29.25" customHeight="1">
      <c r="A162" s="91"/>
      <c r="B162" s="91"/>
      <c r="C162" s="91"/>
      <c r="D162" s="91"/>
      <c r="E162" s="91"/>
      <c r="F162" s="91"/>
      <c r="G162" s="91"/>
      <c r="H162" s="91"/>
      <c r="I162" s="646" t="str">
        <f>Source!A209</f>
        <v>Frais d'administration de 15,0%</v>
      </c>
      <c r="J162" s="647"/>
      <c r="K162" s="648"/>
      <c r="L162" s="245">
        <f>ROUNDDOWN(L161*Source!A208,0)</f>
        <v>0</v>
      </c>
      <c r="M162" s="91"/>
      <c r="N162" s="91"/>
      <c r="Q162" s="379"/>
      <c r="R162" s="380"/>
      <c r="S162" s="380"/>
      <c r="T162" s="380"/>
      <c r="U162" s="380"/>
      <c r="V162" s="381"/>
    </row>
    <row r="163" spans="1:22" ht="27" customHeight="1">
      <c r="A163" s="91"/>
      <c r="B163" s="91"/>
      <c r="C163" s="91"/>
      <c r="D163" s="91"/>
      <c r="E163" s="91"/>
      <c r="F163" s="91"/>
      <c r="G163" s="91"/>
      <c r="H163" s="91"/>
      <c r="I163" s="646" t="s">
        <v>403</v>
      </c>
      <c r="J163" s="647"/>
      <c r="K163" s="648"/>
      <c r="L163" s="245">
        <f>SUM(L161:L162)</f>
        <v>0</v>
      </c>
      <c r="M163" s="91"/>
      <c r="N163" s="91"/>
      <c r="Q163" s="382"/>
      <c r="R163" s="383"/>
      <c r="S163" s="383"/>
      <c r="T163" s="383"/>
      <c r="U163" s="383"/>
      <c r="V163" s="384"/>
    </row>
    <row r="164" spans="1:22" ht="26.1" customHeight="1">
      <c r="A164" s="91"/>
      <c r="B164" s="91"/>
      <c r="C164" s="91"/>
      <c r="D164" s="732"/>
      <c r="E164" s="732"/>
      <c r="F164" s="732"/>
      <c r="G164" s="91"/>
      <c r="H164" s="91"/>
      <c r="I164" s="646" t="s">
        <v>402</v>
      </c>
      <c r="J164" s="647"/>
      <c r="K164" s="648"/>
      <c r="L164" s="245">
        <f>L157</f>
        <v>0</v>
      </c>
      <c r="M164" s="731">
        <f>IF((M31+M32+M33+M34)&gt;L157,"Autre contribution gouvernementale non ventilée dans sa totalité",IF((M31+M32+M33+M34)&lt;L157,"Autre contribution gouvernementale supérieure au montant à la section 1 (cellule M31 à M34)",0))</f>
        <v>0</v>
      </c>
      <c r="N164" s="732"/>
      <c r="Q164" s="321" t="s">
        <v>346</v>
      </c>
      <c r="R164" s="322"/>
      <c r="S164" s="327" t="s">
        <v>344</v>
      </c>
      <c r="T164" s="321" t="s">
        <v>345</v>
      </c>
      <c r="U164" s="322"/>
      <c r="V164" s="800">
        <f>'Réclamation 1'!V164</f>
        <v>0</v>
      </c>
    </row>
    <row r="165" spans="1:22" ht="30.45" customHeight="1">
      <c r="A165" s="91"/>
      <c r="B165" s="91"/>
      <c r="C165" s="91"/>
      <c r="D165" s="732"/>
      <c r="E165" s="732"/>
      <c r="F165" s="732"/>
      <c r="G165" s="91"/>
      <c r="H165" s="91"/>
      <c r="I165" s="646" t="s">
        <v>282</v>
      </c>
      <c r="J165" s="647"/>
      <c r="K165" s="648"/>
      <c r="L165" s="245">
        <f>I157+J157</f>
        <v>0</v>
      </c>
      <c r="M165" s="731">
        <f>IF(M28&gt;(I157+J157),"Contribution du demandeur ou des partenaires non ventilée dans sa totalité",IF(M28&lt;(I157+J157),"Contribution du demandeur ou des partenaires supérieure au montant à la section 1 (cellule M28)",0))</f>
        <v>0</v>
      </c>
      <c r="N165" s="732"/>
      <c r="O165" s="732"/>
      <c r="Q165" s="323"/>
      <c r="R165" s="324"/>
      <c r="S165" s="328"/>
      <c r="T165" s="325"/>
      <c r="U165" s="326"/>
      <c r="V165" s="800"/>
    </row>
    <row r="166" spans="1:22" ht="23.1" customHeight="1">
      <c r="A166" s="91"/>
      <c r="B166" s="91"/>
      <c r="C166" s="91"/>
      <c r="D166" s="91"/>
      <c r="E166" s="91"/>
      <c r="F166" s="91"/>
      <c r="G166" s="91"/>
      <c r="H166" s="91"/>
      <c r="I166" s="646" t="s">
        <v>490</v>
      </c>
      <c r="J166" s="647"/>
      <c r="K166" s="648"/>
      <c r="L166" s="246">
        <f>SUM(L163:L165)</f>
        <v>0</v>
      </c>
      <c r="M166" s="731"/>
      <c r="N166" s="732"/>
      <c r="O166" s="732"/>
      <c r="Q166" s="323"/>
      <c r="R166" s="324"/>
      <c r="S166" s="328"/>
      <c r="T166" s="321" t="s">
        <v>454</v>
      </c>
      <c r="U166" s="322"/>
      <c r="V166" s="800"/>
    </row>
    <row r="167" spans="1:22">
      <c r="A167" s="91"/>
      <c r="B167" s="91"/>
      <c r="C167" s="91"/>
      <c r="D167" s="91"/>
      <c r="E167" s="91"/>
      <c r="F167" s="91"/>
      <c r="G167" s="91"/>
      <c r="H167" s="91"/>
      <c r="I167" s="91"/>
      <c r="J167" s="91"/>
      <c r="K167" s="91"/>
      <c r="L167" s="91"/>
      <c r="M167" s="91"/>
      <c r="N167" s="91"/>
      <c r="Q167" s="325"/>
      <c r="R167" s="326"/>
      <c r="S167" s="329"/>
      <c r="T167" s="325"/>
      <c r="U167" s="326"/>
      <c r="V167" s="800"/>
    </row>
    <row r="168" spans="1:22" ht="16.5" customHeight="1">
      <c r="A168" s="346" t="s">
        <v>458</v>
      </c>
      <c r="B168" s="346"/>
      <c r="C168" s="346"/>
      <c r="D168" s="346"/>
      <c r="E168" s="346"/>
      <c r="F168" s="346"/>
      <c r="G168" s="346"/>
      <c r="H168" s="346"/>
      <c r="I168" s="346"/>
      <c r="J168" s="346"/>
      <c r="K168" s="346"/>
      <c r="L168" s="346"/>
      <c r="M168" s="346"/>
      <c r="N168" s="91"/>
      <c r="Q168" s="782" t="s">
        <v>348</v>
      </c>
      <c r="R168" s="783"/>
      <c r="S168" s="784"/>
      <c r="T168" s="321" t="s">
        <v>481</v>
      </c>
      <c r="U168" s="322"/>
      <c r="V168" s="800"/>
    </row>
    <row r="169" spans="1:22" ht="14.4">
      <c r="A169" s="340" t="s">
        <v>459</v>
      </c>
      <c r="B169" s="340"/>
      <c r="C169" s="340"/>
      <c r="D169" s="340"/>
      <c r="E169" s="340"/>
      <c r="F169" s="340"/>
      <c r="G169" s="340"/>
      <c r="H169" s="340"/>
      <c r="I169" s="340"/>
      <c r="J169" s="340"/>
      <c r="K169" s="340"/>
      <c r="L169" s="340"/>
      <c r="M169" s="340"/>
      <c r="N169" s="91"/>
      <c r="Q169" s="351"/>
      <c r="R169" s="351"/>
      <c r="S169" s="351"/>
      <c r="T169" s="325"/>
      <c r="U169" s="326"/>
      <c r="V169" s="800"/>
    </row>
    <row r="170" spans="1:22" ht="30" customHeight="1">
      <c r="A170" s="339" t="s">
        <v>461</v>
      </c>
      <c r="B170" s="339"/>
      <c r="C170" s="339"/>
      <c r="D170" s="789">
        <f>'Réclamation 1'!D170</f>
        <v>0</v>
      </c>
      <c r="E170" s="789"/>
      <c r="F170" s="789"/>
      <c r="G170" s="789"/>
      <c r="H170" s="789"/>
      <c r="I170" s="789"/>
      <c r="J170" s="789"/>
      <c r="K170" s="789"/>
      <c r="L170" s="789"/>
      <c r="M170" s="789"/>
      <c r="Q170" s="351"/>
      <c r="R170" s="351"/>
      <c r="S170" s="351"/>
      <c r="T170" s="321"/>
      <c r="U170" s="322"/>
      <c r="V170" s="270"/>
    </row>
    <row r="171" spans="1:22" ht="30" customHeight="1">
      <c r="A171" s="339"/>
      <c r="B171" s="339"/>
      <c r="C171" s="339"/>
      <c r="D171" s="789"/>
      <c r="E171" s="789"/>
      <c r="F171" s="789"/>
      <c r="G171" s="789"/>
      <c r="H171" s="789"/>
      <c r="I171" s="789"/>
      <c r="J171" s="789"/>
      <c r="K171" s="789"/>
      <c r="L171" s="789"/>
      <c r="M171" s="789"/>
      <c r="Q171" s="351"/>
      <c r="R171" s="351"/>
      <c r="S171" s="351"/>
      <c r="T171" s="321" t="s">
        <v>510</v>
      </c>
      <c r="U171" s="322"/>
      <c r="V171" s="253">
        <f>'Plan de financement-Projet'!M12+'Réclamation 1'!V176+'Réclamation 2'!V176+'Réclamation 3'!V176</f>
        <v>0</v>
      </c>
    </row>
    <row r="172" spans="1:22" ht="14.4">
      <c r="A172" s="340" t="s">
        <v>460</v>
      </c>
      <c r="B172" s="340"/>
      <c r="C172" s="340"/>
      <c r="D172" s="340"/>
      <c r="E172" s="340"/>
      <c r="F172" s="340"/>
      <c r="G172" s="340"/>
      <c r="H172" s="340"/>
      <c r="I172" s="340"/>
      <c r="J172" s="340"/>
      <c r="K172" s="340"/>
      <c r="L172" s="340"/>
      <c r="M172" s="340"/>
      <c r="Q172" s="351"/>
      <c r="R172" s="351"/>
      <c r="S172" s="351"/>
      <c r="T172" s="780"/>
      <c r="U172" s="780"/>
      <c r="V172" s="801"/>
    </row>
    <row r="173" spans="1:22" ht="14.1" customHeight="1">
      <c r="A173" s="339" t="s">
        <v>466</v>
      </c>
      <c r="B173" s="339"/>
      <c r="C173" s="339"/>
      <c r="D173" s="340" t="s">
        <v>462</v>
      </c>
      <c r="E173" s="340"/>
      <c r="F173" s="306"/>
      <c r="G173" s="306"/>
      <c r="H173" s="306"/>
      <c r="I173" s="306"/>
      <c r="J173" s="306"/>
      <c r="K173" s="306"/>
      <c r="L173" s="306"/>
      <c r="M173" s="306"/>
      <c r="Q173" s="351"/>
      <c r="R173" s="351"/>
      <c r="S173" s="351"/>
      <c r="T173" s="780"/>
      <c r="U173" s="780"/>
      <c r="V173" s="801"/>
    </row>
    <row r="174" spans="1:22" ht="14.1" customHeight="1">
      <c r="A174" s="339"/>
      <c r="B174" s="339"/>
      <c r="C174" s="339"/>
      <c r="D174" s="340"/>
      <c r="E174" s="340"/>
      <c r="F174" s="306"/>
      <c r="G174" s="306"/>
      <c r="H174" s="306"/>
      <c r="I174" s="306"/>
      <c r="J174" s="306"/>
      <c r="K174" s="306"/>
      <c r="L174" s="306"/>
      <c r="M174" s="306"/>
      <c r="Q174" s="351"/>
      <c r="R174" s="351"/>
      <c r="S174" s="351"/>
      <c r="T174" s="781" t="s">
        <v>350</v>
      </c>
      <c r="U174" s="781"/>
      <c r="V174" s="790">
        <f>V164-V171</f>
        <v>0</v>
      </c>
    </row>
    <row r="175" spans="1:22" ht="14.1" customHeight="1">
      <c r="A175" s="339"/>
      <c r="B175" s="339"/>
      <c r="C175" s="339"/>
      <c r="D175" s="340"/>
      <c r="E175" s="340"/>
      <c r="F175" s="306"/>
      <c r="G175" s="306"/>
      <c r="H175" s="306"/>
      <c r="I175" s="306"/>
      <c r="J175" s="306"/>
      <c r="K175" s="306"/>
      <c r="L175" s="306"/>
      <c r="M175" s="306"/>
      <c r="Q175" s="351"/>
      <c r="R175" s="351"/>
      <c r="S175" s="351"/>
      <c r="T175" s="781"/>
      <c r="U175" s="781"/>
      <c r="V175" s="791"/>
    </row>
    <row r="176" spans="1:22" ht="14.4">
      <c r="A176" s="339"/>
      <c r="B176" s="339"/>
      <c r="C176" s="339"/>
      <c r="D176" s="340"/>
      <c r="E176" s="340"/>
      <c r="F176" s="316" t="s">
        <v>463</v>
      </c>
      <c r="G176" s="316"/>
      <c r="H176" s="316"/>
      <c r="I176" s="316"/>
      <c r="J176" s="316" t="s">
        <v>464</v>
      </c>
      <c r="K176" s="316"/>
      <c r="L176" s="316"/>
      <c r="M176" s="316"/>
      <c r="Q176" s="343" t="s">
        <v>491</v>
      </c>
      <c r="R176" s="344">
        <v>0</v>
      </c>
      <c r="S176" s="344"/>
      <c r="T176" s="345" t="str">
        <f>IF(I3="4 ans",IF(V168&lt;V164,"Versement Réclamation final sera moindre","Versement Réclamation 4"),"Versement Réclamation 4")</f>
        <v>Versement Réclamation 4</v>
      </c>
      <c r="U176" s="345"/>
      <c r="V176" s="304">
        <f>IF(I3="4 ans",IF(V168&gt;=V164,0.2*V164,V168-V171),0)</f>
        <v>0</v>
      </c>
    </row>
    <row r="177" spans="1:22" ht="14.1" customHeight="1">
      <c r="A177" s="339"/>
      <c r="B177" s="339"/>
      <c r="C177" s="339"/>
      <c r="D177" s="305" t="s">
        <v>465</v>
      </c>
      <c r="E177" s="305"/>
      <c r="F177" s="306"/>
      <c r="G177" s="306"/>
      <c r="H177" s="306"/>
      <c r="I177" s="306"/>
      <c r="J177" s="306"/>
      <c r="K177" s="306"/>
      <c r="L177" s="306"/>
      <c r="M177" s="306"/>
      <c r="Q177" s="343"/>
      <c r="R177" s="344"/>
      <c r="S177" s="344"/>
      <c r="T177" s="345"/>
      <c r="U177" s="345"/>
      <c r="V177" s="304"/>
    </row>
    <row r="178" spans="1:22" ht="24">
      <c r="A178" s="339"/>
      <c r="B178" s="339"/>
      <c r="C178" s="339"/>
      <c r="D178" s="305"/>
      <c r="E178" s="305"/>
      <c r="F178" s="306"/>
      <c r="G178" s="306"/>
      <c r="H178" s="306"/>
      <c r="I178" s="306"/>
      <c r="J178" s="306"/>
      <c r="K178" s="306"/>
      <c r="L178" s="306"/>
      <c r="M178" s="306"/>
      <c r="Q178" s="144" t="s">
        <v>352</v>
      </c>
      <c r="R178" s="301">
        <v>0</v>
      </c>
      <c r="S178" s="301"/>
      <c r="T178" s="778"/>
      <c r="U178" s="778"/>
      <c r="V178" s="253"/>
    </row>
    <row r="179" spans="1:22" ht="14.4">
      <c r="A179" s="339"/>
      <c r="B179" s="339"/>
      <c r="C179" s="339"/>
      <c r="D179" s="305"/>
      <c r="E179" s="305"/>
      <c r="F179" s="316" t="s">
        <v>463</v>
      </c>
      <c r="G179" s="316"/>
      <c r="H179" s="316"/>
      <c r="I179" s="316"/>
      <c r="J179" s="316" t="s">
        <v>464</v>
      </c>
      <c r="K179" s="316"/>
      <c r="L179" s="316"/>
      <c r="M179" s="316"/>
      <c r="Q179" s="317" t="s">
        <v>354</v>
      </c>
      <c r="R179" s="301">
        <v>0</v>
      </c>
      <c r="S179" s="301"/>
      <c r="T179" s="317" t="s">
        <v>355</v>
      </c>
      <c r="U179" s="779"/>
      <c r="V179" s="344">
        <v>0</v>
      </c>
    </row>
    <row r="180" spans="1:22" ht="14.4">
      <c r="A180" s="1"/>
      <c r="B180" s="1"/>
      <c r="C180" s="1"/>
      <c r="D180" s="1"/>
      <c r="E180" s="1"/>
      <c r="F180" s="302" t="s">
        <v>467</v>
      </c>
      <c r="G180" s="302"/>
      <c r="H180" s="302"/>
      <c r="I180" s="302"/>
      <c r="J180" s="302"/>
      <c r="K180" s="302"/>
      <c r="L180" s="302"/>
      <c r="M180" s="302"/>
      <c r="Q180" s="317"/>
      <c r="R180" s="301"/>
      <c r="S180" s="301"/>
      <c r="T180" s="779"/>
      <c r="U180" s="779"/>
      <c r="V180" s="344"/>
    </row>
    <row r="181" spans="1:22" ht="14.4">
      <c r="A181" s="1"/>
      <c r="B181" s="1"/>
      <c r="C181" s="1"/>
      <c r="D181" s="1"/>
      <c r="E181" s="1"/>
      <c r="F181" s="1"/>
      <c r="G181" s="1"/>
      <c r="H181" s="1"/>
      <c r="I181" s="1"/>
      <c r="J181" s="1"/>
      <c r="K181" s="1"/>
      <c r="L181" s="1"/>
      <c r="M181" s="1"/>
      <c r="Q181" s="303"/>
      <c r="R181" s="303"/>
      <c r="S181" s="145"/>
    </row>
  </sheetData>
  <sheetProtection algorithmName="SHA-512" hashValue="qmZijBjRfzHd+uJSTRE2aAhw66HjmOZbDxpcivVj6LMErOYJFG+eHM5qaZI2rW1NsuNzPm1yjvAfDZWtVD9Fkg==" saltValue="DQwUnVdcVj2cOL1v647L0g==" spinCount="100000" sheet="1" objects="1" scenarios="1"/>
  <protectedRanges>
    <protectedRange sqref="B3:E3 F4 F6:F7 B5:E8" name="Plage7_2_1_2"/>
  </protectedRanges>
  <dataConsolidate/>
  <mergeCells count="1834">
    <mergeCell ref="T170:U170"/>
    <mergeCell ref="A134:H134"/>
    <mergeCell ref="J134:K134"/>
    <mergeCell ref="J131:K131"/>
    <mergeCell ref="U123:V123"/>
    <mergeCell ref="I137:K137"/>
    <mergeCell ref="L137:L138"/>
    <mergeCell ref="M137:M138"/>
    <mergeCell ref="N137:N138"/>
    <mergeCell ref="A154:H154"/>
    <mergeCell ref="J154:K154"/>
    <mergeCell ref="U154:V154"/>
    <mergeCell ref="A155:H155"/>
    <mergeCell ref="J155:K155"/>
    <mergeCell ref="Q155:Q156"/>
    <mergeCell ref="R155:R156"/>
    <mergeCell ref="U155:V156"/>
    <mergeCell ref="U146:V146"/>
    <mergeCell ref="A144:H144"/>
    <mergeCell ref="J144:K144"/>
    <mergeCell ref="U132:V132"/>
    <mergeCell ref="U149:V149"/>
    <mergeCell ref="A140:H140"/>
    <mergeCell ref="A136:N136"/>
    <mergeCell ref="Q136:V138"/>
    <mergeCell ref="A137:H138"/>
    <mergeCell ref="U153:V153"/>
    <mergeCell ref="A152:H152"/>
    <mergeCell ref="J152:K152"/>
    <mergeCell ref="U152:V152"/>
    <mergeCell ref="A153:H153"/>
    <mergeCell ref="J153:K153"/>
    <mergeCell ref="WQZ151:WRL151"/>
    <mergeCell ref="WRM151:WRY151"/>
    <mergeCell ref="WRZ151:WSL151"/>
    <mergeCell ref="WSM151:WSY151"/>
    <mergeCell ref="WSZ151:WTL151"/>
    <mergeCell ref="WTM151:WTY151"/>
    <mergeCell ref="WNZ151:WOL151"/>
    <mergeCell ref="WHZ151:WIL151"/>
    <mergeCell ref="A67:B67"/>
    <mergeCell ref="A68:B68"/>
    <mergeCell ref="D61:H61"/>
    <mergeCell ref="D62:H62"/>
    <mergeCell ref="D63:H63"/>
    <mergeCell ref="D64:H64"/>
    <mergeCell ref="D65:H65"/>
    <mergeCell ref="D66:H66"/>
    <mergeCell ref="D67:H67"/>
    <mergeCell ref="D68:H68"/>
    <mergeCell ref="U120:V120"/>
    <mergeCell ref="WIM151:WIY151"/>
    <mergeCell ref="WIZ151:WJL151"/>
    <mergeCell ref="WJM151:WJY151"/>
    <mergeCell ref="WJZ151:WKL151"/>
    <mergeCell ref="WKM151:WKY151"/>
    <mergeCell ref="WEZ151:WFL151"/>
    <mergeCell ref="WFM151:WFY151"/>
    <mergeCell ref="WFZ151:WGL151"/>
    <mergeCell ref="WGM151:WGY151"/>
    <mergeCell ref="WGZ151:WHL151"/>
    <mergeCell ref="WHM151:WHY151"/>
    <mergeCell ref="WOM151:WOY151"/>
    <mergeCell ref="WOZ151:WPL151"/>
    <mergeCell ref="WTZ151:WUL151"/>
    <mergeCell ref="WUM151:WUY151"/>
    <mergeCell ref="WUZ151:WVL151"/>
    <mergeCell ref="WVM151:WVY151"/>
    <mergeCell ref="XCZ151:XDL151"/>
    <mergeCell ref="XDM151:XDY151"/>
    <mergeCell ref="XDZ151:XEL151"/>
    <mergeCell ref="XEM151:XEY151"/>
    <mergeCell ref="XEZ151:XFC151"/>
    <mergeCell ref="WZZ151:XAL151"/>
    <mergeCell ref="XAM151:XAY151"/>
    <mergeCell ref="XAZ151:XBL151"/>
    <mergeCell ref="XBM151:XBY151"/>
    <mergeCell ref="XBZ151:XCL151"/>
    <mergeCell ref="XCM151:XCY151"/>
    <mergeCell ref="WWZ151:WXL151"/>
    <mergeCell ref="WXM151:WXY151"/>
    <mergeCell ref="WXZ151:WYL151"/>
    <mergeCell ref="WYM151:WYY151"/>
    <mergeCell ref="WYZ151:WZL151"/>
    <mergeCell ref="WZM151:WZY151"/>
    <mergeCell ref="WVZ151:WWL151"/>
    <mergeCell ref="WWM151:WWY151"/>
    <mergeCell ref="WPM151:WPY151"/>
    <mergeCell ref="WPZ151:WQL151"/>
    <mergeCell ref="WQM151:WQY151"/>
    <mergeCell ref="WKZ151:WLL151"/>
    <mergeCell ref="WLM151:WLY151"/>
    <mergeCell ref="WLZ151:WML151"/>
    <mergeCell ref="WMM151:WMY151"/>
    <mergeCell ref="WMZ151:WNL151"/>
    <mergeCell ref="WNM151:WNY151"/>
    <mergeCell ref="WBZ151:WCL151"/>
    <mergeCell ref="WCM151:WCY151"/>
    <mergeCell ref="WCZ151:WDL151"/>
    <mergeCell ref="WDM151:WDY151"/>
    <mergeCell ref="WDZ151:WEL151"/>
    <mergeCell ref="WEM151:WEY151"/>
    <mergeCell ref="VYZ151:VZL151"/>
    <mergeCell ref="VZM151:VZY151"/>
    <mergeCell ref="VZZ151:WAL151"/>
    <mergeCell ref="WAM151:WAY151"/>
    <mergeCell ref="WAZ151:WBL151"/>
    <mergeCell ref="WBM151:WBY151"/>
    <mergeCell ref="VVZ151:VWL151"/>
    <mergeCell ref="VWM151:VWY151"/>
    <mergeCell ref="VWZ151:VXL151"/>
    <mergeCell ref="VXM151:VXY151"/>
    <mergeCell ref="VXZ151:VYL151"/>
    <mergeCell ref="VYM151:VYY151"/>
    <mergeCell ref="VSZ151:VTL151"/>
    <mergeCell ref="VTM151:VTY151"/>
    <mergeCell ref="VTZ151:VUL151"/>
    <mergeCell ref="VUM151:VUY151"/>
    <mergeCell ref="VUZ151:VVL151"/>
    <mergeCell ref="VVM151:VVY151"/>
    <mergeCell ref="VPZ151:VQL151"/>
    <mergeCell ref="VQM151:VQY151"/>
    <mergeCell ref="VQZ151:VRL151"/>
    <mergeCell ref="VRM151:VRY151"/>
    <mergeCell ref="VRZ151:VSL151"/>
    <mergeCell ref="VSM151:VSY151"/>
    <mergeCell ref="VMZ151:VNL151"/>
    <mergeCell ref="VNM151:VNY151"/>
    <mergeCell ref="VNZ151:VOL151"/>
    <mergeCell ref="VOM151:VOY151"/>
    <mergeCell ref="VOZ151:VPL151"/>
    <mergeCell ref="VPM151:VPY151"/>
    <mergeCell ref="VJZ151:VKL151"/>
    <mergeCell ref="VKM151:VKY151"/>
    <mergeCell ref="VKZ151:VLL151"/>
    <mergeCell ref="VLM151:VLY151"/>
    <mergeCell ref="VLZ151:VML151"/>
    <mergeCell ref="VMM151:VMY151"/>
    <mergeCell ref="VGZ151:VHL151"/>
    <mergeCell ref="VHM151:VHY151"/>
    <mergeCell ref="VHZ151:VIL151"/>
    <mergeCell ref="VIM151:VIY151"/>
    <mergeCell ref="VIZ151:VJL151"/>
    <mergeCell ref="VJM151:VJY151"/>
    <mergeCell ref="VDZ151:VEL151"/>
    <mergeCell ref="VEM151:VEY151"/>
    <mergeCell ref="VEZ151:VFL151"/>
    <mergeCell ref="VFM151:VFY151"/>
    <mergeCell ref="VFZ151:VGL151"/>
    <mergeCell ref="VGM151:VGY151"/>
    <mergeCell ref="VAZ151:VBL151"/>
    <mergeCell ref="VBM151:VBY151"/>
    <mergeCell ref="VBZ151:VCL151"/>
    <mergeCell ref="VCM151:VCY151"/>
    <mergeCell ref="VCZ151:VDL151"/>
    <mergeCell ref="VDM151:VDY151"/>
    <mergeCell ref="UXZ151:UYL151"/>
    <mergeCell ref="UYM151:UYY151"/>
    <mergeCell ref="UYZ151:UZL151"/>
    <mergeCell ref="UZM151:UZY151"/>
    <mergeCell ref="UZZ151:VAL151"/>
    <mergeCell ref="VAM151:VAY151"/>
    <mergeCell ref="UUZ151:UVL151"/>
    <mergeCell ref="UVM151:UVY151"/>
    <mergeCell ref="UVZ151:UWL151"/>
    <mergeCell ref="UWM151:UWY151"/>
    <mergeCell ref="UWZ151:UXL151"/>
    <mergeCell ref="UXM151:UXY151"/>
    <mergeCell ref="URZ151:USL151"/>
    <mergeCell ref="USM151:USY151"/>
    <mergeCell ref="USZ151:UTL151"/>
    <mergeCell ref="UTM151:UTY151"/>
    <mergeCell ref="UTZ151:UUL151"/>
    <mergeCell ref="UUM151:UUY151"/>
    <mergeCell ref="UOZ151:UPL151"/>
    <mergeCell ref="UPM151:UPY151"/>
    <mergeCell ref="UPZ151:UQL151"/>
    <mergeCell ref="UQM151:UQY151"/>
    <mergeCell ref="UQZ151:URL151"/>
    <mergeCell ref="URM151:URY151"/>
    <mergeCell ref="ULZ151:UML151"/>
    <mergeCell ref="UMM151:UMY151"/>
    <mergeCell ref="UMZ151:UNL151"/>
    <mergeCell ref="UNM151:UNY151"/>
    <mergeCell ref="UNZ151:UOL151"/>
    <mergeCell ref="UOM151:UOY151"/>
    <mergeCell ref="UIZ151:UJL151"/>
    <mergeCell ref="UJM151:UJY151"/>
    <mergeCell ref="UJZ151:UKL151"/>
    <mergeCell ref="UKM151:UKY151"/>
    <mergeCell ref="UKZ151:ULL151"/>
    <mergeCell ref="ULM151:ULY151"/>
    <mergeCell ref="UFZ151:UGL151"/>
    <mergeCell ref="UGM151:UGY151"/>
    <mergeCell ref="UGZ151:UHL151"/>
    <mergeCell ref="UHM151:UHY151"/>
    <mergeCell ref="UHZ151:UIL151"/>
    <mergeCell ref="UIM151:UIY151"/>
    <mergeCell ref="UCZ151:UDL151"/>
    <mergeCell ref="UDM151:UDY151"/>
    <mergeCell ref="UDZ151:UEL151"/>
    <mergeCell ref="UEM151:UEY151"/>
    <mergeCell ref="UEZ151:UFL151"/>
    <mergeCell ref="UFM151:UFY151"/>
    <mergeCell ref="TZZ151:UAL151"/>
    <mergeCell ref="UAM151:UAY151"/>
    <mergeCell ref="UAZ151:UBL151"/>
    <mergeCell ref="UBM151:UBY151"/>
    <mergeCell ref="UBZ151:UCL151"/>
    <mergeCell ref="UCM151:UCY151"/>
    <mergeCell ref="TWZ151:TXL151"/>
    <mergeCell ref="TXM151:TXY151"/>
    <mergeCell ref="TXZ151:TYL151"/>
    <mergeCell ref="TYM151:TYY151"/>
    <mergeCell ref="TYZ151:TZL151"/>
    <mergeCell ref="TZM151:TZY151"/>
    <mergeCell ref="TTZ151:TUL151"/>
    <mergeCell ref="TUM151:TUY151"/>
    <mergeCell ref="TUZ151:TVL151"/>
    <mergeCell ref="TVM151:TVY151"/>
    <mergeCell ref="TVZ151:TWL151"/>
    <mergeCell ref="TWM151:TWY151"/>
    <mergeCell ref="TQZ151:TRL151"/>
    <mergeCell ref="TRM151:TRY151"/>
    <mergeCell ref="TRZ151:TSL151"/>
    <mergeCell ref="TSM151:TSY151"/>
    <mergeCell ref="TSZ151:TTL151"/>
    <mergeCell ref="TTM151:TTY151"/>
    <mergeCell ref="TNZ151:TOL151"/>
    <mergeCell ref="TOM151:TOY151"/>
    <mergeCell ref="TOZ151:TPL151"/>
    <mergeCell ref="TPM151:TPY151"/>
    <mergeCell ref="TPZ151:TQL151"/>
    <mergeCell ref="TQM151:TQY151"/>
    <mergeCell ref="TKZ151:TLL151"/>
    <mergeCell ref="TLM151:TLY151"/>
    <mergeCell ref="TLZ151:TML151"/>
    <mergeCell ref="TMM151:TMY151"/>
    <mergeCell ref="TMZ151:TNL151"/>
    <mergeCell ref="TNM151:TNY151"/>
    <mergeCell ref="THZ151:TIL151"/>
    <mergeCell ref="TIM151:TIY151"/>
    <mergeCell ref="TIZ151:TJL151"/>
    <mergeCell ref="TJM151:TJY151"/>
    <mergeCell ref="TJZ151:TKL151"/>
    <mergeCell ref="TKM151:TKY151"/>
    <mergeCell ref="TEZ151:TFL151"/>
    <mergeCell ref="TFM151:TFY151"/>
    <mergeCell ref="TFZ151:TGL151"/>
    <mergeCell ref="TGM151:TGY151"/>
    <mergeCell ref="TGZ151:THL151"/>
    <mergeCell ref="THM151:THY151"/>
    <mergeCell ref="TBZ151:TCL151"/>
    <mergeCell ref="TCM151:TCY151"/>
    <mergeCell ref="TCZ151:TDL151"/>
    <mergeCell ref="TDM151:TDY151"/>
    <mergeCell ref="TDZ151:TEL151"/>
    <mergeCell ref="TEM151:TEY151"/>
    <mergeCell ref="SYZ151:SZL151"/>
    <mergeCell ref="SZM151:SZY151"/>
    <mergeCell ref="SZZ151:TAL151"/>
    <mergeCell ref="TAM151:TAY151"/>
    <mergeCell ref="TAZ151:TBL151"/>
    <mergeCell ref="TBM151:TBY151"/>
    <mergeCell ref="SVZ151:SWL151"/>
    <mergeCell ref="SWM151:SWY151"/>
    <mergeCell ref="SWZ151:SXL151"/>
    <mergeCell ref="SXM151:SXY151"/>
    <mergeCell ref="SXZ151:SYL151"/>
    <mergeCell ref="SYM151:SYY151"/>
    <mergeCell ref="SSZ151:STL151"/>
    <mergeCell ref="STM151:STY151"/>
    <mergeCell ref="STZ151:SUL151"/>
    <mergeCell ref="SUM151:SUY151"/>
    <mergeCell ref="SUZ151:SVL151"/>
    <mergeCell ref="SVM151:SVY151"/>
    <mergeCell ref="SPZ151:SQL151"/>
    <mergeCell ref="SQM151:SQY151"/>
    <mergeCell ref="SQZ151:SRL151"/>
    <mergeCell ref="SRM151:SRY151"/>
    <mergeCell ref="SRZ151:SSL151"/>
    <mergeCell ref="SSM151:SSY151"/>
    <mergeCell ref="SMZ151:SNL151"/>
    <mergeCell ref="SNM151:SNY151"/>
    <mergeCell ref="SNZ151:SOL151"/>
    <mergeCell ref="SOM151:SOY151"/>
    <mergeCell ref="SOZ151:SPL151"/>
    <mergeCell ref="SPM151:SPY151"/>
    <mergeCell ref="SJZ151:SKL151"/>
    <mergeCell ref="SKM151:SKY151"/>
    <mergeCell ref="SKZ151:SLL151"/>
    <mergeCell ref="SLM151:SLY151"/>
    <mergeCell ref="SLZ151:SML151"/>
    <mergeCell ref="SMM151:SMY151"/>
    <mergeCell ref="SGZ151:SHL151"/>
    <mergeCell ref="SHM151:SHY151"/>
    <mergeCell ref="SHZ151:SIL151"/>
    <mergeCell ref="SIM151:SIY151"/>
    <mergeCell ref="SIZ151:SJL151"/>
    <mergeCell ref="SJM151:SJY151"/>
    <mergeCell ref="SDZ151:SEL151"/>
    <mergeCell ref="SEM151:SEY151"/>
    <mergeCell ref="SEZ151:SFL151"/>
    <mergeCell ref="SFM151:SFY151"/>
    <mergeCell ref="SFZ151:SGL151"/>
    <mergeCell ref="SGM151:SGY151"/>
    <mergeCell ref="SAZ151:SBL151"/>
    <mergeCell ref="SBM151:SBY151"/>
    <mergeCell ref="SBZ151:SCL151"/>
    <mergeCell ref="SCM151:SCY151"/>
    <mergeCell ref="SCZ151:SDL151"/>
    <mergeCell ref="SDM151:SDY151"/>
    <mergeCell ref="RXZ151:RYL151"/>
    <mergeCell ref="RYM151:RYY151"/>
    <mergeCell ref="RYZ151:RZL151"/>
    <mergeCell ref="RZM151:RZY151"/>
    <mergeCell ref="RZZ151:SAL151"/>
    <mergeCell ref="SAM151:SAY151"/>
    <mergeCell ref="RUZ151:RVL151"/>
    <mergeCell ref="RVM151:RVY151"/>
    <mergeCell ref="RVZ151:RWL151"/>
    <mergeCell ref="RWM151:RWY151"/>
    <mergeCell ref="RWZ151:RXL151"/>
    <mergeCell ref="RXM151:RXY151"/>
    <mergeCell ref="RRZ151:RSL151"/>
    <mergeCell ref="RSM151:RSY151"/>
    <mergeCell ref="RSZ151:RTL151"/>
    <mergeCell ref="RTM151:RTY151"/>
    <mergeCell ref="RTZ151:RUL151"/>
    <mergeCell ref="RUM151:RUY151"/>
    <mergeCell ref="ROZ151:RPL151"/>
    <mergeCell ref="RPM151:RPY151"/>
    <mergeCell ref="RPZ151:RQL151"/>
    <mergeCell ref="RQM151:RQY151"/>
    <mergeCell ref="RQZ151:RRL151"/>
    <mergeCell ref="RRM151:RRY151"/>
    <mergeCell ref="RLZ151:RML151"/>
    <mergeCell ref="RMM151:RMY151"/>
    <mergeCell ref="RMZ151:RNL151"/>
    <mergeCell ref="RNM151:RNY151"/>
    <mergeCell ref="RNZ151:ROL151"/>
    <mergeCell ref="ROM151:ROY151"/>
    <mergeCell ref="RIZ151:RJL151"/>
    <mergeCell ref="RJM151:RJY151"/>
    <mergeCell ref="RJZ151:RKL151"/>
    <mergeCell ref="RKM151:RKY151"/>
    <mergeCell ref="RKZ151:RLL151"/>
    <mergeCell ref="RLM151:RLY151"/>
    <mergeCell ref="RFZ151:RGL151"/>
    <mergeCell ref="RGM151:RGY151"/>
    <mergeCell ref="RGZ151:RHL151"/>
    <mergeCell ref="RHM151:RHY151"/>
    <mergeCell ref="RHZ151:RIL151"/>
    <mergeCell ref="RIM151:RIY151"/>
    <mergeCell ref="RCZ151:RDL151"/>
    <mergeCell ref="RDM151:RDY151"/>
    <mergeCell ref="RDZ151:REL151"/>
    <mergeCell ref="REM151:REY151"/>
    <mergeCell ref="REZ151:RFL151"/>
    <mergeCell ref="RFM151:RFY151"/>
    <mergeCell ref="QZZ151:RAL151"/>
    <mergeCell ref="RAM151:RAY151"/>
    <mergeCell ref="RAZ151:RBL151"/>
    <mergeCell ref="RBM151:RBY151"/>
    <mergeCell ref="RBZ151:RCL151"/>
    <mergeCell ref="RCM151:RCY151"/>
    <mergeCell ref="QWZ151:QXL151"/>
    <mergeCell ref="QXM151:QXY151"/>
    <mergeCell ref="QXZ151:QYL151"/>
    <mergeCell ref="QYM151:QYY151"/>
    <mergeCell ref="QYZ151:QZL151"/>
    <mergeCell ref="QZM151:QZY151"/>
    <mergeCell ref="QTZ151:QUL151"/>
    <mergeCell ref="QUM151:QUY151"/>
    <mergeCell ref="QUZ151:QVL151"/>
    <mergeCell ref="QVM151:QVY151"/>
    <mergeCell ref="QVZ151:QWL151"/>
    <mergeCell ref="QWM151:QWY151"/>
    <mergeCell ref="QQZ151:QRL151"/>
    <mergeCell ref="QRM151:QRY151"/>
    <mergeCell ref="QRZ151:QSL151"/>
    <mergeCell ref="QSM151:QSY151"/>
    <mergeCell ref="QSZ151:QTL151"/>
    <mergeCell ref="QTM151:QTY151"/>
    <mergeCell ref="QNZ151:QOL151"/>
    <mergeCell ref="QOM151:QOY151"/>
    <mergeCell ref="QOZ151:QPL151"/>
    <mergeCell ref="QPM151:QPY151"/>
    <mergeCell ref="QPZ151:QQL151"/>
    <mergeCell ref="QQM151:QQY151"/>
    <mergeCell ref="QKZ151:QLL151"/>
    <mergeCell ref="QLM151:QLY151"/>
    <mergeCell ref="QLZ151:QML151"/>
    <mergeCell ref="QMM151:QMY151"/>
    <mergeCell ref="QMZ151:QNL151"/>
    <mergeCell ref="QNM151:QNY151"/>
    <mergeCell ref="QHZ151:QIL151"/>
    <mergeCell ref="QIM151:QIY151"/>
    <mergeCell ref="QIZ151:QJL151"/>
    <mergeCell ref="QJM151:QJY151"/>
    <mergeCell ref="QJZ151:QKL151"/>
    <mergeCell ref="QKM151:QKY151"/>
    <mergeCell ref="QEZ151:QFL151"/>
    <mergeCell ref="QFM151:QFY151"/>
    <mergeCell ref="QFZ151:QGL151"/>
    <mergeCell ref="QGM151:QGY151"/>
    <mergeCell ref="QGZ151:QHL151"/>
    <mergeCell ref="QHM151:QHY151"/>
    <mergeCell ref="QBZ151:QCL151"/>
    <mergeCell ref="QCM151:QCY151"/>
    <mergeCell ref="QCZ151:QDL151"/>
    <mergeCell ref="QDM151:QDY151"/>
    <mergeCell ref="QDZ151:QEL151"/>
    <mergeCell ref="QEM151:QEY151"/>
    <mergeCell ref="PYZ151:PZL151"/>
    <mergeCell ref="PZM151:PZY151"/>
    <mergeCell ref="PZZ151:QAL151"/>
    <mergeCell ref="QAM151:QAY151"/>
    <mergeCell ref="QAZ151:QBL151"/>
    <mergeCell ref="QBM151:QBY151"/>
    <mergeCell ref="PVZ151:PWL151"/>
    <mergeCell ref="PWM151:PWY151"/>
    <mergeCell ref="PWZ151:PXL151"/>
    <mergeCell ref="PXM151:PXY151"/>
    <mergeCell ref="PXZ151:PYL151"/>
    <mergeCell ref="PYM151:PYY151"/>
    <mergeCell ref="PSZ151:PTL151"/>
    <mergeCell ref="PTM151:PTY151"/>
    <mergeCell ref="PTZ151:PUL151"/>
    <mergeCell ref="PUM151:PUY151"/>
    <mergeCell ref="PUZ151:PVL151"/>
    <mergeCell ref="PVM151:PVY151"/>
    <mergeCell ref="PPZ151:PQL151"/>
    <mergeCell ref="PQM151:PQY151"/>
    <mergeCell ref="PQZ151:PRL151"/>
    <mergeCell ref="PRM151:PRY151"/>
    <mergeCell ref="PRZ151:PSL151"/>
    <mergeCell ref="PSM151:PSY151"/>
    <mergeCell ref="PMZ151:PNL151"/>
    <mergeCell ref="PNM151:PNY151"/>
    <mergeCell ref="PNZ151:POL151"/>
    <mergeCell ref="POM151:POY151"/>
    <mergeCell ref="POZ151:PPL151"/>
    <mergeCell ref="PPM151:PPY151"/>
    <mergeCell ref="PJZ151:PKL151"/>
    <mergeCell ref="PKM151:PKY151"/>
    <mergeCell ref="PKZ151:PLL151"/>
    <mergeCell ref="PLM151:PLY151"/>
    <mergeCell ref="PLZ151:PML151"/>
    <mergeCell ref="PMM151:PMY151"/>
    <mergeCell ref="PGZ151:PHL151"/>
    <mergeCell ref="PHM151:PHY151"/>
    <mergeCell ref="PHZ151:PIL151"/>
    <mergeCell ref="PIM151:PIY151"/>
    <mergeCell ref="PIZ151:PJL151"/>
    <mergeCell ref="PJM151:PJY151"/>
    <mergeCell ref="PDZ151:PEL151"/>
    <mergeCell ref="PEM151:PEY151"/>
    <mergeCell ref="PEZ151:PFL151"/>
    <mergeCell ref="PFM151:PFY151"/>
    <mergeCell ref="PFZ151:PGL151"/>
    <mergeCell ref="PGM151:PGY151"/>
    <mergeCell ref="PAZ151:PBL151"/>
    <mergeCell ref="PBM151:PBY151"/>
    <mergeCell ref="PBZ151:PCL151"/>
    <mergeCell ref="PCM151:PCY151"/>
    <mergeCell ref="PCZ151:PDL151"/>
    <mergeCell ref="PDM151:PDY151"/>
    <mergeCell ref="OXZ151:OYL151"/>
    <mergeCell ref="OYM151:OYY151"/>
    <mergeCell ref="OYZ151:OZL151"/>
    <mergeCell ref="OZM151:OZY151"/>
    <mergeCell ref="OZZ151:PAL151"/>
    <mergeCell ref="PAM151:PAY151"/>
    <mergeCell ref="OUZ151:OVL151"/>
    <mergeCell ref="OVM151:OVY151"/>
    <mergeCell ref="OVZ151:OWL151"/>
    <mergeCell ref="OWM151:OWY151"/>
    <mergeCell ref="OWZ151:OXL151"/>
    <mergeCell ref="OXM151:OXY151"/>
    <mergeCell ref="ORZ151:OSL151"/>
    <mergeCell ref="OSM151:OSY151"/>
    <mergeCell ref="OSZ151:OTL151"/>
    <mergeCell ref="OTM151:OTY151"/>
    <mergeCell ref="OTZ151:OUL151"/>
    <mergeCell ref="OUM151:OUY151"/>
    <mergeCell ref="OOZ151:OPL151"/>
    <mergeCell ref="OPM151:OPY151"/>
    <mergeCell ref="OPZ151:OQL151"/>
    <mergeCell ref="OQM151:OQY151"/>
    <mergeCell ref="OQZ151:ORL151"/>
    <mergeCell ref="ORM151:ORY151"/>
    <mergeCell ref="OLZ151:OML151"/>
    <mergeCell ref="OMM151:OMY151"/>
    <mergeCell ref="OMZ151:ONL151"/>
    <mergeCell ref="ONM151:ONY151"/>
    <mergeCell ref="ONZ151:OOL151"/>
    <mergeCell ref="OOM151:OOY151"/>
    <mergeCell ref="OIZ151:OJL151"/>
    <mergeCell ref="OJM151:OJY151"/>
    <mergeCell ref="OJZ151:OKL151"/>
    <mergeCell ref="OKM151:OKY151"/>
    <mergeCell ref="OKZ151:OLL151"/>
    <mergeCell ref="OLM151:OLY151"/>
    <mergeCell ref="OFZ151:OGL151"/>
    <mergeCell ref="OGM151:OGY151"/>
    <mergeCell ref="OGZ151:OHL151"/>
    <mergeCell ref="OHM151:OHY151"/>
    <mergeCell ref="OHZ151:OIL151"/>
    <mergeCell ref="OIM151:OIY151"/>
    <mergeCell ref="OCZ151:ODL151"/>
    <mergeCell ref="ODM151:ODY151"/>
    <mergeCell ref="ODZ151:OEL151"/>
    <mergeCell ref="OEM151:OEY151"/>
    <mergeCell ref="OEZ151:OFL151"/>
    <mergeCell ref="OFM151:OFY151"/>
    <mergeCell ref="NZZ151:OAL151"/>
    <mergeCell ref="OAM151:OAY151"/>
    <mergeCell ref="OAZ151:OBL151"/>
    <mergeCell ref="OBM151:OBY151"/>
    <mergeCell ref="OBZ151:OCL151"/>
    <mergeCell ref="OCM151:OCY151"/>
    <mergeCell ref="NWZ151:NXL151"/>
    <mergeCell ref="NXM151:NXY151"/>
    <mergeCell ref="NXZ151:NYL151"/>
    <mergeCell ref="NYM151:NYY151"/>
    <mergeCell ref="NYZ151:NZL151"/>
    <mergeCell ref="NZM151:NZY151"/>
    <mergeCell ref="NTZ151:NUL151"/>
    <mergeCell ref="NUM151:NUY151"/>
    <mergeCell ref="NUZ151:NVL151"/>
    <mergeCell ref="NVM151:NVY151"/>
    <mergeCell ref="NVZ151:NWL151"/>
    <mergeCell ref="NWM151:NWY151"/>
    <mergeCell ref="NQZ151:NRL151"/>
    <mergeCell ref="NRM151:NRY151"/>
    <mergeCell ref="NRZ151:NSL151"/>
    <mergeCell ref="NSM151:NSY151"/>
    <mergeCell ref="NSZ151:NTL151"/>
    <mergeCell ref="NTM151:NTY151"/>
    <mergeCell ref="NNZ151:NOL151"/>
    <mergeCell ref="NOM151:NOY151"/>
    <mergeCell ref="NOZ151:NPL151"/>
    <mergeCell ref="NPM151:NPY151"/>
    <mergeCell ref="NPZ151:NQL151"/>
    <mergeCell ref="NQM151:NQY151"/>
    <mergeCell ref="NKZ151:NLL151"/>
    <mergeCell ref="NLM151:NLY151"/>
    <mergeCell ref="NLZ151:NML151"/>
    <mergeCell ref="NMM151:NMY151"/>
    <mergeCell ref="NMZ151:NNL151"/>
    <mergeCell ref="NNM151:NNY151"/>
    <mergeCell ref="NHZ151:NIL151"/>
    <mergeCell ref="NIM151:NIY151"/>
    <mergeCell ref="NIZ151:NJL151"/>
    <mergeCell ref="NJM151:NJY151"/>
    <mergeCell ref="NJZ151:NKL151"/>
    <mergeCell ref="NKM151:NKY151"/>
    <mergeCell ref="NEZ151:NFL151"/>
    <mergeCell ref="NFM151:NFY151"/>
    <mergeCell ref="NFZ151:NGL151"/>
    <mergeCell ref="NGM151:NGY151"/>
    <mergeCell ref="NGZ151:NHL151"/>
    <mergeCell ref="NHM151:NHY151"/>
    <mergeCell ref="NBZ151:NCL151"/>
    <mergeCell ref="NCM151:NCY151"/>
    <mergeCell ref="NCZ151:NDL151"/>
    <mergeCell ref="NDM151:NDY151"/>
    <mergeCell ref="NDZ151:NEL151"/>
    <mergeCell ref="NEM151:NEY151"/>
    <mergeCell ref="MYZ151:MZL151"/>
    <mergeCell ref="MZM151:MZY151"/>
    <mergeCell ref="MZZ151:NAL151"/>
    <mergeCell ref="NAM151:NAY151"/>
    <mergeCell ref="NAZ151:NBL151"/>
    <mergeCell ref="NBM151:NBY151"/>
    <mergeCell ref="MVZ151:MWL151"/>
    <mergeCell ref="MWM151:MWY151"/>
    <mergeCell ref="MWZ151:MXL151"/>
    <mergeCell ref="MXM151:MXY151"/>
    <mergeCell ref="MXZ151:MYL151"/>
    <mergeCell ref="MYM151:MYY151"/>
    <mergeCell ref="MSZ151:MTL151"/>
    <mergeCell ref="MTM151:MTY151"/>
    <mergeCell ref="MTZ151:MUL151"/>
    <mergeCell ref="MUM151:MUY151"/>
    <mergeCell ref="MUZ151:MVL151"/>
    <mergeCell ref="MVM151:MVY151"/>
    <mergeCell ref="MPZ151:MQL151"/>
    <mergeCell ref="MQM151:MQY151"/>
    <mergeCell ref="MQZ151:MRL151"/>
    <mergeCell ref="MRM151:MRY151"/>
    <mergeCell ref="MRZ151:MSL151"/>
    <mergeCell ref="MSM151:MSY151"/>
    <mergeCell ref="MMZ151:MNL151"/>
    <mergeCell ref="MNM151:MNY151"/>
    <mergeCell ref="MNZ151:MOL151"/>
    <mergeCell ref="MOM151:MOY151"/>
    <mergeCell ref="MOZ151:MPL151"/>
    <mergeCell ref="MPM151:MPY151"/>
    <mergeCell ref="MJZ151:MKL151"/>
    <mergeCell ref="MKM151:MKY151"/>
    <mergeCell ref="MKZ151:MLL151"/>
    <mergeCell ref="MLM151:MLY151"/>
    <mergeCell ref="MLZ151:MML151"/>
    <mergeCell ref="MMM151:MMY151"/>
    <mergeCell ref="MGZ151:MHL151"/>
    <mergeCell ref="MHM151:MHY151"/>
    <mergeCell ref="MHZ151:MIL151"/>
    <mergeCell ref="MIM151:MIY151"/>
    <mergeCell ref="MIZ151:MJL151"/>
    <mergeCell ref="MJM151:MJY151"/>
    <mergeCell ref="MDZ151:MEL151"/>
    <mergeCell ref="MEM151:MEY151"/>
    <mergeCell ref="MEZ151:MFL151"/>
    <mergeCell ref="MFM151:MFY151"/>
    <mergeCell ref="MFZ151:MGL151"/>
    <mergeCell ref="MGM151:MGY151"/>
    <mergeCell ref="MAZ151:MBL151"/>
    <mergeCell ref="MBM151:MBY151"/>
    <mergeCell ref="MBZ151:MCL151"/>
    <mergeCell ref="MCM151:MCY151"/>
    <mergeCell ref="MCZ151:MDL151"/>
    <mergeCell ref="MDM151:MDY151"/>
    <mergeCell ref="LXZ151:LYL151"/>
    <mergeCell ref="LYM151:LYY151"/>
    <mergeCell ref="LYZ151:LZL151"/>
    <mergeCell ref="LZM151:LZY151"/>
    <mergeCell ref="LZZ151:MAL151"/>
    <mergeCell ref="MAM151:MAY151"/>
    <mergeCell ref="LUZ151:LVL151"/>
    <mergeCell ref="LVM151:LVY151"/>
    <mergeCell ref="LVZ151:LWL151"/>
    <mergeCell ref="LWM151:LWY151"/>
    <mergeCell ref="LWZ151:LXL151"/>
    <mergeCell ref="LXM151:LXY151"/>
    <mergeCell ref="LRZ151:LSL151"/>
    <mergeCell ref="LSM151:LSY151"/>
    <mergeCell ref="LSZ151:LTL151"/>
    <mergeCell ref="LTM151:LTY151"/>
    <mergeCell ref="LTZ151:LUL151"/>
    <mergeCell ref="LUM151:LUY151"/>
    <mergeCell ref="LOZ151:LPL151"/>
    <mergeCell ref="LPM151:LPY151"/>
    <mergeCell ref="LPZ151:LQL151"/>
    <mergeCell ref="LQM151:LQY151"/>
    <mergeCell ref="LQZ151:LRL151"/>
    <mergeCell ref="LRM151:LRY151"/>
    <mergeCell ref="LLZ151:LML151"/>
    <mergeCell ref="LMM151:LMY151"/>
    <mergeCell ref="LMZ151:LNL151"/>
    <mergeCell ref="LNM151:LNY151"/>
    <mergeCell ref="LNZ151:LOL151"/>
    <mergeCell ref="LOM151:LOY151"/>
    <mergeCell ref="LIZ151:LJL151"/>
    <mergeCell ref="LJM151:LJY151"/>
    <mergeCell ref="LJZ151:LKL151"/>
    <mergeCell ref="LKM151:LKY151"/>
    <mergeCell ref="LKZ151:LLL151"/>
    <mergeCell ref="LLM151:LLY151"/>
    <mergeCell ref="LFZ151:LGL151"/>
    <mergeCell ref="LGM151:LGY151"/>
    <mergeCell ref="LGZ151:LHL151"/>
    <mergeCell ref="LHM151:LHY151"/>
    <mergeCell ref="LHZ151:LIL151"/>
    <mergeCell ref="LIM151:LIY151"/>
    <mergeCell ref="LCZ151:LDL151"/>
    <mergeCell ref="LDM151:LDY151"/>
    <mergeCell ref="LDZ151:LEL151"/>
    <mergeCell ref="LEM151:LEY151"/>
    <mergeCell ref="LEZ151:LFL151"/>
    <mergeCell ref="LFM151:LFY151"/>
    <mergeCell ref="KZZ151:LAL151"/>
    <mergeCell ref="LAM151:LAY151"/>
    <mergeCell ref="LAZ151:LBL151"/>
    <mergeCell ref="LBM151:LBY151"/>
    <mergeCell ref="LBZ151:LCL151"/>
    <mergeCell ref="LCM151:LCY151"/>
    <mergeCell ref="KWZ151:KXL151"/>
    <mergeCell ref="KXM151:KXY151"/>
    <mergeCell ref="KXZ151:KYL151"/>
    <mergeCell ref="KYM151:KYY151"/>
    <mergeCell ref="KYZ151:KZL151"/>
    <mergeCell ref="KZM151:KZY151"/>
    <mergeCell ref="KTZ151:KUL151"/>
    <mergeCell ref="KUM151:KUY151"/>
    <mergeCell ref="KUZ151:KVL151"/>
    <mergeCell ref="KVM151:KVY151"/>
    <mergeCell ref="KVZ151:KWL151"/>
    <mergeCell ref="KWM151:KWY151"/>
    <mergeCell ref="KQZ151:KRL151"/>
    <mergeCell ref="KRM151:KRY151"/>
    <mergeCell ref="KRZ151:KSL151"/>
    <mergeCell ref="KSM151:KSY151"/>
    <mergeCell ref="KSZ151:KTL151"/>
    <mergeCell ref="KTM151:KTY151"/>
    <mergeCell ref="KNZ151:KOL151"/>
    <mergeCell ref="KOM151:KOY151"/>
    <mergeCell ref="KOZ151:KPL151"/>
    <mergeCell ref="KPM151:KPY151"/>
    <mergeCell ref="KPZ151:KQL151"/>
    <mergeCell ref="KQM151:KQY151"/>
    <mergeCell ref="KKZ151:KLL151"/>
    <mergeCell ref="KLM151:KLY151"/>
    <mergeCell ref="KLZ151:KML151"/>
    <mergeCell ref="KMM151:KMY151"/>
    <mergeCell ref="KMZ151:KNL151"/>
    <mergeCell ref="KNM151:KNY151"/>
    <mergeCell ref="KHZ151:KIL151"/>
    <mergeCell ref="KIM151:KIY151"/>
    <mergeCell ref="KIZ151:KJL151"/>
    <mergeCell ref="KJM151:KJY151"/>
    <mergeCell ref="KJZ151:KKL151"/>
    <mergeCell ref="KKM151:KKY151"/>
    <mergeCell ref="KEZ151:KFL151"/>
    <mergeCell ref="KFM151:KFY151"/>
    <mergeCell ref="KFZ151:KGL151"/>
    <mergeCell ref="KGM151:KGY151"/>
    <mergeCell ref="KGZ151:KHL151"/>
    <mergeCell ref="KHM151:KHY151"/>
    <mergeCell ref="KBZ151:KCL151"/>
    <mergeCell ref="KCM151:KCY151"/>
    <mergeCell ref="KCZ151:KDL151"/>
    <mergeCell ref="KDM151:KDY151"/>
    <mergeCell ref="KDZ151:KEL151"/>
    <mergeCell ref="KEM151:KEY151"/>
    <mergeCell ref="JYZ151:JZL151"/>
    <mergeCell ref="JZM151:JZY151"/>
    <mergeCell ref="JZZ151:KAL151"/>
    <mergeCell ref="KAM151:KAY151"/>
    <mergeCell ref="KAZ151:KBL151"/>
    <mergeCell ref="KBM151:KBY151"/>
    <mergeCell ref="JVZ151:JWL151"/>
    <mergeCell ref="JWM151:JWY151"/>
    <mergeCell ref="JWZ151:JXL151"/>
    <mergeCell ref="JXM151:JXY151"/>
    <mergeCell ref="JXZ151:JYL151"/>
    <mergeCell ref="JYM151:JYY151"/>
    <mergeCell ref="JSZ151:JTL151"/>
    <mergeCell ref="JTM151:JTY151"/>
    <mergeCell ref="JTZ151:JUL151"/>
    <mergeCell ref="JUM151:JUY151"/>
    <mergeCell ref="JUZ151:JVL151"/>
    <mergeCell ref="JVM151:JVY151"/>
    <mergeCell ref="JPZ151:JQL151"/>
    <mergeCell ref="JQM151:JQY151"/>
    <mergeCell ref="JQZ151:JRL151"/>
    <mergeCell ref="JRM151:JRY151"/>
    <mergeCell ref="JRZ151:JSL151"/>
    <mergeCell ref="JSM151:JSY151"/>
    <mergeCell ref="JMZ151:JNL151"/>
    <mergeCell ref="JNM151:JNY151"/>
    <mergeCell ref="JNZ151:JOL151"/>
    <mergeCell ref="JOM151:JOY151"/>
    <mergeCell ref="JOZ151:JPL151"/>
    <mergeCell ref="JPM151:JPY151"/>
    <mergeCell ref="JJZ151:JKL151"/>
    <mergeCell ref="JKM151:JKY151"/>
    <mergeCell ref="JKZ151:JLL151"/>
    <mergeCell ref="JLM151:JLY151"/>
    <mergeCell ref="JLZ151:JML151"/>
    <mergeCell ref="JMM151:JMY151"/>
    <mergeCell ref="JGZ151:JHL151"/>
    <mergeCell ref="JHM151:JHY151"/>
    <mergeCell ref="JHZ151:JIL151"/>
    <mergeCell ref="JIM151:JIY151"/>
    <mergeCell ref="JIZ151:JJL151"/>
    <mergeCell ref="JJM151:JJY151"/>
    <mergeCell ref="JDZ151:JEL151"/>
    <mergeCell ref="JEM151:JEY151"/>
    <mergeCell ref="JEZ151:JFL151"/>
    <mergeCell ref="JFM151:JFY151"/>
    <mergeCell ref="JFZ151:JGL151"/>
    <mergeCell ref="JGM151:JGY151"/>
    <mergeCell ref="JAZ151:JBL151"/>
    <mergeCell ref="JBM151:JBY151"/>
    <mergeCell ref="JBZ151:JCL151"/>
    <mergeCell ref="JCM151:JCY151"/>
    <mergeCell ref="JCZ151:JDL151"/>
    <mergeCell ref="JDM151:JDY151"/>
    <mergeCell ref="IXZ151:IYL151"/>
    <mergeCell ref="IYM151:IYY151"/>
    <mergeCell ref="IYZ151:IZL151"/>
    <mergeCell ref="IZM151:IZY151"/>
    <mergeCell ref="IZZ151:JAL151"/>
    <mergeCell ref="JAM151:JAY151"/>
    <mergeCell ref="IUZ151:IVL151"/>
    <mergeCell ref="IVM151:IVY151"/>
    <mergeCell ref="IVZ151:IWL151"/>
    <mergeCell ref="IWM151:IWY151"/>
    <mergeCell ref="IWZ151:IXL151"/>
    <mergeCell ref="IXM151:IXY151"/>
    <mergeCell ref="IRZ151:ISL151"/>
    <mergeCell ref="ISM151:ISY151"/>
    <mergeCell ref="ISZ151:ITL151"/>
    <mergeCell ref="ITM151:ITY151"/>
    <mergeCell ref="ITZ151:IUL151"/>
    <mergeCell ref="IUM151:IUY151"/>
    <mergeCell ref="IOZ151:IPL151"/>
    <mergeCell ref="IPM151:IPY151"/>
    <mergeCell ref="IPZ151:IQL151"/>
    <mergeCell ref="IQM151:IQY151"/>
    <mergeCell ref="IQZ151:IRL151"/>
    <mergeCell ref="IRM151:IRY151"/>
    <mergeCell ref="ILZ151:IML151"/>
    <mergeCell ref="IMM151:IMY151"/>
    <mergeCell ref="IMZ151:INL151"/>
    <mergeCell ref="INM151:INY151"/>
    <mergeCell ref="INZ151:IOL151"/>
    <mergeCell ref="IOM151:IOY151"/>
    <mergeCell ref="IIZ151:IJL151"/>
    <mergeCell ref="IJM151:IJY151"/>
    <mergeCell ref="IJZ151:IKL151"/>
    <mergeCell ref="IKM151:IKY151"/>
    <mergeCell ref="IKZ151:ILL151"/>
    <mergeCell ref="ILM151:ILY151"/>
    <mergeCell ref="IFZ151:IGL151"/>
    <mergeCell ref="IGM151:IGY151"/>
    <mergeCell ref="IGZ151:IHL151"/>
    <mergeCell ref="IHM151:IHY151"/>
    <mergeCell ref="IHZ151:IIL151"/>
    <mergeCell ref="IIM151:IIY151"/>
    <mergeCell ref="ICZ151:IDL151"/>
    <mergeCell ref="IDM151:IDY151"/>
    <mergeCell ref="IDZ151:IEL151"/>
    <mergeCell ref="IEM151:IEY151"/>
    <mergeCell ref="IEZ151:IFL151"/>
    <mergeCell ref="IFM151:IFY151"/>
    <mergeCell ref="HZZ151:IAL151"/>
    <mergeCell ref="IAM151:IAY151"/>
    <mergeCell ref="IAZ151:IBL151"/>
    <mergeCell ref="IBM151:IBY151"/>
    <mergeCell ref="IBZ151:ICL151"/>
    <mergeCell ref="ICM151:ICY151"/>
    <mergeCell ref="HWZ151:HXL151"/>
    <mergeCell ref="HXM151:HXY151"/>
    <mergeCell ref="HXZ151:HYL151"/>
    <mergeCell ref="HYM151:HYY151"/>
    <mergeCell ref="HYZ151:HZL151"/>
    <mergeCell ref="HZM151:HZY151"/>
    <mergeCell ref="HTZ151:HUL151"/>
    <mergeCell ref="HUM151:HUY151"/>
    <mergeCell ref="HUZ151:HVL151"/>
    <mergeCell ref="HVM151:HVY151"/>
    <mergeCell ref="HVZ151:HWL151"/>
    <mergeCell ref="HWM151:HWY151"/>
    <mergeCell ref="HQZ151:HRL151"/>
    <mergeCell ref="HRM151:HRY151"/>
    <mergeCell ref="HRZ151:HSL151"/>
    <mergeCell ref="HSM151:HSY151"/>
    <mergeCell ref="HSZ151:HTL151"/>
    <mergeCell ref="HTM151:HTY151"/>
    <mergeCell ref="HNZ151:HOL151"/>
    <mergeCell ref="HOM151:HOY151"/>
    <mergeCell ref="HOZ151:HPL151"/>
    <mergeCell ref="HPM151:HPY151"/>
    <mergeCell ref="HPZ151:HQL151"/>
    <mergeCell ref="HQM151:HQY151"/>
    <mergeCell ref="HKZ151:HLL151"/>
    <mergeCell ref="HLM151:HLY151"/>
    <mergeCell ref="HLZ151:HML151"/>
    <mergeCell ref="HMM151:HMY151"/>
    <mergeCell ref="HMZ151:HNL151"/>
    <mergeCell ref="HNM151:HNY151"/>
    <mergeCell ref="HHZ151:HIL151"/>
    <mergeCell ref="HIM151:HIY151"/>
    <mergeCell ref="HIZ151:HJL151"/>
    <mergeCell ref="HJM151:HJY151"/>
    <mergeCell ref="HJZ151:HKL151"/>
    <mergeCell ref="HKM151:HKY151"/>
    <mergeCell ref="HEZ151:HFL151"/>
    <mergeCell ref="HFM151:HFY151"/>
    <mergeCell ref="HFZ151:HGL151"/>
    <mergeCell ref="HGM151:HGY151"/>
    <mergeCell ref="HGZ151:HHL151"/>
    <mergeCell ref="HHM151:HHY151"/>
    <mergeCell ref="HBZ151:HCL151"/>
    <mergeCell ref="HCM151:HCY151"/>
    <mergeCell ref="HCZ151:HDL151"/>
    <mergeCell ref="HDM151:HDY151"/>
    <mergeCell ref="HDZ151:HEL151"/>
    <mergeCell ref="HEM151:HEY151"/>
    <mergeCell ref="GYZ151:GZL151"/>
    <mergeCell ref="GZM151:GZY151"/>
    <mergeCell ref="GZZ151:HAL151"/>
    <mergeCell ref="HAM151:HAY151"/>
    <mergeCell ref="HAZ151:HBL151"/>
    <mergeCell ref="HBM151:HBY151"/>
    <mergeCell ref="GVZ151:GWL151"/>
    <mergeCell ref="GWM151:GWY151"/>
    <mergeCell ref="GWZ151:GXL151"/>
    <mergeCell ref="GXM151:GXY151"/>
    <mergeCell ref="GXZ151:GYL151"/>
    <mergeCell ref="GYM151:GYY151"/>
    <mergeCell ref="GSZ151:GTL151"/>
    <mergeCell ref="GTM151:GTY151"/>
    <mergeCell ref="GTZ151:GUL151"/>
    <mergeCell ref="GUM151:GUY151"/>
    <mergeCell ref="GUZ151:GVL151"/>
    <mergeCell ref="GVM151:GVY151"/>
    <mergeCell ref="GPZ151:GQL151"/>
    <mergeCell ref="GQM151:GQY151"/>
    <mergeCell ref="GQZ151:GRL151"/>
    <mergeCell ref="GRM151:GRY151"/>
    <mergeCell ref="GRZ151:GSL151"/>
    <mergeCell ref="GSM151:GSY151"/>
    <mergeCell ref="GMZ151:GNL151"/>
    <mergeCell ref="GNM151:GNY151"/>
    <mergeCell ref="GNZ151:GOL151"/>
    <mergeCell ref="GOM151:GOY151"/>
    <mergeCell ref="GOZ151:GPL151"/>
    <mergeCell ref="GPM151:GPY151"/>
    <mergeCell ref="GJZ151:GKL151"/>
    <mergeCell ref="GKM151:GKY151"/>
    <mergeCell ref="GKZ151:GLL151"/>
    <mergeCell ref="GLM151:GLY151"/>
    <mergeCell ref="GLZ151:GML151"/>
    <mergeCell ref="GMM151:GMY151"/>
    <mergeCell ref="GGZ151:GHL151"/>
    <mergeCell ref="GHM151:GHY151"/>
    <mergeCell ref="GHZ151:GIL151"/>
    <mergeCell ref="GIM151:GIY151"/>
    <mergeCell ref="GIZ151:GJL151"/>
    <mergeCell ref="GJM151:GJY151"/>
    <mergeCell ref="GDZ151:GEL151"/>
    <mergeCell ref="GEM151:GEY151"/>
    <mergeCell ref="GEZ151:GFL151"/>
    <mergeCell ref="GFM151:GFY151"/>
    <mergeCell ref="GFZ151:GGL151"/>
    <mergeCell ref="GGM151:GGY151"/>
    <mergeCell ref="GAZ151:GBL151"/>
    <mergeCell ref="GBM151:GBY151"/>
    <mergeCell ref="GBZ151:GCL151"/>
    <mergeCell ref="GCM151:GCY151"/>
    <mergeCell ref="GCZ151:GDL151"/>
    <mergeCell ref="GDM151:GDY151"/>
    <mergeCell ref="FXZ151:FYL151"/>
    <mergeCell ref="FYM151:FYY151"/>
    <mergeCell ref="FYZ151:FZL151"/>
    <mergeCell ref="FZM151:FZY151"/>
    <mergeCell ref="FZZ151:GAL151"/>
    <mergeCell ref="GAM151:GAY151"/>
    <mergeCell ref="FUZ151:FVL151"/>
    <mergeCell ref="FVM151:FVY151"/>
    <mergeCell ref="FVZ151:FWL151"/>
    <mergeCell ref="FWM151:FWY151"/>
    <mergeCell ref="FWZ151:FXL151"/>
    <mergeCell ref="FXM151:FXY151"/>
    <mergeCell ref="FRZ151:FSL151"/>
    <mergeCell ref="FSM151:FSY151"/>
    <mergeCell ref="FSZ151:FTL151"/>
    <mergeCell ref="FTM151:FTY151"/>
    <mergeCell ref="FTZ151:FUL151"/>
    <mergeCell ref="FUM151:FUY151"/>
    <mergeCell ref="FOZ151:FPL151"/>
    <mergeCell ref="FPM151:FPY151"/>
    <mergeCell ref="FPZ151:FQL151"/>
    <mergeCell ref="FQM151:FQY151"/>
    <mergeCell ref="FQZ151:FRL151"/>
    <mergeCell ref="FRM151:FRY151"/>
    <mergeCell ref="FLZ151:FML151"/>
    <mergeCell ref="FMM151:FMY151"/>
    <mergeCell ref="FMZ151:FNL151"/>
    <mergeCell ref="FNM151:FNY151"/>
    <mergeCell ref="FNZ151:FOL151"/>
    <mergeCell ref="FOM151:FOY151"/>
    <mergeCell ref="FIZ151:FJL151"/>
    <mergeCell ref="FJM151:FJY151"/>
    <mergeCell ref="FJZ151:FKL151"/>
    <mergeCell ref="FKM151:FKY151"/>
    <mergeCell ref="FKZ151:FLL151"/>
    <mergeCell ref="FLM151:FLY151"/>
    <mergeCell ref="FFZ151:FGL151"/>
    <mergeCell ref="FGM151:FGY151"/>
    <mergeCell ref="FGZ151:FHL151"/>
    <mergeCell ref="FHM151:FHY151"/>
    <mergeCell ref="FHZ151:FIL151"/>
    <mergeCell ref="FIM151:FIY151"/>
    <mergeCell ref="FCZ151:FDL151"/>
    <mergeCell ref="FDM151:FDY151"/>
    <mergeCell ref="FDZ151:FEL151"/>
    <mergeCell ref="FEM151:FEY151"/>
    <mergeCell ref="FEZ151:FFL151"/>
    <mergeCell ref="FFM151:FFY151"/>
    <mergeCell ref="EZZ151:FAL151"/>
    <mergeCell ref="FAM151:FAY151"/>
    <mergeCell ref="FAZ151:FBL151"/>
    <mergeCell ref="FBM151:FBY151"/>
    <mergeCell ref="FBZ151:FCL151"/>
    <mergeCell ref="FCM151:FCY151"/>
    <mergeCell ref="EWZ151:EXL151"/>
    <mergeCell ref="EXM151:EXY151"/>
    <mergeCell ref="EXZ151:EYL151"/>
    <mergeCell ref="EYM151:EYY151"/>
    <mergeCell ref="EYZ151:EZL151"/>
    <mergeCell ref="EZM151:EZY151"/>
    <mergeCell ref="ETZ151:EUL151"/>
    <mergeCell ref="EUM151:EUY151"/>
    <mergeCell ref="EUZ151:EVL151"/>
    <mergeCell ref="EVM151:EVY151"/>
    <mergeCell ref="EVZ151:EWL151"/>
    <mergeCell ref="EWM151:EWY151"/>
    <mergeCell ref="EQZ151:ERL151"/>
    <mergeCell ref="ERM151:ERY151"/>
    <mergeCell ref="ERZ151:ESL151"/>
    <mergeCell ref="ESM151:ESY151"/>
    <mergeCell ref="ESZ151:ETL151"/>
    <mergeCell ref="ETM151:ETY151"/>
    <mergeCell ref="ENZ151:EOL151"/>
    <mergeCell ref="EOM151:EOY151"/>
    <mergeCell ref="EOZ151:EPL151"/>
    <mergeCell ref="EPM151:EPY151"/>
    <mergeCell ref="EPZ151:EQL151"/>
    <mergeCell ref="EQM151:EQY151"/>
    <mergeCell ref="EKZ151:ELL151"/>
    <mergeCell ref="ELM151:ELY151"/>
    <mergeCell ref="ELZ151:EML151"/>
    <mergeCell ref="EMM151:EMY151"/>
    <mergeCell ref="EMZ151:ENL151"/>
    <mergeCell ref="ENM151:ENY151"/>
    <mergeCell ref="EHZ151:EIL151"/>
    <mergeCell ref="EIM151:EIY151"/>
    <mergeCell ref="EIZ151:EJL151"/>
    <mergeCell ref="EJM151:EJY151"/>
    <mergeCell ref="EJZ151:EKL151"/>
    <mergeCell ref="EKM151:EKY151"/>
    <mergeCell ref="EEZ151:EFL151"/>
    <mergeCell ref="EFM151:EFY151"/>
    <mergeCell ref="EFZ151:EGL151"/>
    <mergeCell ref="EGM151:EGY151"/>
    <mergeCell ref="EGZ151:EHL151"/>
    <mergeCell ref="EHM151:EHY151"/>
    <mergeCell ref="EBZ151:ECL151"/>
    <mergeCell ref="ECM151:ECY151"/>
    <mergeCell ref="ECZ151:EDL151"/>
    <mergeCell ref="EDM151:EDY151"/>
    <mergeCell ref="EDZ151:EEL151"/>
    <mergeCell ref="EEM151:EEY151"/>
    <mergeCell ref="DYZ151:DZL151"/>
    <mergeCell ref="DZM151:DZY151"/>
    <mergeCell ref="DZZ151:EAL151"/>
    <mergeCell ref="EAM151:EAY151"/>
    <mergeCell ref="EAZ151:EBL151"/>
    <mergeCell ref="EBM151:EBY151"/>
    <mergeCell ref="DVZ151:DWL151"/>
    <mergeCell ref="DWM151:DWY151"/>
    <mergeCell ref="DWZ151:DXL151"/>
    <mergeCell ref="DXM151:DXY151"/>
    <mergeCell ref="DXZ151:DYL151"/>
    <mergeCell ref="DYM151:DYY151"/>
    <mergeCell ref="DSZ151:DTL151"/>
    <mergeCell ref="DTM151:DTY151"/>
    <mergeCell ref="DTZ151:DUL151"/>
    <mergeCell ref="DUM151:DUY151"/>
    <mergeCell ref="DUZ151:DVL151"/>
    <mergeCell ref="DVM151:DVY151"/>
    <mergeCell ref="DPZ151:DQL151"/>
    <mergeCell ref="DQM151:DQY151"/>
    <mergeCell ref="DQZ151:DRL151"/>
    <mergeCell ref="DRM151:DRY151"/>
    <mergeCell ref="DRZ151:DSL151"/>
    <mergeCell ref="DSM151:DSY151"/>
    <mergeCell ref="DMZ151:DNL151"/>
    <mergeCell ref="DNM151:DNY151"/>
    <mergeCell ref="DNZ151:DOL151"/>
    <mergeCell ref="DOM151:DOY151"/>
    <mergeCell ref="DOZ151:DPL151"/>
    <mergeCell ref="DPM151:DPY151"/>
    <mergeCell ref="DJZ151:DKL151"/>
    <mergeCell ref="DKM151:DKY151"/>
    <mergeCell ref="DKZ151:DLL151"/>
    <mergeCell ref="DLM151:DLY151"/>
    <mergeCell ref="DLZ151:DML151"/>
    <mergeCell ref="DMM151:DMY151"/>
    <mergeCell ref="DGZ151:DHL151"/>
    <mergeCell ref="DHM151:DHY151"/>
    <mergeCell ref="DHZ151:DIL151"/>
    <mergeCell ref="DIM151:DIY151"/>
    <mergeCell ref="DIZ151:DJL151"/>
    <mergeCell ref="DJM151:DJY151"/>
    <mergeCell ref="DDZ151:DEL151"/>
    <mergeCell ref="DEM151:DEY151"/>
    <mergeCell ref="DEZ151:DFL151"/>
    <mergeCell ref="DFM151:DFY151"/>
    <mergeCell ref="DFZ151:DGL151"/>
    <mergeCell ref="DGM151:DGY151"/>
    <mergeCell ref="DAZ151:DBL151"/>
    <mergeCell ref="DBM151:DBY151"/>
    <mergeCell ref="DBZ151:DCL151"/>
    <mergeCell ref="DCM151:DCY151"/>
    <mergeCell ref="DCZ151:DDL151"/>
    <mergeCell ref="DDM151:DDY151"/>
    <mergeCell ref="CXZ151:CYL151"/>
    <mergeCell ref="CYM151:CYY151"/>
    <mergeCell ref="CYZ151:CZL151"/>
    <mergeCell ref="CZM151:CZY151"/>
    <mergeCell ref="CZZ151:DAL151"/>
    <mergeCell ref="DAM151:DAY151"/>
    <mergeCell ref="CUZ151:CVL151"/>
    <mergeCell ref="CVM151:CVY151"/>
    <mergeCell ref="CVZ151:CWL151"/>
    <mergeCell ref="CWM151:CWY151"/>
    <mergeCell ref="CWZ151:CXL151"/>
    <mergeCell ref="CXM151:CXY151"/>
    <mergeCell ref="CRZ151:CSL151"/>
    <mergeCell ref="CSM151:CSY151"/>
    <mergeCell ref="CSZ151:CTL151"/>
    <mergeCell ref="CTM151:CTY151"/>
    <mergeCell ref="CTZ151:CUL151"/>
    <mergeCell ref="CUM151:CUY151"/>
    <mergeCell ref="COZ151:CPL151"/>
    <mergeCell ref="CPM151:CPY151"/>
    <mergeCell ref="CPZ151:CQL151"/>
    <mergeCell ref="CQM151:CQY151"/>
    <mergeCell ref="CQZ151:CRL151"/>
    <mergeCell ref="CRM151:CRY151"/>
    <mergeCell ref="CLZ151:CML151"/>
    <mergeCell ref="CMM151:CMY151"/>
    <mergeCell ref="CMZ151:CNL151"/>
    <mergeCell ref="CNM151:CNY151"/>
    <mergeCell ref="CNZ151:COL151"/>
    <mergeCell ref="COM151:COY151"/>
    <mergeCell ref="CIZ151:CJL151"/>
    <mergeCell ref="CJM151:CJY151"/>
    <mergeCell ref="CJZ151:CKL151"/>
    <mergeCell ref="CKM151:CKY151"/>
    <mergeCell ref="CKZ151:CLL151"/>
    <mergeCell ref="CLM151:CLY151"/>
    <mergeCell ref="CFZ151:CGL151"/>
    <mergeCell ref="CGM151:CGY151"/>
    <mergeCell ref="CGZ151:CHL151"/>
    <mergeCell ref="CHM151:CHY151"/>
    <mergeCell ref="CHZ151:CIL151"/>
    <mergeCell ref="CIM151:CIY151"/>
    <mergeCell ref="CCZ151:CDL151"/>
    <mergeCell ref="CDM151:CDY151"/>
    <mergeCell ref="CDZ151:CEL151"/>
    <mergeCell ref="CEM151:CEY151"/>
    <mergeCell ref="CEZ151:CFL151"/>
    <mergeCell ref="CFM151:CFY151"/>
    <mergeCell ref="BZZ151:CAL151"/>
    <mergeCell ref="CAM151:CAY151"/>
    <mergeCell ref="CAZ151:CBL151"/>
    <mergeCell ref="CBM151:CBY151"/>
    <mergeCell ref="CBZ151:CCL151"/>
    <mergeCell ref="CCM151:CCY151"/>
    <mergeCell ref="BWZ151:BXL151"/>
    <mergeCell ref="BXM151:BXY151"/>
    <mergeCell ref="BXZ151:BYL151"/>
    <mergeCell ref="BYM151:BYY151"/>
    <mergeCell ref="BYZ151:BZL151"/>
    <mergeCell ref="BZM151:BZY151"/>
    <mergeCell ref="BTZ151:BUL151"/>
    <mergeCell ref="BUM151:BUY151"/>
    <mergeCell ref="BUZ151:BVL151"/>
    <mergeCell ref="BVM151:BVY151"/>
    <mergeCell ref="BVZ151:BWL151"/>
    <mergeCell ref="BWM151:BWY151"/>
    <mergeCell ref="BQZ151:BRL151"/>
    <mergeCell ref="BRM151:BRY151"/>
    <mergeCell ref="BRZ151:BSL151"/>
    <mergeCell ref="BSM151:BSY151"/>
    <mergeCell ref="BSZ151:BTL151"/>
    <mergeCell ref="BTM151:BTY151"/>
    <mergeCell ref="BNZ151:BOL151"/>
    <mergeCell ref="BOM151:BOY151"/>
    <mergeCell ref="BOZ151:BPL151"/>
    <mergeCell ref="BPM151:BPY151"/>
    <mergeCell ref="BPZ151:BQL151"/>
    <mergeCell ref="BQM151:BQY151"/>
    <mergeCell ref="BKZ151:BLL151"/>
    <mergeCell ref="BLM151:BLY151"/>
    <mergeCell ref="BLZ151:BML151"/>
    <mergeCell ref="BMM151:BMY151"/>
    <mergeCell ref="BMZ151:BNL151"/>
    <mergeCell ref="BNM151:BNY151"/>
    <mergeCell ref="BHZ151:BIL151"/>
    <mergeCell ref="BIM151:BIY151"/>
    <mergeCell ref="BIZ151:BJL151"/>
    <mergeCell ref="BJM151:BJY151"/>
    <mergeCell ref="BJZ151:BKL151"/>
    <mergeCell ref="BKM151:BKY151"/>
    <mergeCell ref="BEZ151:BFL151"/>
    <mergeCell ref="BFM151:BFY151"/>
    <mergeCell ref="BFZ151:BGL151"/>
    <mergeCell ref="BGM151:BGY151"/>
    <mergeCell ref="BGZ151:BHL151"/>
    <mergeCell ref="BHM151:BHY151"/>
    <mergeCell ref="BBZ151:BCL151"/>
    <mergeCell ref="BCM151:BCY151"/>
    <mergeCell ref="BCZ151:BDL151"/>
    <mergeCell ref="BDM151:BDY151"/>
    <mergeCell ref="BDZ151:BEL151"/>
    <mergeCell ref="BEM151:BEY151"/>
    <mergeCell ref="AYZ151:AZL151"/>
    <mergeCell ref="AZM151:AZY151"/>
    <mergeCell ref="AZZ151:BAL151"/>
    <mergeCell ref="BAM151:BAY151"/>
    <mergeCell ref="BAZ151:BBL151"/>
    <mergeCell ref="BBM151:BBY151"/>
    <mergeCell ref="AVZ151:AWL151"/>
    <mergeCell ref="AWM151:AWY151"/>
    <mergeCell ref="AWZ151:AXL151"/>
    <mergeCell ref="AXM151:AXY151"/>
    <mergeCell ref="AXZ151:AYL151"/>
    <mergeCell ref="AYM151:AYY151"/>
    <mergeCell ref="ASZ151:ATL151"/>
    <mergeCell ref="ATM151:ATY151"/>
    <mergeCell ref="ATZ151:AUL151"/>
    <mergeCell ref="AUM151:AUY151"/>
    <mergeCell ref="AUZ151:AVL151"/>
    <mergeCell ref="AVM151:AVY151"/>
    <mergeCell ref="APZ151:AQL151"/>
    <mergeCell ref="AQM151:AQY151"/>
    <mergeCell ref="AQZ151:ARL151"/>
    <mergeCell ref="ARM151:ARY151"/>
    <mergeCell ref="ARZ151:ASL151"/>
    <mergeCell ref="ASM151:ASY151"/>
    <mergeCell ref="AMZ151:ANL151"/>
    <mergeCell ref="ANM151:ANY151"/>
    <mergeCell ref="ANZ151:AOL151"/>
    <mergeCell ref="AOM151:AOY151"/>
    <mergeCell ref="AOZ151:APL151"/>
    <mergeCell ref="APM151:APY151"/>
    <mergeCell ref="AJZ151:AKL151"/>
    <mergeCell ref="AKM151:AKY151"/>
    <mergeCell ref="AKZ151:ALL151"/>
    <mergeCell ref="ALM151:ALY151"/>
    <mergeCell ref="ALZ151:AML151"/>
    <mergeCell ref="AMM151:AMY151"/>
    <mergeCell ref="AGZ151:AHL151"/>
    <mergeCell ref="AHM151:AHY151"/>
    <mergeCell ref="AHZ151:AIL151"/>
    <mergeCell ref="AIM151:AIY151"/>
    <mergeCell ref="AIZ151:AJL151"/>
    <mergeCell ref="AJM151:AJY151"/>
    <mergeCell ref="ADZ151:AEL151"/>
    <mergeCell ref="AEM151:AEY151"/>
    <mergeCell ref="AEZ151:AFL151"/>
    <mergeCell ref="AFM151:AFY151"/>
    <mergeCell ref="AFZ151:AGL151"/>
    <mergeCell ref="AGM151:AGY151"/>
    <mergeCell ref="AAZ151:ABL151"/>
    <mergeCell ref="ABM151:ABY151"/>
    <mergeCell ref="ABZ151:ACL151"/>
    <mergeCell ref="ACM151:ACY151"/>
    <mergeCell ref="ACZ151:ADL151"/>
    <mergeCell ref="ADM151:ADY151"/>
    <mergeCell ref="XZ151:YL151"/>
    <mergeCell ref="YM151:YY151"/>
    <mergeCell ref="YZ151:ZL151"/>
    <mergeCell ref="ZM151:ZY151"/>
    <mergeCell ref="ZZ151:AAL151"/>
    <mergeCell ref="AAM151:AAY151"/>
    <mergeCell ref="UZ151:VL151"/>
    <mergeCell ref="VM151:VY151"/>
    <mergeCell ref="VZ151:WL151"/>
    <mergeCell ref="WM151:WY151"/>
    <mergeCell ref="WZ151:XL151"/>
    <mergeCell ref="XM151:XY151"/>
    <mergeCell ref="RZ151:SL151"/>
    <mergeCell ref="SM151:SY151"/>
    <mergeCell ref="SZ151:TL151"/>
    <mergeCell ref="TM151:TY151"/>
    <mergeCell ref="TZ151:UL151"/>
    <mergeCell ref="UM151:UY151"/>
    <mergeCell ref="OZ151:PL151"/>
    <mergeCell ref="PM151:PY151"/>
    <mergeCell ref="PZ151:QL151"/>
    <mergeCell ref="QM151:QY151"/>
    <mergeCell ref="QZ151:RL151"/>
    <mergeCell ref="RM151:RY151"/>
    <mergeCell ref="J140:K140"/>
    <mergeCell ref="U140:V140"/>
    <mergeCell ref="LZ151:ML151"/>
    <mergeCell ref="MM151:MY151"/>
    <mergeCell ref="MZ151:NL151"/>
    <mergeCell ref="NM151:NY151"/>
    <mergeCell ref="NZ151:OL151"/>
    <mergeCell ref="OM151:OY151"/>
    <mergeCell ref="IZ151:JL151"/>
    <mergeCell ref="JM151:JY151"/>
    <mergeCell ref="JZ151:KL151"/>
    <mergeCell ref="KM151:KY151"/>
    <mergeCell ref="KZ151:LL151"/>
    <mergeCell ref="LM151:LY151"/>
    <mergeCell ref="HZ151:IL151"/>
    <mergeCell ref="IM151:IY151"/>
    <mergeCell ref="GM151:GY151"/>
    <mergeCell ref="GZ151:HL151"/>
    <mergeCell ref="HM151:HY151"/>
    <mergeCell ref="CZ151:DL151"/>
    <mergeCell ref="DM151:DY151"/>
    <mergeCell ref="DZ151:EL151"/>
    <mergeCell ref="EM151:EY151"/>
    <mergeCell ref="EZ151:FL151"/>
    <mergeCell ref="FM151:FY151"/>
    <mergeCell ref="Z151:AL151"/>
    <mergeCell ref="AM151:AY151"/>
    <mergeCell ref="AZ151:BL151"/>
    <mergeCell ref="BM151:BY151"/>
    <mergeCell ref="BZ151:CL151"/>
    <mergeCell ref="CM151:CY151"/>
    <mergeCell ref="U150:V150"/>
    <mergeCell ref="FZ151:GL151"/>
    <mergeCell ref="A147:H147"/>
    <mergeCell ref="J147:K147"/>
    <mergeCell ref="U147:V147"/>
    <mergeCell ref="U129:V129"/>
    <mergeCell ref="A130:G130"/>
    <mergeCell ref="U130:V130"/>
    <mergeCell ref="A141:H141"/>
    <mergeCell ref="J141:K141"/>
    <mergeCell ref="U141:V141"/>
    <mergeCell ref="J138:K138"/>
    <mergeCell ref="A143:H143"/>
    <mergeCell ref="J143:K143"/>
    <mergeCell ref="U143:V143"/>
    <mergeCell ref="J150:K150"/>
    <mergeCell ref="A151:H151"/>
    <mergeCell ref="J151:K151"/>
    <mergeCell ref="U151:V151"/>
    <mergeCell ref="J145:K145"/>
    <mergeCell ref="U145:V145"/>
    <mergeCell ref="U148:V148"/>
    <mergeCell ref="A149:H149"/>
    <mergeCell ref="J149:K149"/>
    <mergeCell ref="U131:V131"/>
    <mergeCell ref="J132:K132"/>
    <mergeCell ref="A122:G122"/>
    <mergeCell ref="J122:K122"/>
    <mergeCell ref="U122:V122"/>
    <mergeCell ref="A123:G123"/>
    <mergeCell ref="J123:K123"/>
    <mergeCell ref="A148:H148"/>
    <mergeCell ref="J148:K148"/>
    <mergeCell ref="U144:V144"/>
    <mergeCell ref="A145:H145"/>
    <mergeCell ref="J128:K128"/>
    <mergeCell ref="U128:V128"/>
    <mergeCell ref="A129:G129"/>
    <mergeCell ref="J125:K125"/>
    <mergeCell ref="U125:V125"/>
    <mergeCell ref="A126:G126"/>
    <mergeCell ref="S134:S135"/>
    <mergeCell ref="U134:V135"/>
    <mergeCell ref="A150:H150"/>
    <mergeCell ref="A146:H146"/>
    <mergeCell ref="J146:K146"/>
    <mergeCell ref="A131:G131"/>
    <mergeCell ref="A132:G132"/>
    <mergeCell ref="A133:G133"/>
    <mergeCell ref="Q134:Q135"/>
    <mergeCell ref="R134:R135"/>
    <mergeCell ref="O137:O138"/>
    <mergeCell ref="T139:T158"/>
    <mergeCell ref="A109:C109"/>
    <mergeCell ref="D109:H109"/>
    <mergeCell ref="U109:V109"/>
    <mergeCell ref="A110:C110"/>
    <mergeCell ref="D110:H110"/>
    <mergeCell ref="A106:C106"/>
    <mergeCell ref="D106:H106"/>
    <mergeCell ref="J106:K106"/>
    <mergeCell ref="U106:V106"/>
    <mergeCell ref="A107:C107"/>
    <mergeCell ref="A142:H142"/>
    <mergeCell ref="J142:K142"/>
    <mergeCell ref="U142:V142"/>
    <mergeCell ref="A139:H139"/>
    <mergeCell ref="J139:K139"/>
    <mergeCell ref="U139:V139"/>
    <mergeCell ref="J130:K130"/>
    <mergeCell ref="J126:K126"/>
    <mergeCell ref="A124:G124"/>
    <mergeCell ref="J124:K124"/>
    <mergeCell ref="U124:V124"/>
    <mergeCell ref="A125:G125"/>
    <mergeCell ref="J109:K109"/>
    <mergeCell ref="A111:C111"/>
    <mergeCell ref="D111:H111"/>
    <mergeCell ref="J110:K110"/>
    <mergeCell ref="U110:V110"/>
    <mergeCell ref="A104:C104"/>
    <mergeCell ref="D104:H104"/>
    <mergeCell ref="J104:K104"/>
    <mergeCell ref="U104:V104"/>
    <mergeCell ref="J108:K108"/>
    <mergeCell ref="J105:K105"/>
    <mergeCell ref="A102:C102"/>
    <mergeCell ref="D102:H102"/>
    <mergeCell ref="J102:K102"/>
    <mergeCell ref="U102:V102"/>
    <mergeCell ref="A103:C103"/>
    <mergeCell ref="D103:H103"/>
    <mergeCell ref="J103:K103"/>
    <mergeCell ref="U108:V108"/>
    <mergeCell ref="A101:C101"/>
    <mergeCell ref="D101:H101"/>
    <mergeCell ref="J107:K107"/>
    <mergeCell ref="U107:V107"/>
    <mergeCell ref="A108:C108"/>
    <mergeCell ref="D108:H108"/>
    <mergeCell ref="J101:K101"/>
    <mergeCell ref="U101:V101"/>
    <mergeCell ref="D76:H76"/>
    <mergeCell ref="J76:K76"/>
    <mergeCell ref="D70:H70"/>
    <mergeCell ref="U70:V70"/>
    <mergeCell ref="A71:B71"/>
    <mergeCell ref="D71:H71"/>
    <mergeCell ref="A61:B61"/>
    <mergeCell ref="A62:B62"/>
    <mergeCell ref="A63:B63"/>
    <mergeCell ref="A64:B64"/>
    <mergeCell ref="A65:B65"/>
    <mergeCell ref="A66:B66"/>
    <mergeCell ref="U98:V98"/>
    <mergeCell ref="A99:C99"/>
    <mergeCell ref="D99:H99"/>
    <mergeCell ref="J99:K99"/>
    <mergeCell ref="U99:V99"/>
    <mergeCell ref="A98:C98"/>
    <mergeCell ref="D98:H98"/>
    <mergeCell ref="J98:K98"/>
    <mergeCell ref="J66:K66"/>
    <mergeCell ref="J67:K67"/>
    <mergeCell ref="J68:K68"/>
    <mergeCell ref="U63:V63"/>
    <mergeCell ref="U64:V64"/>
    <mergeCell ref="U61:V61"/>
    <mergeCell ref="U62:V62"/>
    <mergeCell ref="A60:B60"/>
    <mergeCell ref="D60:H60"/>
    <mergeCell ref="J60:K60"/>
    <mergeCell ref="U60:V60"/>
    <mergeCell ref="U67:V67"/>
    <mergeCell ref="U68:V68"/>
    <mergeCell ref="U65:V65"/>
    <mergeCell ref="U66:V66"/>
    <mergeCell ref="J74:K74"/>
    <mergeCell ref="A69:B69"/>
    <mergeCell ref="D69:H69"/>
    <mergeCell ref="J69:K69"/>
    <mergeCell ref="U69:V69"/>
    <mergeCell ref="J70:K70"/>
    <mergeCell ref="U74:V74"/>
    <mergeCell ref="A70:B70"/>
    <mergeCell ref="J48:K48"/>
    <mergeCell ref="U48:V48"/>
    <mergeCell ref="A49:B49"/>
    <mergeCell ref="J49:K49"/>
    <mergeCell ref="U49:V49"/>
    <mergeCell ref="J71:K71"/>
    <mergeCell ref="U71:V71"/>
    <mergeCell ref="A72:B72"/>
    <mergeCell ref="D72:H72"/>
    <mergeCell ref="J72:K72"/>
    <mergeCell ref="A58:B58"/>
    <mergeCell ref="J58:K58"/>
    <mergeCell ref="U58:V58"/>
    <mergeCell ref="A59:N59"/>
    <mergeCell ref="Q59:V59"/>
    <mergeCell ref="A56:B56"/>
    <mergeCell ref="J56:K56"/>
    <mergeCell ref="U56:V56"/>
    <mergeCell ref="A57:B57"/>
    <mergeCell ref="J57:K57"/>
    <mergeCell ref="U57:V57"/>
    <mergeCell ref="A54:B54"/>
    <mergeCell ref="J54:K54"/>
    <mergeCell ref="U54:V54"/>
    <mergeCell ref="A55:B55"/>
    <mergeCell ref="J55:K55"/>
    <mergeCell ref="U55:V55"/>
    <mergeCell ref="U72:V72"/>
    <mergeCell ref="J61:K61"/>
    <mergeCell ref="J62:K62"/>
    <mergeCell ref="J63:K63"/>
    <mergeCell ref="J64:K64"/>
    <mergeCell ref="A46:B46"/>
    <mergeCell ref="J46:K46"/>
    <mergeCell ref="U46:V46"/>
    <mergeCell ref="A47:B47"/>
    <mergeCell ref="J47:K47"/>
    <mergeCell ref="U47:V47"/>
    <mergeCell ref="A44:B44"/>
    <mergeCell ref="J44:K44"/>
    <mergeCell ref="U44:V44"/>
    <mergeCell ref="A45:B45"/>
    <mergeCell ref="J45:K45"/>
    <mergeCell ref="U45:V45"/>
    <mergeCell ref="A42:B42"/>
    <mergeCell ref="J42:K42"/>
    <mergeCell ref="U42:V42"/>
    <mergeCell ref="A43:B43"/>
    <mergeCell ref="J43:K43"/>
    <mergeCell ref="U43:V43"/>
    <mergeCell ref="T42:T58"/>
    <mergeCell ref="A52:B52"/>
    <mergeCell ref="J52:K52"/>
    <mergeCell ref="U52:V52"/>
    <mergeCell ref="A53:B53"/>
    <mergeCell ref="J53:K53"/>
    <mergeCell ref="U53:V53"/>
    <mergeCell ref="A50:B50"/>
    <mergeCell ref="J50:K50"/>
    <mergeCell ref="U50:V50"/>
    <mergeCell ref="A51:B51"/>
    <mergeCell ref="J51:K51"/>
    <mergeCell ref="U51:V51"/>
    <mergeCell ref="A48:B48"/>
    <mergeCell ref="H40:H41"/>
    <mergeCell ref="I40:K40"/>
    <mergeCell ref="L40:L41"/>
    <mergeCell ref="Q40:V41"/>
    <mergeCell ref="J41:K41"/>
    <mergeCell ref="A40:B41"/>
    <mergeCell ref="C40:C41"/>
    <mergeCell ref="D40:D41"/>
    <mergeCell ref="E40:E41"/>
    <mergeCell ref="F40:F41"/>
    <mergeCell ref="G40:G41"/>
    <mergeCell ref="Q35:V36"/>
    <mergeCell ref="C36:N36"/>
    <mergeCell ref="A37:N38"/>
    <mergeCell ref="Q37:Q39"/>
    <mergeCell ref="R37:R39"/>
    <mergeCell ref="S37:S39"/>
    <mergeCell ref="T37:T39"/>
    <mergeCell ref="U37:V39"/>
    <mergeCell ref="A39:N39"/>
    <mergeCell ref="A34:C34"/>
    <mergeCell ref="D34:F34"/>
    <mergeCell ref="G34:I34"/>
    <mergeCell ref="J34:K34"/>
    <mergeCell ref="M34:N34"/>
    <mergeCell ref="A35:L35"/>
    <mergeCell ref="M35:N35"/>
    <mergeCell ref="A33:C33"/>
    <mergeCell ref="D33:F33"/>
    <mergeCell ref="G33:I33"/>
    <mergeCell ref="J33:K33"/>
    <mergeCell ref="M33:N33"/>
    <mergeCell ref="R33:S33"/>
    <mergeCell ref="A32:C32"/>
    <mergeCell ref="D32:F32"/>
    <mergeCell ref="G32:I32"/>
    <mergeCell ref="J32:K32"/>
    <mergeCell ref="M32:N32"/>
    <mergeCell ref="R32:S32"/>
    <mergeCell ref="A31:C31"/>
    <mergeCell ref="D31:F31"/>
    <mergeCell ref="G31:I31"/>
    <mergeCell ref="J31:K31"/>
    <mergeCell ref="M31:N31"/>
    <mergeCell ref="R31:S31"/>
    <mergeCell ref="A29:L29"/>
    <mergeCell ref="M29:N29"/>
    <mergeCell ref="A30:C30"/>
    <mergeCell ref="D30:F30"/>
    <mergeCell ref="G30:I30"/>
    <mergeCell ref="J30:K30"/>
    <mergeCell ref="M30:N30"/>
    <mergeCell ref="A27:C27"/>
    <mergeCell ref="D27:L27"/>
    <mergeCell ref="M27:N27"/>
    <mergeCell ref="A28:L28"/>
    <mergeCell ref="M28:N28"/>
    <mergeCell ref="Q27:R27"/>
    <mergeCell ref="S27:T27"/>
    <mergeCell ref="A25:C25"/>
    <mergeCell ref="D25:L25"/>
    <mergeCell ref="M25:N25"/>
    <mergeCell ref="A26:C26"/>
    <mergeCell ref="D26:L26"/>
    <mergeCell ref="M26:N26"/>
    <mergeCell ref="A23:C23"/>
    <mergeCell ref="D23:L23"/>
    <mergeCell ref="M23:N23"/>
    <mergeCell ref="A24:C24"/>
    <mergeCell ref="D24:L24"/>
    <mergeCell ref="M24:N24"/>
    <mergeCell ref="A21:C21"/>
    <mergeCell ref="D21:L21"/>
    <mergeCell ref="M21:N21"/>
    <mergeCell ref="A22:C22"/>
    <mergeCell ref="D22:L22"/>
    <mergeCell ref="M22:N22"/>
    <mergeCell ref="A20:C20"/>
    <mergeCell ref="D20:L20"/>
    <mergeCell ref="M20:N20"/>
    <mergeCell ref="A13:E13"/>
    <mergeCell ref="L13:N13"/>
    <mergeCell ref="A14:E14"/>
    <mergeCell ref="A15:N16"/>
    <mergeCell ref="A17:C17"/>
    <mergeCell ref="D17:J17"/>
    <mergeCell ref="K17:L17"/>
    <mergeCell ref="M17:N17"/>
    <mergeCell ref="B8:E8"/>
    <mergeCell ref="G8:H8"/>
    <mergeCell ref="L9:L10"/>
    <mergeCell ref="M9:M10"/>
    <mergeCell ref="A12:C12"/>
    <mergeCell ref="D12:E12"/>
    <mergeCell ref="G12:H12"/>
    <mergeCell ref="B5:E5"/>
    <mergeCell ref="G5:H5"/>
    <mergeCell ref="B6:E6"/>
    <mergeCell ref="G6:H6"/>
    <mergeCell ref="B7:E7"/>
    <mergeCell ref="G7:H7"/>
    <mergeCell ref="A1:N1"/>
    <mergeCell ref="A2:N2"/>
    <mergeCell ref="A3:A4"/>
    <mergeCell ref="B3:E4"/>
    <mergeCell ref="G3:H3"/>
    <mergeCell ref="L3:N3"/>
    <mergeCell ref="G4:H4"/>
    <mergeCell ref="A18:C19"/>
    <mergeCell ref="D18:L18"/>
    <mergeCell ref="M18:N18"/>
    <mergeCell ref="D19:L19"/>
    <mergeCell ref="M19:N19"/>
    <mergeCell ref="V32:V33"/>
    <mergeCell ref="R34:U34"/>
    <mergeCell ref="M40:M41"/>
    <mergeCell ref="N40:N41"/>
    <mergeCell ref="Q17:T17"/>
    <mergeCell ref="Q20:R20"/>
    <mergeCell ref="S20:T20"/>
    <mergeCell ref="V22:V23"/>
    <mergeCell ref="Q25:R25"/>
    <mergeCell ref="S25:T25"/>
    <mergeCell ref="Q26:R26"/>
    <mergeCell ref="S26:T26"/>
    <mergeCell ref="R30:S30"/>
    <mergeCell ref="O40:O41"/>
    <mergeCell ref="Q18:R19"/>
    <mergeCell ref="S18:T19"/>
    <mergeCell ref="Q21:R21"/>
    <mergeCell ref="S21:T21"/>
    <mergeCell ref="Q22:T24"/>
    <mergeCell ref="Q94:V96"/>
    <mergeCell ref="A95:H95"/>
    <mergeCell ref="I95:K95"/>
    <mergeCell ref="L95:L96"/>
    <mergeCell ref="M95:M96"/>
    <mergeCell ref="N95:N96"/>
    <mergeCell ref="U83:V83"/>
    <mergeCell ref="J83:K92"/>
    <mergeCell ref="L83:L92"/>
    <mergeCell ref="T83:T93"/>
    <mergeCell ref="U84:V84"/>
    <mergeCell ref="A85:H85"/>
    <mergeCell ref="U85:V85"/>
    <mergeCell ref="A86:H86"/>
    <mergeCell ref="U90:V90"/>
    <mergeCell ref="U91:V91"/>
    <mergeCell ref="U89:V89"/>
    <mergeCell ref="U86:V86"/>
    <mergeCell ref="U87:V87"/>
    <mergeCell ref="Q92:Q93"/>
    <mergeCell ref="A87:H87"/>
    <mergeCell ref="A84:H84"/>
    <mergeCell ref="A83:H83"/>
    <mergeCell ref="D77:H77"/>
    <mergeCell ref="J77:K77"/>
    <mergeCell ref="J78:K78"/>
    <mergeCell ref="Q78:Q79"/>
    <mergeCell ref="R78:R79"/>
    <mergeCell ref="S78:S79"/>
    <mergeCell ref="U78:V79"/>
    <mergeCell ref="A80:N80"/>
    <mergeCell ref="Q80:V82"/>
    <mergeCell ref="A81:H82"/>
    <mergeCell ref="I81:K81"/>
    <mergeCell ref="L81:L82"/>
    <mergeCell ref="M81:M82"/>
    <mergeCell ref="N81:N82"/>
    <mergeCell ref="J82:K82"/>
    <mergeCell ref="U77:V77"/>
    <mergeCell ref="A78:H78"/>
    <mergeCell ref="A77:B77"/>
    <mergeCell ref="T60:T79"/>
    <mergeCell ref="A73:B73"/>
    <mergeCell ref="D73:H73"/>
    <mergeCell ref="J73:K73"/>
    <mergeCell ref="U73:V73"/>
    <mergeCell ref="A74:B74"/>
    <mergeCell ref="D74:H74"/>
    <mergeCell ref="U75:V75"/>
    <mergeCell ref="U76:V76"/>
    <mergeCell ref="A75:B75"/>
    <mergeCell ref="D75:H75"/>
    <mergeCell ref="J75:K75"/>
    <mergeCell ref="A76:B76"/>
    <mergeCell ref="J65:K65"/>
    <mergeCell ref="O81:O82"/>
    <mergeCell ref="O95:O96"/>
    <mergeCell ref="A88:H88"/>
    <mergeCell ref="U88:V88"/>
    <mergeCell ref="A89:H89"/>
    <mergeCell ref="A90:H90"/>
    <mergeCell ref="A91:H91"/>
    <mergeCell ref="A92:H92"/>
    <mergeCell ref="D107:H107"/>
    <mergeCell ref="R92:R93"/>
    <mergeCell ref="S92:S93"/>
    <mergeCell ref="U92:V93"/>
    <mergeCell ref="A105:C105"/>
    <mergeCell ref="D105:H105"/>
    <mergeCell ref="U105:V105"/>
    <mergeCell ref="A96:C96"/>
    <mergeCell ref="D96:H96"/>
    <mergeCell ref="J96:K96"/>
    <mergeCell ref="A97:C97"/>
    <mergeCell ref="D97:H97"/>
    <mergeCell ref="J97:K97"/>
    <mergeCell ref="U97:V97"/>
    <mergeCell ref="A100:C100"/>
    <mergeCell ref="D100:H100"/>
    <mergeCell ref="J100:K100"/>
    <mergeCell ref="U100:V100"/>
    <mergeCell ref="A94:N94"/>
    <mergeCell ref="U103:V103"/>
    <mergeCell ref="T97:T114"/>
    <mergeCell ref="J111:K111"/>
    <mergeCell ref="U111:V111"/>
    <mergeCell ref="A112:C112"/>
    <mergeCell ref="D112:H112"/>
    <mergeCell ref="A113:H113"/>
    <mergeCell ref="Q113:Q114"/>
    <mergeCell ref="R113:R114"/>
    <mergeCell ref="S113:S114"/>
    <mergeCell ref="U113:V114"/>
    <mergeCell ref="J117:K117"/>
    <mergeCell ref="J112:K112"/>
    <mergeCell ref="U112:V112"/>
    <mergeCell ref="J113:K113"/>
    <mergeCell ref="O116:O117"/>
    <mergeCell ref="A115:N115"/>
    <mergeCell ref="Q115:V117"/>
    <mergeCell ref="A116:G117"/>
    <mergeCell ref="H116:H117"/>
    <mergeCell ref="I116:K116"/>
    <mergeCell ref="L116:L117"/>
    <mergeCell ref="M116:M117"/>
    <mergeCell ref="N116:N117"/>
    <mergeCell ref="A118:G118"/>
    <mergeCell ref="J118:K118"/>
    <mergeCell ref="U118:V118"/>
    <mergeCell ref="A119:G119"/>
    <mergeCell ref="J119:K119"/>
    <mergeCell ref="U119:V119"/>
    <mergeCell ref="T118:T135"/>
    <mergeCell ref="A128:G128"/>
    <mergeCell ref="A120:G120"/>
    <mergeCell ref="J120:K120"/>
    <mergeCell ref="U126:V126"/>
    <mergeCell ref="A127:G127"/>
    <mergeCell ref="J127:K127"/>
    <mergeCell ref="U127:V127"/>
    <mergeCell ref="U133:V133"/>
    <mergeCell ref="J129:K129"/>
    <mergeCell ref="J133:K133"/>
    <mergeCell ref="A121:G121"/>
    <mergeCell ref="J121:K121"/>
    <mergeCell ref="U121:V121"/>
    <mergeCell ref="Q181:R181"/>
    <mergeCell ref="I159:K160"/>
    <mergeCell ref="I166:K166"/>
    <mergeCell ref="T166:U167"/>
    <mergeCell ref="V166:V167"/>
    <mergeCell ref="Q168:S168"/>
    <mergeCell ref="Q169:S175"/>
    <mergeCell ref="T172:U173"/>
    <mergeCell ref="V172:V173"/>
    <mergeCell ref="T174:U175"/>
    <mergeCell ref="V174:V175"/>
    <mergeCell ref="Q176:Q177"/>
    <mergeCell ref="R176:S177"/>
    <mergeCell ref="T176:U177"/>
    <mergeCell ref="V176:V177"/>
    <mergeCell ref="T168:U169"/>
    <mergeCell ref="S164:S167"/>
    <mergeCell ref="A168:M168"/>
    <mergeCell ref="A169:M169"/>
    <mergeCell ref="A170:C171"/>
    <mergeCell ref="D170:M171"/>
    <mergeCell ref="A172:M172"/>
    <mergeCell ref="A173:C179"/>
    <mergeCell ref="D173:E176"/>
    <mergeCell ref="F173:I175"/>
    <mergeCell ref="J173:M175"/>
    <mergeCell ref="F180:M180"/>
    <mergeCell ref="V168:V169"/>
    <mergeCell ref="L159:N160"/>
    <mergeCell ref="Q159:V163"/>
    <mergeCell ref="I162:K162"/>
    <mergeCell ref="I163:K163"/>
    <mergeCell ref="M165:O166"/>
    <mergeCell ref="R178:S178"/>
    <mergeCell ref="T178:U178"/>
    <mergeCell ref="S155:S156"/>
    <mergeCell ref="A157:H157"/>
    <mergeCell ref="J157:K157"/>
    <mergeCell ref="U157:V157"/>
    <mergeCell ref="A158:H158"/>
    <mergeCell ref="J158:K158"/>
    <mergeCell ref="Q158:R158"/>
    <mergeCell ref="U158:V158"/>
    <mergeCell ref="F176:I176"/>
    <mergeCell ref="J176:M176"/>
    <mergeCell ref="D177:E179"/>
    <mergeCell ref="F177:I178"/>
    <mergeCell ref="J177:M178"/>
    <mergeCell ref="F179:I179"/>
    <mergeCell ref="J179:M179"/>
    <mergeCell ref="Q179:Q180"/>
    <mergeCell ref="R179:S180"/>
    <mergeCell ref="T179:U180"/>
    <mergeCell ref="V179:V180"/>
    <mergeCell ref="D164:F165"/>
    <mergeCell ref="I164:K164"/>
    <mergeCell ref="M164:N164"/>
    <mergeCell ref="T164:U165"/>
    <mergeCell ref="V164:V165"/>
    <mergeCell ref="I165:K165"/>
    <mergeCell ref="I161:K161"/>
    <mergeCell ref="M161:N161"/>
    <mergeCell ref="Q164:R167"/>
    <mergeCell ref="T171:U171"/>
  </mergeCells>
  <conditionalFormatting sqref="L9">
    <cfRule type="expression" dxfId="73" priority="48">
      <formula>M9&gt;0.9</formula>
    </cfRule>
  </conditionalFormatting>
  <conditionalFormatting sqref="L159">
    <cfRule type="expression" dxfId="72" priority="33">
      <formula>$M$158&gt;$I$5</formula>
    </cfRule>
  </conditionalFormatting>
  <conditionalFormatting sqref="M9">
    <cfRule type="cellIs" dxfId="71" priority="47" operator="greaterThan">
      <formula>$I$7</formula>
    </cfRule>
  </conditionalFormatting>
  <conditionalFormatting sqref="M42:M58">
    <cfRule type="cellIs" dxfId="70" priority="32" operator="lessThan">
      <formula>-1</formula>
    </cfRule>
  </conditionalFormatting>
  <conditionalFormatting sqref="M60:M77">
    <cfRule type="cellIs" dxfId="69" priority="31" operator="lessThan">
      <formula>-1</formula>
    </cfRule>
  </conditionalFormatting>
  <conditionalFormatting sqref="M83:M91">
    <cfRule type="cellIs" dxfId="68" priority="30" operator="lessThan">
      <formula>-1</formula>
    </cfRule>
  </conditionalFormatting>
  <conditionalFormatting sqref="M97:M112">
    <cfRule type="cellIs" dxfId="67" priority="29" operator="lessThan">
      <formula>-1</formula>
    </cfRule>
  </conditionalFormatting>
  <conditionalFormatting sqref="M118:M133">
    <cfRule type="cellIs" dxfId="66" priority="28" operator="lessThan">
      <formula>-1</formula>
    </cfRule>
  </conditionalFormatting>
  <conditionalFormatting sqref="M139:M154">
    <cfRule type="cellIs" dxfId="65" priority="27" operator="lessThan">
      <formula>-1</formula>
    </cfRule>
  </conditionalFormatting>
  <conditionalFormatting sqref="N5">
    <cfRule type="expression" dxfId="64" priority="49">
      <formula>$N$5&gt;$I$5</formula>
    </cfRule>
  </conditionalFormatting>
  <conditionalFormatting sqref="N12">
    <cfRule type="expression" dxfId="63" priority="50">
      <formula>$M$9&gt;90%</formula>
    </cfRule>
  </conditionalFormatting>
  <conditionalFormatting sqref="Q80">
    <cfRule type="expression" dxfId="62" priority="7">
      <formula>$Q80&lt;&gt;#REF!</formula>
    </cfRule>
  </conditionalFormatting>
  <conditionalFormatting sqref="R42:R58 R60:R77 R83:R91 R97:R112 R118:R133 R139:R154">
    <cfRule type="expression" dxfId="61" priority="6">
      <formula>$R42&lt;&gt;$Q42</formula>
    </cfRule>
  </conditionalFormatting>
  <conditionalFormatting sqref="R157">
    <cfRule type="expression" dxfId="60" priority="44">
      <formula>$R157&lt;&gt;$Q157</formula>
    </cfRule>
  </conditionalFormatting>
  <conditionalFormatting sqref="S42:S58 S60:S77 S83:S91 S97:S112 S118:S133 S139:S154">
    <cfRule type="expression" dxfId="59" priority="2" stopIfTrue="1">
      <formula>S42=0</formula>
    </cfRule>
    <cfRule type="expression" dxfId="58" priority="3" stopIfTrue="1">
      <formula>S42&lt;2500</formula>
    </cfRule>
    <cfRule type="expression" dxfId="57" priority="4" stopIfTrue="1">
      <formula>S42&gt;15000</formula>
    </cfRule>
    <cfRule type="expression" dxfId="56" priority="5" stopIfTrue="1">
      <formula>S42&gt;2499</formula>
    </cfRule>
  </conditionalFormatting>
  <dataValidations count="1">
    <dataValidation type="list" allowBlank="1" showInputMessage="1" showErrorMessage="1" sqref="S164" xr:uid="{F0505BA3-9AAA-44E6-9B3C-70F07794B87C}">
      <formula1>"Sélectionner,Oui,Non"</formula1>
    </dataValidation>
  </dataValidations>
  <hyperlinks>
    <hyperlink ref="H116" location="Barèmes!A1" display="Taux " xr:uid="{265B885D-0769-4BC3-B9FE-6ED84BD36A87}"/>
  </hyperlinks>
  <pageMargins left="0.25" right="0.25" top="0.75" bottom="0.75" header="0.3" footer="0.3"/>
  <pageSetup paperSize="120" scale="80" fitToHeight="0" orientation="landscape"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26" id="{F9D31750-8215-40E7-9B65-CEED813A12DB}">
            <xm:f>C60=Source!$B$25</xm:f>
            <x14:dxf>
              <fill>
                <patternFill>
                  <bgColor theme="0" tint="-0.14996795556505021"/>
                </patternFill>
              </fill>
            </x14:dxf>
          </x14:cfRule>
          <xm:sqref>I60:I77</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FCE38B93-4C0D-47DA-B34C-B69459B0157E}">
          <x14:formula1>
            <xm:f>Source!$A$16:$A$18</xm:f>
          </x14:formula1>
          <xm:sqref>AB20:AB27 L31:L34 K79</xm:sqref>
        </x14:dataValidation>
        <x14:dataValidation type="list" allowBlank="1" showInputMessage="1" showErrorMessage="1" xr:uid="{312A5807-1C78-4686-87D8-2287AB716958}">
          <x14:formula1>
            <xm:f>Source!$A$108:$A$110</xm:f>
          </x14:formula1>
          <xm:sqref>Z20:Z27 J31:J34</xm:sqref>
        </x14:dataValidation>
        <x14:dataValidation type="list" allowBlank="1" showInputMessage="1" showErrorMessage="1" xr:uid="{05513B97-37D5-4376-8218-471FCFF45A6F}">
          <x14:formula1>
            <xm:f>Source!$A$40:$A$50</xm:f>
          </x14:formula1>
          <xm:sqref>J79</xm:sqref>
        </x14:dataValidation>
        <x14:dataValidation type="list" allowBlank="1" showInputMessage="1" showErrorMessage="1" xr:uid="{B4DCA0C0-B79B-436F-AB0B-22BE29EA57D7}">
          <x14:formula1>
            <xm:f>Source!$A$102:$A$105</xm:f>
          </x14:formula1>
          <xm:sqref>A31:C34</xm:sqref>
        </x14:dataValidation>
        <x14:dataValidation type="list" allowBlank="1" showInputMessage="1" showErrorMessage="1" xr:uid="{CFE06170-3D50-41FD-9861-B71823A9304E}">
          <x14:formula1>
            <xm:f>Source!$A$21:$A$37</xm:f>
          </x14:formula1>
          <xm:sqref>C79 C42:C58</xm:sqref>
        </x14:dataValidation>
        <x14:dataValidation type="list" allowBlank="1" showInputMessage="1" showErrorMessage="1" xr:uid="{5B63E5E9-4BCB-4FE1-8AD2-0B26D72CC249}">
          <x14:formula1>
            <xm:f>Source!$B$24:$B$29</xm:f>
          </x14:formula1>
          <xm:sqref>C61:C77</xm:sqref>
        </x14:dataValidation>
        <x14:dataValidation type="list" allowBlank="1" showInputMessage="1" showErrorMessage="1" xr:uid="{D58A8EEE-DBA0-4350-BD88-C9AB2C238424}">
          <x14:formula1>
            <xm:f>Source!$B$24:$B$30</xm:f>
          </x14:formula1>
          <xm:sqref>C60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AF87F-EEF1-4809-BF35-058C9056DA64}">
  <sheetPr codeName="Feuil9"/>
  <dimension ref="A1:K72"/>
  <sheetViews>
    <sheetView showGridLines="0" zoomScale="80" zoomScaleNormal="80" workbookViewId="0">
      <selection activeCell="T2" sqref="T2"/>
    </sheetView>
  </sheetViews>
  <sheetFormatPr baseColWidth="10" defaultColWidth="11.44140625" defaultRowHeight="14.4"/>
  <cols>
    <col min="1" max="1" width="23.88671875" customWidth="1"/>
    <col min="2" max="2" width="21.5546875" customWidth="1"/>
    <col min="3" max="3" width="17" customWidth="1"/>
    <col min="4" max="4" width="18" customWidth="1"/>
    <col min="5" max="6" width="20.109375" customWidth="1"/>
    <col min="7" max="7" width="19" customWidth="1"/>
    <col min="8" max="8" width="17" customWidth="1"/>
    <col min="9" max="9" width="17.109375" customWidth="1"/>
    <col min="10" max="10" width="14.5546875" customWidth="1"/>
    <col min="11" max="11" width="17.44140625" customWidth="1"/>
  </cols>
  <sheetData>
    <row r="1" spans="1:9" ht="21">
      <c r="A1" s="805" t="s">
        <v>365</v>
      </c>
      <c r="B1" s="805"/>
      <c r="C1" s="805"/>
      <c r="D1" s="805"/>
      <c r="E1" s="805"/>
      <c r="F1" s="805"/>
      <c r="G1" s="805"/>
      <c r="H1" s="805"/>
      <c r="I1" s="805"/>
    </row>
    <row r="2" spans="1:9" ht="15.6">
      <c r="A2" s="806" t="s">
        <v>453</v>
      </c>
      <c r="B2" s="806"/>
      <c r="C2" s="806"/>
      <c r="D2" s="806"/>
      <c r="E2" s="806"/>
      <c r="F2" s="806"/>
      <c r="G2" s="806"/>
      <c r="H2" s="806"/>
      <c r="I2" s="806"/>
    </row>
    <row r="5" spans="1:9" ht="22.5" customHeight="1">
      <c r="A5" s="807" t="s">
        <v>366</v>
      </c>
      <c r="B5" s="810">
        <f>'Plan de financement-Projet'!B3</f>
        <v>0</v>
      </c>
      <c r="C5" s="811"/>
      <c r="D5" s="812"/>
      <c r="G5" s="148" t="s">
        <v>367</v>
      </c>
      <c r="H5" s="819">
        <f>'Plan de financement-Projet'!M4</f>
        <v>0</v>
      </c>
      <c r="I5" s="820"/>
    </row>
    <row r="6" spans="1:9">
      <c r="A6" s="808"/>
      <c r="B6" s="813"/>
      <c r="C6" s="814"/>
      <c r="D6" s="815"/>
    </row>
    <row r="7" spans="1:9">
      <c r="A7" s="809"/>
      <c r="B7" s="816"/>
      <c r="C7" s="817"/>
      <c r="D7" s="818"/>
    </row>
    <row r="8" spans="1:9" ht="30" customHeight="1">
      <c r="A8" s="149" t="s">
        <v>368</v>
      </c>
      <c r="B8" s="821">
        <f>'Plan de financement-Projet'!B5</f>
        <v>0</v>
      </c>
      <c r="C8" s="822"/>
      <c r="D8" s="820"/>
    </row>
    <row r="11" spans="1:9" ht="34.5" customHeight="1">
      <c r="A11" s="150" t="s">
        <v>369</v>
      </c>
      <c r="B11" s="151">
        <f>'Réclamation 1'!D12</f>
        <v>0</v>
      </c>
      <c r="C11" s="151">
        <f>'Réclamation 1'!G12</f>
        <v>0</v>
      </c>
      <c r="D11" s="823" t="s">
        <v>437</v>
      </c>
      <c r="E11" s="823"/>
      <c r="F11" s="823" t="s">
        <v>429</v>
      </c>
      <c r="G11" s="823" t="s">
        <v>370</v>
      </c>
      <c r="H11" s="823" t="s">
        <v>371</v>
      </c>
      <c r="I11" s="824"/>
    </row>
    <row r="12" spans="1:9">
      <c r="A12" s="804" t="s">
        <v>372</v>
      </c>
      <c r="B12" s="804"/>
      <c r="C12" s="804"/>
      <c r="D12" s="149" t="s">
        <v>373</v>
      </c>
      <c r="E12" s="149" t="s">
        <v>50</v>
      </c>
      <c r="F12" s="823"/>
      <c r="G12" s="823"/>
      <c r="H12" s="823"/>
      <c r="I12" s="824"/>
    </row>
    <row r="13" spans="1:9">
      <c r="A13" s="825" t="s">
        <v>423</v>
      </c>
      <c r="B13" s="825"/>
      <c r="C13" s="825"/>
      <c r="D13" s="152">
        <f>'Réclamation 1'!$I$78</f>
        <v>0</v>
      </c>
      <c r="E13" s="152">
        <f>'Réclamation 1'!$J$78</f>
        <v>0</v>
      </c>
      <c r="F13" s="152">
        <f>'Réclamation 1'!$L$78</f>
        <v>0</v>
      </c>
      <c r="G13" s="152">
        <f>'Réclamation 1'!$M$78</f>
        <v>0</v>
      </c>
      <c r="H13" s="152">
        <f>SUM(D13:G13)</f>
        <v>0</v>
      </c>
      <c r="I13" s="153"/>
    </row>
    <row r="14" spans="1:9">
      <c r="A14" s="825" t="s">
        <v>374</v>
      </c>
      <c r="B14" s="825"/>
      <c r="C14" s="825"/>
      <c r="D14" s="152">
        <f>'Réclamation 1'!$I$92</f>
        <v>0</v>
      </c>
      <c r="E14" s="179" t="s">
        <v>422</v>
      </c>
      <c r="F14" s="179" t="s">
        <v>422</v>
      </c>
      <c r="G14" s="152">
        <f>'Réclamation 1'!$M$92</f>
        <v>0</v>
      </c>
      <c r="H14" s="152">
        <f t="shared" ref="H14:H18" si="0">SUM(D14:G14)</f>
        <v>0</v>
      </c>
      <c r="I14" s="153"/>
    </row>
    <row r="15" spans="1:9">
      <c r="A15" s="825" t="s">
        <v>375</v>
      </c>
      <c r="B15" s="825"/>
      <c r="C15" s="825"/>
      <c r="D15" s="152">
        <f>'Réclamation 1'!$I$113</f>
        <v>0</v>
      </c>
      <c r="E15" s="152">
        <f>'Réclamation 1'!$J$113</f>
        <v>0</v>
      </c>
      <c r="F15" s="152">
        <f>'Réclamation 1'!$L$113</f>
        <v>0</v>
      </c>
      <c r="G15" s="152">
        <f>'Réclamation 1'!$M$113</f>
        <v>0</v>
      </c>
      <c r="H15" s="152">
        <f t="shared" si="0"/>
        <v>0</v>
      </c>
      <c r="I15" s="153"/>
    </row>
    <row r="16" spans="1:9">
      <c r="A16" s="825" t="s">
        <v>341</v>
      </c>
      <c r="B16" s="825"/>
      <c r="C16" s="825"/>
      <c r="D16" s="152">
        <f>'Réclamation 1'!$I$134</f>
        <v>0</v>
      </c>
      <c r="E16" s="152">
        <f>'Réclamation 1'!$J$134</f>
        <v>0</v>
      </c>
      <c r="F16" s="152">
        <f>'Réclamation 1'!$L$134</f>
        <v>0</v>
      </c>
      <c r="G16" s="152">
        <f>'Réclamation 1'!$M$134</f>
        <v>0</v>
      </c>
      <c r="H16" s="152">
        <f t="shared" si="0"/>
        <v>0</v>
      </c>
      <c r="I16" s="153"/>
    </row>
    <row r="17" spans="1:9">
      <c r="A17" s="825" t="s">
        <v>376</v>
      </c>
      <c r="B17" s="825"/>
      <c r="C17" s="825"/>
      <c r="D17" s="152">
        <f>'Réclamation 1'!$I$155</f>
        <v>0</v>
      </c>
      <c r="E17" s="152">
        <f>'Réclamation 1'!$J$155</f>
        <v>0</v>
      </c>
      <c r="F17" s="152">
        <f>'Réclamation 1'!$L$155</f>
        <v>0</v>
      </c>
      <c r="G17" s="152">
        <f>'Réclamation 1'!$M$155</f>
        <v>0</v>
      </c>
      <c r="H17" s="152">
        <f t="shared" si="0"/>
        <v>0</v>
      </c>
      <c r="I17" s="153"/>
    </row>
    <row r="18" spans="1:9">
      <c r="A18" s="825" t="s">
        <v>201</v>
      </c>
      <c r="B18" s="825"/>
      <c r="C18" s="825"/>
      <c r="D18" s="179" t="s">
        <v>422</v>
      </c>
      <c r="E18" s="179" t="s">
        <v>422</v>
      </c>
      <c r="F18" s="179" t="s">
        <v>422</v>
      </c>
      <c r="G18" s="152">
        <f>'Réclamation 1'!$L$162</f>
        <v>0</v>
      </c>
      <c r="H18" s="152">
        <f t="shared" si="0"/>
        <v>0</v>
      </c>
      <c r="I18" s="153"/>
    </row>
    <row r="19" spans="1:9">
      <c r="A19" s="826" t="s">
        <v>377</v>
      </c>
      <c r="B19" s="826"/>
      <c r="C19" s="826"/>
      <c r="D19" s="154">
        <f>SUM(D13:D18)</f>
        <v>0</v>
      </c>
      <c r="E19" s="154">
        <f>SUM(E13:E18)</f>
        <v>0</v>
      </c>
      <c r="F19" s="154">
        <f>SUM(F13:F18)</f>
        <v>0</v>
      </c>
      <c r="G19" s="154">
        <f>SUM(G13:G18)</f>
        <v>0</v>
      </c>
      <c r="H19" s="154">
        <f>SUM(H13:H18)</f>
        <v>0</v>
      </c>
      <c r="I19" s="155"/>
    </row>
    <row r="20" spans="1:9">
      <c r="I20" s="156"/>
    </row>
    <row r="21" spans="1:9" ht="33" customHeight="1">
      <c r="A21" s="150" t="s">
        <v>378</v>
      </c>
      <c r="B21" s="151">
        <f>'Réclamation 2'!D12</f>
        <v>0</v>
      </c>
      <c r="C21" s="151">
        <f>'Réclamation 2'!G12</f>
        <v>0</v>
      </c>
      <c r="D21" s="823" t="s">
        <v>437</v>
      </c>
      <c r="E21" s="823"/>
      <c r="F21" s="823" t="s">
        <v>429</v>
      </c>
      <c r="G21" s="823" t="s">
        <v>370</v>
      </c>
      <c r="H21" s="823" t="s">
        <v>371</v>
      </c>
      <c r="I21" s="824"/>
    </row>
    <row r="22" spans="1:9">
      <c r="A22" s="804" t="s">
        <v>372</v>
      </c>
      <c r="B22" s="804"/>
      <c r="C22" s="804"/>
      <c r="D22" s="149" t="s">
        <v>373</v>
      </c>
      <c r="E22" s="149" t="s">
        <v>50</v>
      </c>
      <c r="F22" s="823"/>
      <c r="G22" s="823"/>
      <c r="H22" s="823"/>
      <c r="I22" s="824"/>
    </row>
    <row r="23" spans="1:9">
      <c r="A23" s="825" t="s">
        <v>423</v>
      </c>
      <c r="B23" s="825"/>
      <c r="C23" s="825"/>
      <c r="D23" s="152">
        <f>'Réclamation 2'!$I$78</f>
        <v>0</v>
      </c>
      <c r="E23" s="152">
        <f>'Réclamation 2'!$J$78</f>
        <v>0</v>
      </c>
      <c r="F23" s="152">
        <f>'Réclamation 2'!$L$78</f>
        <v>0</v>
      </c>
      <c r="G23" s="152">
        <f>'Réclamation 2'!$M$78</f>
        <v>0</v>
      </c>
      <c r="H23" s="152">
        <f>SUM(D23:G23)</f>
        <v>0</v>
      </c>
      <c r="I23" s="153"/>
    </row>
    <row r="24" spans="1:9">
      <c r="A24" s="825" t="s">
        <v>374</v>
      </c>
      <c r="B24" s="825"/>
      <c r="C24" s="825"/>
      <c r="D24" s="152">
        <f>'Réclamation 2'!$I$92</f>
        <v>0</v>
      </c>
      <c r="E24" s="179" t="s">
        <v>422</v>
      </c>
      <c r="F24" s="179" t="s">
        <v>422</v>
      </c>
      <c r="G24" s="152">
        <f>'Réclamation 2'!$M$92</f>
        <v>0</v>
      </c>
      <c r="H24" s="152">
        <f t="shared" ref="H24:H28" si="1">SUM(D24:G24)</f>
        <v>0</v>
      </c>
      <c r="I24" s="153"/>
    </row>
    <row r="25" spans="1:9">
      <c r="A25" s="825" t="s">
        <v>375</v>
      </c>
      <c r="B25" s="825"/>
      <c r="C25" s="825"/>
      <c r="D25" s="152">
        <f>'Réclamation 2'!$I$113</f>
        <v>0</v>
      </c>
      <c r="E25" s="152">
        <f>'Réclamation 2'!$J$113</f>
        <v>0</v>
      </c>
      <c r="F25" s="152">
        <f>'Réclamation 2'!$L$113</f>
        <v>0</v>
      </c>
      <c r="G25" s="152">
        <f>'Réclamation 2'!$M$113</f>
        <v>0</v>
      </c>
      <c r="H25" s="152">
        <f t="shared" si="1"/>
        <v>0</v>
      </c>
      <c r="I25" s="153"/>
    </row>
    <row r="26" spans="1:9">
      <c r="A26" s="825" t="s">
        <v>341</v>
      </c>
      <c r="B26" s="825"/>
      <c r="C26" s="825"/>
      <c r="D26" s="152">
        <f>'Réclamation 2'!$I$134</f>
        <v>0</v>
      </c>
      <c r="E26" s="152">
        <f>'Réclamation 2'!$J$134</f>
        <v>0</v>
      </c>
      <c r="F26" s="152">
        <f>'Réclamation 2'!$L$134</f>
        <v>0</v>
      </c>
      <c r="G26" s="152">
        <f>'Réclamation 2'!$M$134</f>
        <v>0</v>
      </c>
      <c r="H26" s="152">
        <f t="shared" si="1"/>
        <v>0</v>
      </c>
      <c r="I26" s="153"/>
    </row>
    <row r="27" spans="1:9">
      <c r="A27" s="825" t="s">
        <v>376</v>
      </c>
      <c r="B27" s="825"/>
      <c r="C27" s="825"/>
      <c r="D27" s="152">
        <f>'Réclamation 2'!$I$155</f>
        <v>0</v>
      </c>
      <c r="E27" s="152">
        <f>'Réclamation 2'!$J$155</f>
        <v>0</v>
      </c>
      <c r="F27" s="152">
        <f>'Réclamation 2'!$L$155</f>
        <v>0</v>
      </c>
      <c r="G27" s="152">
        <f>'Réclamation 2'!$M$155</f>
        <v>0</v>
      </c>
      <c r="H27" s="152">
        <f t="shared" si="1"/>
        <v>0</v>
      </c>
      <c r="I27" s="153"/>
    </row>
    <row r="28" spans="1:9">
      <c r="A28" s="825" t="s">
        <v>201</v>
      </c>
      <c r="B28" s="825"/>
      <c r="C28" s="825"/>
      <c r="D28" s="179" t="s">
        <v>422</v>
      </c>
      <c r="E28" s="179" t="s">
        <v>422</v>
      </c>
      <c r="F28" s="179" t="s">
        <v>422</v>
      </c>
      <c r="G28" s="152">
        <f>'Réclamation 2'!$L$162</f>
        <v>0</v>
      </c>
      <c r="H28" s="152">
        <f t="shared" si="1"/>
        <v>0</v>
      </c>
      <c r="I28" s="153"/>
    </row>
    <row r="29" spans="1:9">
      <c r="A29" s="826" t="s">
        <v>377</v>
      </c>
      <c r="B29" s="826"/>
      <c r="C29" s="826"/>
      <c r="D29" s="154">
        <f>SUM(D23:D28)</f>
        <v>0</v>
      </c>
      <c r="E29" s="154">
        <f>SUM(E23:E28)</f>
        <v>0</v>
      </c>
      <c r="F29" s="154">
        <f>SUM(F23:F28)</f>
        <v>0</v>
      </c>
      <c r="G29" s="154">
        <f>SUM(G23:G28)</f>
        <v>0</v>
      </c>
      <c r="H29" s="154">
        <f>SUM(H23:H28)</f>
        <v>0</v>
      </c>
      <c r="I29" s="153"/>
    </row>
    <row r="30" spans="1:9">
      <c r="I30" s="156"/>
    </row>
    <row r="31" spans="1:9" ht="33" customHeight="1">
      <c r="A31" s="150" t="s">
        <v>379</v>
      </c>
      <c r="B31" s="151">
        <f>'Réclamation 3'!D12</f>
        <v>0</v>
      </c>
      <c r="C31" s="151">
        <f>'Réclamation 3'!G12</f>
        <v>0</v>
      </c>
      <c r="D31" s="823" t="s">
        <v>437</v>
      </c>
      <c r="E31" s="823"/>
      <c r="F31" s="823" t="s">
        <v>429</v>
      </c>
      <c r="G31" s="823" t="s">
        <v>370</v>
      </c>
      <c r="H31" s="823" t="s">
        <v>371</v>
      </c>
      <c r="I31" s="824"/>
    </row>
    <row r="32" spans="1:9">
      <c r="A32" s="804" t="s">
        <v>372</v>
      </c>
      <c r="B32" s="804"/>
      <c r="C32" s="804"/>
      <c r="D32" s="149" t="s">
        <v>373</v>
      </c>
      <c r="E32" s="149" t="s">
        <v>50</v>
      </c>
      <c r="F32" s="823"/>
      <c r="G32" s="823"/>
      <c r="H32" s="823"/>
      <c r="I32" s="824"/>
    </row>
    <row r="33" spans="1:9">
      <c r="A33" s="825" t="s">
        <v>423</v>
      </c>
      <c r="B33" s="825"/>
      <c r="C33" s="825"/>
      <c r="D33" s="152">
        <f>'Réclamation 3'!$I$78</f>
        <v>0</v>
      </c>
      <c r="E33" s="152">
        <f>'Réclamation 3'!$J$78</f>
        <v>0</v>
      </c>
      <c r="F33" s="152">
        <f>'Réclamation 3'!$L$78</f>
        <v>0</v>
      </c>
      <c r="G33" s="152">
        <f>'Réclamation 3'!$M$78</f>
        <v>0</v>
      </c>
      <c r="H33" s="152">
        <f>SUM(D33:G33)</f>
        <v>0</v>
      </c>
      <c r="I33" s="153"/>
    </row>
    <row r="34" spans="1:9">
      <c r="A34" s="825" t="s">
        <v>374</v>
      </c>
      <c r="B34" s="825"/>
      <c r="C34" s="825"/>
      <c r="D34" s="152">
        <f>'Réclamation 3'!$I$92</f>
        <v>0</v>
      </c>
      <c r="E34" s="179" t="s">
        <v>422</v>
      </c>
      <c r="F34" s="179" t="s">
        <v>422</v>
      </c>
      <c r="G34" s="152">
        <f>'Réclamation 3'!$M$92</f>
        <v>0</v>
      </c>
      <c r="H34" s="152">
        <f t="shared" ref="H34:H38" si="2">SUM(D34:G34)</f>
        <v>0</v>
      </c>
      <c r="I34" s="153"/>
    </row>
    <row r="35" spans="1:9">
      <c r="A35" s="825" t="s">
        <v>375</v>
      </c>
      <c r="B35" s="825"/>
      <c r="C35" s="825"/>
      <c r="D35" s="152">
        <f>'Réclamation 3'!$I$113</f>
        <v>0</v>
      </c>
      <c r="E35" s="152">
        <f>'Réclamation 3'!$J$113</f>
        <v>0</v>
      </c>
      <c r="F35" s="152">
        <f>'Réclamation 3'!$L$113</f>
        <v>0</v>
      </c>
      <c r="G35" s="152">
        <f>'Réclamation 3'!$M$113</f>
        <v>0</v>
      </c>
      <c r="H35" s="152">
        <f t="shared" si="2"/>
        <v>0</v>
      </c>
      <c r="I35" s="153"/>
    </row>
    <row r="36" spans="1:9">
      <c r="A36" s="825" t="s">
        <v>341</v>
      </c>
      <c r="B36" s="825"/>
      <c r="C36" s="825"/>
      <c r="D36" s="152">
        <f>'Réclamation 3'!$I$134</f>
        <v>0</v>
      </c>
      <c r="E36" s="152">
        <f>'Réclamation 3'!$J$134</f>
        <v>0</v>
      </c>
      <c r="F36" s="152">
        <f>'Réclamation 3'!$L$134</f>
        <v>0</v>
      </c>
      <c r="G36" s="152">
        <f>'Réclamation 3'!$M$134</f>
        <v>0</v>
      </c>
      <c r="H36" s="152">
        <f t="shared" si="2"/>
        <v>0</v>
      </c>
      <c r="I36" s="153"/>
    </row>
    <row r="37" spans="1:9">
      <c r="A37" s="825" t="s">
        <v>376</v>
      </c>
      <c r="B37" s="825"/>
      <c r="C37" s="825"/>
      <c r="D37" s="152">
        <f>'Réclamation 3'!$I$155</f>
        <v>0</v>
      </c>
      <c r="E37" s="152">
        <f>'Réclamation 3'!$J$155</f>
        <v>0</v>
      </c>
      <c r="F37" s="152">
        <f>'Réclamation 3'!$L$155</f>
        <v>0</v>
      </c>
      <c r="G37" s="152">
        <f>'Réclamation 3'!$M$155</f>
        <v>0</v>
      </c>
      <c r="H37" s="152">
        <f t="shared" si="2"/>
        <v>0</v>
      </c>
      <c r="I37" s="153"/>
    </row>
    <row r="38" spans="1:9">
      <c r="A38" s="825" t="s">
        <v>201</v>
      </c>
      <c r="B38" s="825"/>
      <c r="C38" s="825"/>
      <c r="D38" s="179" t="s">
        <v>422</v>
      </c>
      <c r="E38" s="179" t="s">
        <v>422</v>
      </c>
      <c r="F38" s="179" t="s">
        <v>422</v>
      </c>
      <c r="G38" s="152">
        <f>'Réclamation 3'!$L$162</f>
        <v>0</v>
      </c>
      <c r="H38" s="152">
        <f t="shared" si="2"/>
        <v>0</v>
      </c>
      <c r="I38" s="153"/>
    </row>
    <row r="39" spans="1:9">
      <c r="A39" s="826" t="s">
        <v>377</v>
      </c>
      <c r="B39" s="826"/>
      <c r="C39" s="826"/>
      <c r="D39" s="154">
        <f>SUM(D33:D38)</f>
        <v>0</v>
      </c>
      <c r="E39" s="154">
        <f>SUM(E33:E38)</f>
        <v>0</v>
      </c>
      <c r="F39" s="154">
        <f>SUM(F33:F38)</f>
        <v>0</v>
      </c>
      <c r="G39" s="154">
        <f>SUM(G33:G38)</f>
        <v>0</v>
      </c>
      <c r="H39" s="154">
        <f>SUM(H33:H38)</f>
        <v>0</v>
      </c>
      <c r="I39" s="153"/>
    </row>
    <row r="40" spans="1:9">
      <c r="I40" s="157"/>
    </row>
    <row r="41" spans="1:9" ht="33" customHeight="1">
      <c r="A41" s="150" t="s">
        <v>385</v>
      </c>
      <c r="B41" s="151">
        <f>'Réclamation 4'!D12</f>
        <v>0</v>
      </c>
      <c r="C41" s="151">
        <f>'Réclamation 4'!G12</f>
        <v>0</v>
      </c>
      <c r="D41" s="823" t="s">
        <v>437</v>
      </c>
      <c r="E41" s="823"/>
      <c r="F41" s="823" t="s">
        <v>429</v>
      </c>
      <c r="G41" s="823" t="s">
        <v>370</v>
      </c>
      <c r="H41" s="823" t="s">
        <v>371</v>
      </c>
      <c r="I41" s="824"/>
    </row>
    <row r="42" spans="1:9">
      <c r="A42" s="804" t="s">
        <v>372</v>
      </c>
      <c r="B42" s="804"/>
      <c r="C42" s="804"/>
      <c r="D42" s="149" t="s">
        <v>373</v>
      </c>
      <c r="E42" s="149" t="s">
        <v>50</v>
      </c>
      <c r="F42" s="823"/>
      <c r="G42" s="823"/>
      <c r="H42" s="823"/>
      <c r="I42" s="824"/>
    </row>
    <row r="43" spans="1:9">
      <c r="A43" s="825" t="s">
        <v>423</v>
      </c>
      <c r="B43" s="825"/>
      <c r="C43" s="825"/>
      <c r="D43" s="152">
        <f>'Réclamation 4'!$I$78</f>
        <v>0</v>
      </c>
      <c r="E43" s="152">
        <f>'Réclamation 4'!$J$78</f>
        <v>0</v>
      </c>
      <c r="F43" s="152">
        <f>'Réclamation 4'!$L$78</f>
        <v>0</v>
      </c>
      <c r="G43" s="152">
        <f>'Réclamation 4'!$M$78</f>
        <v>0</v>
      </c>
      <c r="H43" s="152">
        <f>SUM(D43:G43)</f>
        <v>0</v>
      </c>
      <c r="I43" s="153"/>
    </row>
    <row r="44" spans="1:9">
      <c r="A44" s="825" t="s">
        <v>374</v>
      </c>
      <c r="B44" s="825"/>
      <c r="C44" s="825"/>
      <c r="D44" s="152">
        <f>'Réclamation 4'!$I$92</f>
        <v>0</v>
      </c>
      <c r="E44" s="179" t="s">
        <v>422</v>
      </c>
      <c r="F44" s="179" t="s">
        <v>422</v>
      </c>
      <c r="G44" s="152">
        <f>'Réclamation 4'!$M$92</f>
        <v>0</v>
      </c>
      <c r="H44" s="152">
        <f t="shared" ref="H44:H48" si="3">SUM(D44:G44)</f>
        <v>0</v>
      </c>
      <c r="I44" s="153"/>
    </row>
    <row r="45" spans="1:9">
      <c r="A45" s="825" t="s">
        <v>375</v>
      </c>
      <c r="B45" s="825"/>
      <c r="C45" s="825"/>
      <c r="D45" s="152">
        <f>'Réclamation 4'!$I$113</f>
        <v>0</v>
      </c>
      <c r="E45" s="152">
        <f>'Réclamation 4'!$J$113</f>
        <v>0</v>
      </c>
      <c r="F45" s="152">
        <f>'Réclamation 4'!$L$113</f>
        <v>0</v>
      </c>
      <c r="G45" s="152">
        <f>'Réclamation 4'!$M$113</f>
        <v>0</v>
      </c>
      <c r="H45" s="152">
        <f t="shared" si="3"/>
        <v>0</v>
      </c>
      <c r="I45" s="153"/>
    </row>
    <row r="46" spans="1:9">
      <c r="A46" s="825" t="s">
        <v>341</v>
      </c>
      <c r="B46" s="825"/>
      <c r="C46" s="825"/>
      <c r="D46" s="152">
        <f>'Réclamation 4'!$I$134</f>
        <v>0</v>
      </c>
      <c r="E46" s="152">
        <f>'Réclamation 4'!$J$134</f>
        <v>0</v>
      </c>
      <c r="F46" s="152">
        <f>'Réclamation 4'!$L$134</f>
        <v>0</v>
      </c>
      <c r="G46" s="152">
        <f>'Réclamation 4'!$M$134</f>
        <v>0</v>
      </c>
      <c r="H46" s="152">
        <f t="shared" si="3"/>
        <v>0</v>
      </c>
      <c r="I46" s="153"/>
    </row>
    <row r="47" spans="1:9">
      <c r="A47" s="825" t="s">
        <v>376</v>
      </c>
      <c r="B47" s="825"/>
      <c r="C47" s="825"/>
      <c r="D47" s="152">
        <f>'Réclamation 4'!$I$155</f>
        <v>0</v>
      </c>
      <c r="E47" s="152">
        <f>'Réclamation 4'!$J$155</f>
        <v>0</v>
      </c>
      <c r="F47" s="152">
        <f>'Réclamation 4'!$L$155</f>
        <v>0</v>
      </c>
      <c r="G47" s="152">
        <f>'Réclamation 4'!$M$155</f>
        <v>0</v>
      </c>
      <c r="H47" s="152">
        <f t="shared" si="3"/>
        <v>0</v>
      </c>
      <c r="I47" s="153"/>
    </row>
    <row r="48" spans="1:9">
      <c r="A48" s="825" t="s">
        <v>201</v>
      </c>
      <c r="B48" s="825"/>
      <c r="C48" s="825"/>
      <c r="D48" s="179" t="s">
        <v>422</v>
      </c>
      <c r="E48" s="179" t="s">
        <v>422</v>
      </c>
      <c r="F48" s="179" t="s">
        <v>422</v>
      </c>
      <c r="G48" s="152">
        <f>'Réclamation 4'!$L$162</f>
        <v>0</v>
      </c>
      <c r="H48" s="152">
        <f t="shared" si="3"/>
        <v>0</v>
      </c>
      <c r="I48" s="153"/>
    </row>
    <row r="49" spans="1:11">
      <c r="A49" s="826" t="s">
        <v>377</v>
      </c>
      <c r="B49" s="826"/>
      <c r="C49" s="826"/>
      <c r="D49" s="154">
        <f>SUM(D43:D48)</f>
        <v>0</v>
      </c>
      <c r="E49" s="154">
        <f>SUM(E43:E48)</f>
        <v>0</v>
      </c>
      <c r="F49" s="154">
        <f>SUM(F43:F48)</f>
        <v>0</v>
      </c>
      <c r="G49" s="154">
        <f>SUM(G43:G48)</f>
        <v>0</v>
      </c>
      <c r="H49" s="154">
        <f>SUM(H43:H48)</f>
        <v>0</v>
      </c>
      <c r="I49" s="153"/>
    </row>
    <row r="50" spans="1:11">
      <c r="I50" s="157"/>
    </row>
    <row r="51" spans="1:11" ht="42" customHeight="1">
      <c r="A51" s="827" t="s">
        <v>380</v>
      </c>
      <c r="B51" s="828"/>
      <c r="C51" s="829"/>
      <c r="D51" s="830" t="s">
        <v>437</v>
      </c>
      <c r="E51" s="831"/>
      <c r="F51" s="832" t="s">
        <v>429</v>
      </c>
      <c r="G51" s="832" t="s">
        <v>370</v>
      </c>
      <c r="H51" s="834" t="s">
        <v>371</v>
      </c>
      <c r="I51" s="834" t="s">
        <v>381</v>
      </c>
      <c r="J51" s="824"/>
    </row>
    <row r="52" spans="1:11">
      <c r="A52" s="836" t="s">
        <v>372</v>
      </c>
      <c r="B52" s="837"/>
      <c r="C52" s="838"/>
      <c r="D52" s="158" t="s">
        <v>373</v>
      </c>
      <c r="E52" s="158" t="s">
        <v>50</v>
      </c>
      <c r="F52" s="833"/>
      <c r="G52" s="833"/>
      <c r="H52" s="835"/>
      <c r="I52" s="835"/>
      <c r="J52" s="824"/>
    </row>
    <row r="53" spans="1:11">
      <c r="A53" s="839" t="s">
        <v>423</v>
      </c>
      <c r="B53" s="840"/>
      <c r="C53" s="841"/>
      <c r="D53" s="159">
        <f>D13+D23+D33+D43</f>
        <v>0</v>
      </c>
      <c r="E53" s="159">
        <f>E13+E23+E33+E43</f>
        <v>0</v>
      </c>
      <c r="F53" s="159">
        <f>F13+F23+F33+F43</f>
        <v>0</v>
      </c>
      <c r="G53" s="159">
        <f>G13+G23+G33+G43</f>
        <v>0</v>
      </c>
      <c r="H53" s="159">
        <f t="shared" ref="H53:H57" si="4">H13+H23+H33+H43</f>
        <v>0</v>
      </c>
      <c r="I53" s="160">
        <f>$G$65-$G$53</f>
        <v>0</v>
      </c>
      <c r="J53" s="153"/>
    </row>
    <row r="54" spans="1:11">
      <c r="A54" s="839" t="s">
        <v>374</v>
      </c>
      <c r="B54" s="840"/>
      <c r="C54" s="841"/>
      <c r="D54" s="159">
        <f>D14+D24+D34+D44</f>
        <v>0</v>
      </c>
      <c r="E54" s="179" t="s">
        <v>422</v>
      </c>
      <c r="F54" s="179" t="s">
        <v>422</v>
      </c>
      <c r="G54" s="159">
        <f t="shared" ref="F54:G57" si="5">G14+G24+G34+G44</f>
        <v>0</v>
      </c>
      <c r="H54" s="159">
        <f t="shared" si="4"/>
        <v>0</v>
      </c>
      <c r="I54" s="160">
        <f>$G$66-$G$54</f>
        <v>0</v>
      </c>
      <c r="J54" s="153"/>
    </row>
    <row r="55" spans="1:11">
      <c r="A55" s="839" t="s">
        <v>375</v>
      </c>
      <c r="B55" s="840"/>
      <c r="C55" s="841"/>
      <c r="D55" s="159">
        <f t="shared" ref="D55:D57" si="6">D15+D25+D35+D45</f>
        <v>0</v>
      </c>
      <c r="E55" s="159">
        <f t="shared" ref="E55:E57" si="7">E15+E25+E35+E45</f>
        <v>0</v>
      </c>
      <c r="F55" s="159">
        <f t="shared" si="5"/>
        <v>0</v>
      </c>
      <c r="G55" s="159">
        <f t="shared" si="5"/>
        <v>0</v>
      </c>
      <c r="H55" s="159">
        <f t="shared" si="4"/>
        <v>0</v>
      </c>
      <c r="I55" s="160">
        <f>$G$67-$G$55</f>
        <v>0</v>
      </c>
      <c r="J55" s="153"/>
    </row>
    <row r="56" spans="1:11">
      <c r="A56" s="839" t="s">
        <v>341</v>
      </c>
      <c r="B56" s="840"/>
      <c r="C56" s="841"/>
      <c r="D56" s="159">
        <f t="shared" si="6"/>
        <v>0</v>
      </c>
      <c r="E56" s="159">
        <f t="shared" si="7"/>
        <v>0</v>
      </c>
      <c r="F56" s="159">
        <f t="shared" si="5"/>
        <v>0</v>
      </c>
      <c r="G56" s="159">
        <f t="shared" si="5"/>
        <v>0</v>
      </c>
      <c r="H56" s="159">
        <f t="shared" si="4"/>
        <v>0</v>
      </c>
      <c r="I56" s="160">
        <f>$G$68-$G$56</f>
        <v>0</v>
      </c>
      <c r="J56" s="153"/>
    </row>
    <row r="57" spans="1:11">
      <c r="A57" s="839" t="s">
        <v>376</v>
      </c>
      <c r="B57" s="840"/>
      <c r="C57" s="841"/>
      <c r="D57" s="159">
        <f t="shared" si="6"/>
        <v>0</v>
      </c>
      <c r="E57" s="159">
        <f t="shared" si="7"/>
        <v>0</v>
      </c>
      <c r="F57" s="159">
        <f t="shared" si="5"/>
        <v>0</v>
      </c>
      <c r="G57" s="159">
        <f t="shared" si="5"/>
        <v>0</v>
      </c>
      <c r="H57" s="159">
        <f t="shared" si="4"/>
        <v>0</v>
      </c>
      <c r="I57" s="160">
        <f>$G$69-$G$57</f>
        <v>0</v>
      </c>
      <c r="J57" s="153"/>
    </row>
    <row r="58" spans="1:11">
      <c r="A58" s="839" t="s">
        <v>201</v>
      </c>
      <c r="B58" s="840"/>
      <c r="C58" s="841"/>
      <c r="D58" s="179" t="s">
        <v>422</v>
      </c>
      <c r="E58" s="179" t="s">
        <v>422</v>
      </c>
      <c r="F58" s="179" t="s">
        <v>422</v>
      </c>
      <c r="G58" s="159">
        <f>G18+G28+G38+G48</f>
        <v>0</v>
      </c>
      <c r="H58" s="159">
        <f>H18+H28+H38+H48</f>
        <v>0</v>
      </c>
      <c r="I58" s="160">
        <f>$G$70-$G$58</f>
        <v>0</v>
      </c>
      <c r="J58" s="153"/>
    </row>
    <row r="59" spans="1:11">
      <c r="A59" s="855" t="s">
        <v>502</v>
      </c>
      <c r="B59" s="856"/>
      <c r="C59" s="857"/>
      <c r="D59" s="154">
        <f t="shared" ref="D59:H59" si="8">SUM(D53:D58)</f>
        <v>0</v>
      </c>
      <c r="E59" s="154">
        <f t="shared" si="8"/>
        <v>0</v>
      </c>
      <c r="F59" s="154">
        <f t="shared" si="8"/>
        <v>0</v>
      </c>
      <c r="G59" s="154">
        <f t="shared" si="8"/>
        <v>0</v>
      </c>
      <c r="H59" s="154">
        <f t="shared" si="8"/>
        <v>0</v>
      </c>
      <c r="I59" s="161">
        <f>SUM(I53:I58)</f>
        <v>0</v>
      </c>
      <c r="J59" s="162"/>
    </row>
    <row r="60" spans="1:11">
      <c r="A60" s="855" t="s">
        <v>503</v>
      </c>
      <c r="B60" s="856"/>
      <c r="C60" s="857"/>
      <c r="D60" s="284" t="e">
        <f>D59/$H$59</f>
        <v>#DIV/0!</v>
      </c>
      <c r="E60" s="284" t="e">
        <f>E59/$H$59</f>
        <v>#DIV/0!</v>
      </c>
      <c r="F60" s="284" t="e">
        <f>F59/$H$59</f>
        <v>#DIV/0!</v>
      </c>
      <c r="G60" s="284" t="e">
        <f>G59/$H$59</f>
        <v>#DIV/0!</v>
      </c>
      <c r="H60" s="284" t="e">
        <f>H59/$H$59</f>
        <v>#DIV/0!</v>
      </c>
      <c r="I60" s="161"/>
      <c r="J60" s="162"/>
    </row>
    <row r="61" spans="1:11">
      <c r="A61" s="826" t="s">
        <v>499</v>
      </c>
      <c r="B61" s="826"/>
      <c r="C61" s="826"/>
      <c r="D61" s="163">
        <f>IFERROR(D59/D71,0)</f>
        <v>0</v>
      </c>
      <c r="E61" s="163">
        <f>IFERROR(E59/E71,0)</f>
        <v>0</v>
      </c>
      <c r="F61" s="163">
        <f>IFERROR(F59/F71,0)</f>
        <v>0</v>
      </c>
      <c r="G61" s="163">
        <f>IFERROR(G59/G71,0)</f>
        <v>0</v>
      </c>
      <c r="H61" s="163">
        <f>IFERROR(H59/H71,0)</f>
        <v>0</v>
      </c>
      <c r="I61" s="164"/>
      <c r="J61" s="165"/>
    </row>
    <row r="63" spans="1:11" ht="29.25" customHeight="1">
      <c r="A63" s="852" t="s">
        <v>382</v>
      </c>
      <c r="B63" s="853"/>
      <c r="C63" s="854"/>
      <c r="D63" s="848" t="s">
        <v>498</v>
      </c>
      <c r="E63" s="849"/>
      <c r="F63" s="850" t="s">
        <v>429</v>
      </c>
      <c r="G63" s="850" t="s">
        <v>370</v>
      </c>
      <c r="H63" s="807" t="s">
        <v>383</v>
      </c>
      <c r="I63" s="834" t="s">
        <v>501</v>
      </c>
      <c r="J63" s="834" t="s">
        <v>381</v>
      </c>
      <c r="K63" s="834" t="s">
        <v>384</v>
      </c>
    </row>
    <row r="64" spans="1:11" ht="29.25" customHeight="1">
      <c r="A64" s="842" t="s">
        <v>372</v>
      </c>
      <c r="B64" s="843"/>
      <c r="C64" s="844"/>
      <c r="D64" s="149" t="s">
        <v>373</v>
      </c>
      <c r="E64" s="149" t="s">
        <v>50</v>
      </c>
      <c r="F64" s="851"/>
      <c r="G64" s="851"/>
      <c r="H64" s="809"/>
      <c r="I64" s="835"/>
      <c r="J64" s="835"/>
      <c r="K64" s="835"/>
    </row>
    <row r="65" spans="1:11">
      <c r="A65" s="845" t="s">
        <v>423</v>
      </c>
      <c r="B65" s="846"/>
      <c r="C65" s="847"/>
      <c r="D65" s="152">
        <f>'Plan de financement-Projet'!I78</f>
        <v>0</v>
      </c>
      <c r="E65" s="152">
        <f>'Plan de financement-Projet'!J78</f>
        <v>0</v>
      </c>
      <c r="F65" s="152">
        <f>'Plan de financement-Projet'!L78</f>
        <v>0</v>
      </c>
      <c r="G65" s="152">
        <f>'Plan de financement-Projet'!M78</f>
        <v>0</v>
      </c>
      <c r="H65" s="152">
        <f>SUM(D65:G65)</f>
        <v>0</v>
      </c>
      <c r="I65" s="166">
        <f>IF(G53&gt;G65,(G53-G65)/$G$71,0)</f>
        <v>0</v>
      </c>
      <c r="J65" s="160">
        <f>$G$65-$G$53</f>
        <v>0</v>
      </c>
      <c r="K65" s="160">
        <f t="shared" ref="K65:K70" si="9">H65-H53</f>
        <v>0</v>
      </c>
    </row>
    <row r="66" spans="1:11">
      <c r="A66" s="845" t="s">
        <v>374</v>
      </c>
      <c r="B66" s="846"/>
      <c r="C66" s="847"/>
      <c r="D66" s="152">
        <f>'Plan de financement-Projet'!I92</f>
        <v>0</v>
      </c>
      <c r="E66" s="179" t="s">
        <v>422</v>
      </c>
      <c r="F66" s="179" t="s">
        <v>422</v>
      </c>
      <c r="G66" s="152">
        <f>'Plan de financement-Projet'!M92</f>
        <v>0</v>
      </c>
      <c r="H66" s="152">
        <f t="shared" ref="H66:H70" si="10">SUM(D66:G66)</f>
        <v>0</v>
      </c>
      <c r="I66" s="166">
        <f>IF(G54&gt;G66,(G54-G66)/$G$71,0)</f>
        <v>0</v>
      </c>
      <c r="J66" s="160">
        <f>$G$66-$G$54</f>
        <v>0</v>
      </c>
      <c r="K66" s="160">
        <f t="shared" si="9"/>
        <v>0</v>
      </c>
    </row>
    <row r="67" spans="1:11">
      <c r="A67" s="845" t="s">
        <v>375</v>
      </c>
      <c r="B67" s="846"/>
      <c r="C67" s="847"/>
      <c r="D67" s="152">
        <f>'Plan de financement-Projet'!I113</f>
        <v>0</v>
      </c>
      <c r="E67" s="152">
        <f>'Plan de financement-Projet'!J113</f>
        <v>0</v>
      </c>
      <c r="F67" s="152">
        <f>'Plan de financement-Projet'!L113</f>
        <v>0</v>
      </c>
      <c r="G67" s="152">
        <f>'Plan de financement-Projet'!M113</f>
        <v>0</v>
      </c>
      <c r="H67" s="152">
        <f t="shared" si="10"/>
        <v>0</v>
      </c>
      <c r="I67" s="166">
        <f t="shared" ref="I67:I68" si="11">IF(G55&gt;G67,(G55-G67)/$G$71,0)</f>
        <v>0</v>
      </c>
      <c r="J67" s="160">
        <f>$G$67-$G$55</f>
        <v>0</v>
      </c>
      <c r="K67" s="160">
        <f t="shared" si="9"/>
        <v>0</v>
      </c>
    </row>
    <row r="68" spans="1:11">
      <c r="A68" s="845" t="s">
        <v>341</v>
      </c>
      <c r="B68" s="846"/>
      <c r="C68" s="847"/>
      <c r="D68" s="152">
        <f>'Plan de financement-Projet'!I134</f>
        <v>0</v>
      </c>
      <c r="E68" s="152">
        <f>'Plan de financement-Projet'!J134</f>
        <v>0</v>
      </c>
      <c r="F68" s="152">
        <f>'Plan de financement-Projet'!L134</f>
        <v>0</v>
      </c>
      <c r="G68" s="152">
        <f>'Plan de financement-Projet'!M134</f>
        <v>0</v>
      </c>
      <c r="H68" s="152">
        <f t="shared" si="10"/>
        <v>0</v>
      </c>
      <c r="I68" s="166">
        <f t="shared" si="11"/>
        <v>0</v>
      </c>
      <c r="J68" s="160">
        <f>$G$68-$G$56</f>
        <v>0</v>
      </c>
      <c r="K68" s="160">
        <f t="shared" si="9"/>
        <v>0</v>
      </c>
    </row>
    <row r="69" spans="1:11">
      <c r="A69" s="845" t="s">
        <v>376</v>
      </c>
      <c r="B69" s="846"/>
      <c r="C69" s="847"/>
      <c r="D69" s="152">
        <f>'Plan de financement-Projet'!I155</f>
        <v>0</v>
      </c>
      <c r="E69" s="152">
        <f>'Plan de financement-Projet'!J155</f>
        <v>0</v>
      </c>
      <c r="F69" s="152">
        <f>'Plan de financement-Projet'!L155</f>
        <v>0</v>
      </c>
      <c r="G69" s="152">
        <f>'Plan de financement-Projet'!M155</f>
        <v>0</v>
      </c>
      <c r="H69" s="152">
        <f t="shared" si="10"/>
        <v>0</v>
      </c>
      <c r="I69" s="166">
        <f>IF(G57&gt;G69,(G57-G69)/$G$71,0)</f>
        <v>0</v>
      </c>
      <c r="J69" s="160">
        <f>$G$69-$G$57</f>
        <v>0</v>
      </c>
      <c r="K69" s="160">
        <f t="shared" si="9"/>
        <v>0</v>
      </c>
    </row>
    <row r="70" spans="1:11">
      <c r="A70" s="845" t="s">
        <v>201</v>
      </c>
      <c r="B70" s="846"/>
      <c r="C70" s="847"/>
      <c r="D70" s="179" t="s">
        <v>422</v>
      </c>
      <c r="E70" s="179" t="s">
        <v>422</v>
      </c>
      <c r="F70" s="179" t="s">
        <v>422</v>
      </c>
      <c r="G70" s="152">
        <f>'Plan de financement-Projet'!L162</f>
        <v>0</v>
      </c>
      <c r="H70" s="152">
        <f t="shared" si="10"/>
        <v>0</v>
      </c>
      <c r="I70" s="166">
        <f>IF(G58&gt;G70,(G58-G70)/$G$71,0)</f>
        <v>0</v>
      </c>
      <c r="J70" s="160">
        <f>$G$70-$G$58</f>
        <v>0</v>
      </c>
      <c r="K70" s="160">
        <f t="shared" si="9"/>
        <v>0</v>
      </c>
    </row>
    <row r="71" spans="1:11">
      <c r="A71" s="855" t="s">
        <v>500</v>
      </c>
      <c r="B71" s="856"/>
      <c r="C71" s="857"/>
      <c r="D71" s="154">
        <f>SUM(D65:D70)</f>
        <v>0</v>
      </c>
      <c r="E71" s="154">
        <f>SUM(E65:E70)</f>
        <v>0</v>
      </c>
      <c r="F71" s="154">
        <f>SUM(F65:F70)</f>
        <v>0</v>
      </c>
      <c r="G71" s="154">
        <f>SUM(G65:G70)</f>
        <v>0</v>
      </c>
      <c r="H71" s="154">
        <f>SUM(H65:H70)</f>
        <v>0</v>
      </c>
      <c r="I71" s="167"/>
      <c r="J71" s="168">
        <f>G71-G59</f>
        <v>0</v>
      </c>
      <c r="K71" s="168">
        <f>SUM(K65:K70)</f>
        <v>0</v>
      </c>
    </row>
    <row r="72" spans="1:11">
      <c r="A72" s="826" t="s">
        <v>76</v>
      </c>
      <c r="B72" s="826"/>
      <c r="C72" s="826"/>
      <c r="D72" s="163">
        <f>IFERROR(D71/($H$71-$H$70),0)</f>
        <v>0</v>
      </c>
      <c r="E72" s="163">
        <f>IFERROR(E71/($H$71-$H$70),0)</f>
        <v>0</v>
      </c>
      <c r="F72" s="163">
        <f>IFERROR(F71/($H$71-$H$70),0)</f>
        <v>0</v>
      </c>
      <c r="G72" s="163">
        <f>IFERROR((G71-G70)/($H$71-$H$70),0)</f>
        <v>0</v>
      </c>
      <c r="H72" s="163">
        <f>IFERROR(H71/$H$71,0)</f>
        <v>0</v>
      </c>
      <c r="I72" s="169"/>
      <c r="J72" s="170">
        <f>IFERROR(J71/G71,0)</f>
        <v>0</v>
      </c>
      <c r="K72" s="169"/>
    </row>
  </sheetData>
  <sheetProtection algorithmName="SHA-512" hashValue="UD+VBBBVJ5/cJuaz+dQ1ZGomOdbYx2zUqupfDWRsv1pO99HGvI6y/Pmm3AzVWJXdMIZZShAElvYgrMEFPnOLYg==" saltValue="KPS7V87n2IvPByLkp2gDrw==" spinCount="100000" sheet="1" objects="1" scenarios="1"/>
  <mergeCells count="92">
    <mergeCell ref="I41:I42"/>
    <mergeCell ref="A42:C42"/>
    <mergeCell ref="A43:C43"/>
    <mergeCell ref="A44:C44"/>
    <mergeCell ref="A45:C45"/>
    <mergeCell ref="D41:E41"/>
    <mergeCell ref="F41:F42"/>
    <mergeCell ref="H41:H42"/>
    <mergeCell ref="A69:C69"/>
    <mergeCell ref="A70:C70"/>
    <mergeCell ref="A71:C71"/>
    <mergeCell ref="A72:C72"/>
    <mergeCell ref="A47:C47"/>
    <mergeCell ref="A48:C48"/>
    <mergeCell ref="A49:C49"/>
    <mergeCell ref="A68:C68"/>
    <mergeCell ref="A56:C56"/>
    <mergeCell ref="A57:C57"/>
    <mergeCell ref="A58:C58"/>
    <mergeCell ref="A59:C59"/>
    <mergeCell ref="A61:C61"/>
    <mergeCell ref="A55:C55"/>
    <mergeCell ref="A60:C60"/>
    <mergeCell ref="K63:K64"/>
    <mergeCell ref="A64:C64"/>
    <mergeCell ref="A65:C65"/>
    <mergeCell ref="A66:C66"/>
    <mergeCell ref="A67:C67"/>
    <mergeCell ref="D63:E63"/>
    <mergeCell ref="F63:F64"/>
    <mergeCell ref="G63:G64"/>
    <mergeCell ref="H63:H64"/>
    <mergeCell ref="I63:I64"/>
    <mergeCell ref="J63:J64"/>
    <mergeCell ref="A63:C63"/>
    <mergeCell ref="I51:I52"/>
    <mergeCell ref="J51:J52"/>
    <mergeCell ref="A52:C52"/>
    <mergeCell ref="A53:C53"/>
    <mergeCell ref="A54:C54"/>
    <mergeCell ref="H51:H52"/>
    <mergeCell ref="A39:C39"/>
    <mergeCell ref="A51:C51"/>
    <mergeCell ref="D51:E51"/>
    <mergeCell ref="F51:F52"/>
    <mergeCell ref="G51:G52"/>
    <mergeCell ref="G41:G42"/>
    <mergeCell ref="A46:C46"/>
    <mergeCell ref="A38:C38"/>
    <mergeCell ref="A29:C29"/>
    <mergeCell ref="D31:E31"/>
    <mergeCell ref="F31:F32"/>
    <mergeCell ref="G31:G32"/>
    <mergeCell ref="A33:C33"/>
    <mergeCell ref="A34:C34"/>
    <mergeCell ref="A35:C35"/>
    <mergeCell ref="A36:C36"/>
    <mergeCell ref="A37:C37"/>
    <mergeCell ref="H31:H32"/>
    <mergeCell ref="I31:I32"/>
    <mergeCell ref="A32:C32"/>
    <mergeCell ref="A23:C23"/>
    <mergeCell ref="A24:C24"/>
    <mergeCell ref="A25:C25"/>
    <mergeCell ref="A26:C26"/>
    <mergeCell ref="A27:C27"/>
    <mergeCell ref="A28:C28"/>
    <mergeCell ref="I21:I22"/>
    <mergeCell ref="A22:C22"/>
    <mergeCell ref="A13:C13"/>
    <mergeCell ref="A14:C14"/>
    <mergeCell ref="A15:C15"/>
    <mergeCell ref="A16:C16"/>
    <mergeCell ref="A17:C17"/>
    <mergeCell ref="A18:C18"/>
    <mergeCell ref="A19:C19"/>
    <mergeCell ref="D21:E21"/>
    <mergeCell ref="F21:F22"/>
    <mergeCell ref="G21:G22"/>
    <mergeCell ref="H21:H22"/>
    <mergeCell ref="A12:C12"/>
    <mergeCell ref="A1:I1"/>
    <mergeCell ref="A2:I2"/>
    <mergeCell ref="A5:A7"/>
    <mergeCell ref="B5:D7"/>
    <mergeCell ref="H5:I5"/>
    <mergeCell ref="B8:D8"/>
    <mergeCell ref="D11:E11"/>
    <mergeCell ref="F11:F12"/>
    <mergeCell ref="G11:G12"/>
    <mergeCell ref="H11:H12"/>
    <mergeCell ref="I11:I12"/>
  </mergeCells>
  <conditionalFormatting sqref="I65:I70">
    <cfRule type="expression" dxfId="54" priority="1">
      <formula>$I$66&gt;0.1</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95F356EB-E7F1-416D-881D-7E8865E584B2}">
            <xm:f>$H$71&lt;&gt;'Plan de financement-Projet'!$L$166</xm:f>
            <x14:dxf>
              <font>
                <b/>
                <i val="0"/>
                <strike val="0"/>
                <color rgb="FFFF0000"/>
              </font>
            </x14:dxf>
          </x14:cfRule>
          <xm:sqref>H71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413aaba-0f94-4a6e-bbaf-65d5bf7dd04d">
      <UserInfo>
        <DisplayName>Desbiens Bénédicte (DASIP) (Québec)</DisplayName>
        <AccountId>45</AccountId>
        <AccountType/>
      </UserInfo>
      <UserInfo>
        <DisplayName>Dufour Sara (DPP) (Québec)</DisplayName>
        <AccountId>16</AccountId>
        <AccountType/>
      </UserInfo>
    </SharedWithUsers>
    <_activity xmlns="c0462faf-72bd-4a50-976c-7798edecccc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41B349F12CA5F43AD5CFE7F0916FE71" ma:contentTypeVersion="15" ma:contentTypeDescription="Crée un document." ma:contentTypeScope="" ma:versionID="e7db12d8fb2f4ffe451a8d1e04ac5e6a">
  <xsd:schema xmlns:xsd="http://www.w3.org/2001/XMLSchema" xmlns:xs="http://www.w3.org/2001/XMLSchema" xmlns:p="http://schemas.microsoft.com/office/2006/metadata/properties" xmlns:ns3="c0462faf-72bd-4a50-976c-7798edeccccb" xmlns:ns4="1413aaba-0f94-4a6e-bbaf-65d5bf7dd04d" targetNamespace="http://schemas.microsoft.com/office/2006/metadata/properties" ma:root="true" ma:fieldsID="46cac6cb5c8b91f8fc7cb438f3e3abbb" ns3:_="" ns4:_="">
    <xsd:import namespace="c0462faf-72bd-4a50-976c-7798edeccccb"/>
    <xsd:import namespace="1413aaba-0f94-4a6e-bbaf-65d5bf7dd04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Auto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element ref="ns3:MediaServiceDateTaken" minOccurs="0"/>
                <xsd:element ref="ns3:MediaServiceSystemTags" minOccurs="0"/>
                <xsd:element ref="ns3:MediaLengthInSeconds" minOccurs="0"/>
                <xsd:element ref="ns3:MediaServiceOCR"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462faf-72bd-4a50-976c-7798edeccc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_activity" ma:index="14" nillable="true" ma:displayName="_activity" ma:hidden="true" ma:internalName="_activity">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13aaba-0f94-4a6e-bbaf-65d5bf7dd04d" elementFormDefault="qualified">
    <xsd:import namespace="http://schemas.microsoft.com/office/2006/documentManagement/types"/>
    <xsd:import namespace="http://schemas.microsoft.com/office/infopath/2007/PartnerControls"/>
    <xsd:element name="SharedWithUsers" ma:index="1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Partagé avec détails" ma:internalName="SharedWithDetails" ma:readOnly="true">
      <xsd:simpleType>
        <xsd:restriction base="dms:Note">
          <xsd:maxLength value="255"/>
        </xsd:restriction>
      </xsd:simpleType>
    </xsd:element>
    <xsd:element name="SharingHintHash" ma:index="17"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5A863D-B8BB-4866-BFE0-00D84D804A66}">
  <ds:schemaRefs>
    <ds:schemaRef ds:uri="http://schemas.microsoft.com/sharepoint/v3/contenttype/forms"/>
  </ds:schemaRefs>
</ds:datastoreItem>
</file>

<file path=customXml/itemProps2.xml><?xml version="1.0" encoding="utf-8"?>
<ds:datastoreItem xmlns:ds="http://schemas.openxmlformats.org/officeDocument/2006/customXml" ds:itemID="{C6BFD81D-0B3B-4716-844A-0D889C7B8FC1}">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1413aaba-0f94-4a6e-bbaf-65d5bf7dd04d"/>
    <ds:schemaRef ds:uri="http://schemas.microsoft.com/office/2006/documentManagement/types"/>
    <ds:schemaRef ds:uri="c0462faf-72bd-4a50-976c-7798edeccccb"/>
    <ds:schemaRef ds:uri="http://www.w3.org/XML/1998/namespace"/>
    <ds:schemaRef ds:uri="http://purl.org/dc/dcmitype/"/>
  </ds:schemaRefs>
</ds:datastoreItem>
</file>

<file path=customXml/itemProps3.xml><?xml version="1.0" encoding="utf-8"?>
<ds:datastoreItem xmlns:ds="http://schemas.openxmlformats.org/officeDocument/2006/customXml" ds:itemID="{82516F39-4282-40A5-8B51-58B6CDA3F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462faf-72bd-4a50-976c-7798edeccccb"/>
    <ds:schemaRef ds:uri="1413aaba-0f94-4a6e-bbaf-65d5bf7dd0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7</vt:i4>
      </vt:variant>
    </vt:vector>
  </HeadingPairs>
  <TitlesOfParts>
    <vt:vector size="21" baseType="lpstr">
      <vt:lpstr>Instructions-financement</vt:lpstr>
      <vt:lpstr>Barèmes</vt:lpstr>
      <vt:lpstr>Calendrier de réalisation</vt:lpstr>
      <vt:lpstr>Plan de financement-Projet</vt:lpstr>
      <vt:lpstr>Réclamation 1</vt:lpstr>
      <vt:lpstr>Réclamation 2</vt:lpstr>
      <vt:lpstr>Réclamation 3</vt:lpstr>
      <vt:lpstr>Réclamation 4</vt:lpstr>
      <vt:lpstr>Sommaire des réclamations</vt:lpstr>
      <vt:lpstr>Plan de financement-Transfert</vt:lpstr>
      <vt:lpstr>Réclamation-Transfert</vt:lpstr>
      <vt:lpstr>MAPAQ-Fiche_synthèse_budget</vt:lpstr>
      <vt:lpstr>Réservé-MAPAQ-Salaires</vt:lpstr>
      <vt:lpstr>Source</vt:lpstr>
      <vt:lpstr>'Plan de financement-Projet'!Zone_d_impression</vt:lpstr>
      <vt:lpstr>'Plan de financement-Transfert'!Zone_d_impression</vt:lpstr>
      <vt:lpstr>'Réclamation 1'!Zone_d_impression</vt:lpstr>
      <vt:lpstr>'Réclamation 2'!Zone_d_impression</vt:lpstr>
      <vt:lpstr>'Réclamation 3'!Zone_d_impression</vt:lpstr>
      <vt:lpstr>'Réclamation 4'!Zone_d_impression</vt:lpstr>
      <vt:lpstr>'Réclamation-Transfert'!Zone_d_impression</vt:lpstr>
    </vt:vector>
  </TitlesOfParts>
  <Manager/>
  <Company>MAPAQ</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financement et calendrier PIB - volet 2</dc:title>
  <dc:subject/>
  <dc:creator>MAPAQ</dc:creator>
  <cp:keywords/>
  <dc:description/>
  <cp:lastModifiedBy>Déry Fabien (DSPI) (Québec)</cp:lastModifiedBy>
  <cp:revision/>
  <dcterms:created xsi:type="dcterms:W3CDTF">2023-03-08T14:47:28Z</dcterms:created>
  <dcterms:modified xsi:type="dcterms:W3CDTF">2026-06-22T15:07:12Z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0x010100341B349F12CA5F43AD5CFE7F0916FE71</vt:lpwstr>
  </property>
</Properties>
</file>