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apaq-my.sharepoint.com/personal/omar_sarr_mapaq_gouv_qc_ca/Documents/Documents/Corpos/00_Coordination/"/>
    </mc:Choice>
  </mc:AlternateContent>
  <xr:revisionPtr revIDLastSave="0" documentId="8_{AEA082FC-8A9D-4E69-890A-EB65957EF8D0}" xr6:coauthVersionLast="47" xr6:coauthVersionMax="47" xr10:uidLastSave="{00000000-0000-0000-0000-000000000000}"/>
  <bookViews>
    <workbookView xWindow="-120" yWindow="-120" windowWidth="29040" windowHeight="15720" activeTab="2" xr2:uid="{DA31CB8F-EB1C-4B37-93E2-6B92B15921A8}"/>
  </bookViews>
  <sheets>
    <sheet name="Instructions-financement" sheetId="4" r:id="rId1"/>
    <sheet name="Barèmes" sheetId="13" r:id="rId2"/>
    <sheet name="Plan de financement-Projet" sheetId="1" r:id="rId3"/>
    <sheet name="Plan de financement-Transfert" sheetId="3" r:id="rId4"/>
    <sheet name="Calendrier de réalisation" sheetId="5" r:id="rId5"/>
    <sheet name="Source" sheetId="2" state="hidden" r:id="rId6"/>
  </sheets>
  <definedNames>
    <definedName name="_xlnm.Print_Area" localSheetId="2">'Plan de financement-Projet'!$A$1:$O$153</definedName>
    <definedName name="_xlnm.Print_Area" localSheetId="3">'Plan de financement-Transfert'!$A$1:$O$101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3" l="1"/>
  <c r="M102" i="3"/>
  <c r="J75" i="3"/>
  <c r="J65" i="3"/>
  <c r="J51" i="3"/>
  <c r="M147" i="1"/>
  <c r="J147" i="1"/>
  <c r="M126" i="1"/>
  <c r="J126" i="1"/>
  <c r="M84" i="1"/>
  <c r="M105" i="1"/>
  <c r="J70" i="1"/>
  <c r="J105" i="1"/>
  <c r="M27" i="3"/>
  <c r="L56" i="3"/>
  <c r="J102" i="3" l="1"/>
  <c r="L146" i="1"/>
  <c r="M28" i="1"/>
  <c r="I9" i="3" l="1"/>
  <c r="I7" i="3"/>
  <c r="I3" i="3"/>
  <c r="A175" i="2" a="1"/>
  <c r="A175" i="2" s="1"/>
  <c r="A173" i="2" l="1" a="1"/>
  <c r="A173" i="2" s="1"/>
  <c r="A216" i="2"/>
  <c r="E53" i="2" a="1"/>
  <c r="E53" i="2" s="1"/>
  <c r="L97" i="3"/>
  <c r="L94" i="3"/>
  <c r="L95" i="3"/>
  <c r="L96" i="3"/>
  <c r="A194" i="2" l="1"/>
  <c r="K7" i="1"/>
  <c r="A195" i="2" a="1"/>
  <c r="A195" i="2" s="1"/>
  <c r="A227" i="2"/>
  <c r="A199" i="2" a="1"/>
  <c r="A199" i="2" s="1"/>
  <c r="I7" i="1" s="1"/>
  <c r="A191" i="2" a="1"/>
  <c r="A191" i="2" s="1"/>
  <c r="A213" i="2"/>
  <c r="A60" i="2"/>
  <c r="L92" i="3" l="1"/>
  <c r="L93" i="3"/>
  <c r="L98" i="3"/>
  <c r="L99" i="3"/>
  <c r="L100" i="3"/>
  <c r="L101" i="3"/>
  <c r="L84" i="3"/>
  <c r="L83" i="3"/>
  <c r="L82" i="3"/>
  <c r="L81" i="3"/>
  <c r="L80" i="3"/>
  <c r="L79" i="3"/>
  <c r="L74" i="3"/>
  <c r="L73" i="3"/>
  <c r="L72" i="3"/>
  <c r="L71" i="3"/>
  <c r="L70" i="3"/>
  <c r="L69" i="3"/>
  <c r="L4" i="3"/>
  <c r="B5" i="3"/>
  <c r="B6" i="3"/>
  <c r="B7" i="3"/>
  <c r="A11" i="3"/>
  <c r="B8" i="3"/>
  <c r="I5" i="3" s="1"/>
  <c r="A2" i="3"/>
  <c r="L64" i="3"/>
  <c r="L63" i="3"/>
  <c r="L62" i="3"/>
  <c r="L61" i="3"/>
  <c r="L60" i="3"/>
  <c r="L59" i="3"/>
  <c r="L58" i="3"/>
  <c r="L57" i="3"/>
  <c r="J85" i="3" l="1"/>
  <c r="J86" i="3" s="1"/>
  <c r="M85" i="3"/>
  <c r="I85" i="3"/>
  <c r="M75" i="3"/>
  <c r="I75" i="3"/>
  <c r="M65" i="3"/>
  <c r="I65" i="3"/>
  <c r="M86" i="3" l="1"/>
  <c r="I86" i="3"/>
  <c r="L75" i="3"/>
  <c r="L85" i="3"/>
  <c r="L65" i="3"/>
  <c r="L86" i="3" l="1"/>
  <c r="L61" i="1" l="1"/>
  <c r="L76" i="1"/>
  <c r="L92" i="1"/>
  <c r="I147" i="1" l="1"/>
  <c r="BD4" i="5" l="1"/>
  <c r="R6" i="5"/>
  <c r="R4" i="5"/>
  <c r="C8" i="5"/>
  <c r="C6" i="5"/>
  <c r="C4" i="5"/>
  <c r="I102" i="3" l="1"/>
  <c r="L91" i="3"/>
  <c r="J104" i="3"/>
  <c r="I51" i="3"/>
  <c r="L50" i="3"/>
  <c r="L49" i="3"/>
  <c r="L48" i="3"/>
  <c r="H46" i="3"/>
  <c r="F46" i="3"/>
  <c r="M46" i="3" s="1"/>
  <c r="L46" i="3" s="1"/>
  <c r="H45" i="3"/>
  <c r="F45" i="3"/>
  <c r="M45" i="3" s="1"/>
  <c r="L45" i="3" s="1"/>
  <c r="H44" i="3"/>
  <c r="F44" i="3"/>
  <c r="M44" i="3" s="1"/>
  <c r="L44" i="3" s="1"/>
  <c r="H43" i="3"/>
  <c r="F43" i="3"/>
  <c r="M43" i="3" s="1"/>
  <c r="L43" i="3" s="1"/>
  <c r="H42" i="3"/>
  <c r="F42" i="3"/>
  <c r="M42" i="3" s="1"/>
  <c r="H41" i="3"/>
  <c r="F41" i="3"/>
  <c r="M41" i="3" s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31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10" i="1"/>
  <c r="L90" i="1"/>
  <c r="L91" i="1"/>
  <c r="L93" i="1"/>
  <c r="L94" i="1"/>
  <c r="L95" i="1"/>
  <c r="L96" i="1"/>
  <c r="L97" i="1"/>
  <c r="L98" i="1"/>
  <c r="L99" i="1"/>
  <c r="L100" i="1"/>
  <c r="L101" i="1"/>
  <c r="L102" i="1"/>
  <c r="L103" i="1"/>
  <c r="L104" i="1"/>
  <c r="L89" i="1"/>
  <c r="L62" i="1"/>
  <c r="L63" i="1"/>
  <c r="L64" i="1"/>
  <c r="L65" i="1"/>
  <c r="L66" i="1"/>
  <c r="L67" i="1"/>
  <c r="L68" i="1"/>
  <c r="L69" i="1"/>
  <c r="L60" i="1"/>
  <c r="L75" i="1"/>
  <c r="F43" i="1"/>
  <c r="M43" i="1" s="1"/>
  <c r="F44" i="1"/>
  <c r="M44" i="1" s="1"/>
  <c r="F45" i="1"/>
  <c r="M45" i="1" s="1"/>
  <c r="F46" i="1"/>
  <c r="M46" i="1" s="1"/>
  <c r="F47" i="1"/>
  <c r="M47" i="1" s="1"/>
  <c r="F48" i="1"/>
  <c r="M48" i="1" s="1"/>
  <c r="F49" i="1"/>
  <c r="M49" i="1" s="1"/>
  <c r="F50" i="1"/>
  <c r="M50" i="1" s="1"/>
  <c r="F51" i="1"/>
  <c r="M51" i="1" s="1"/>
  <c r="F52" i="1"/>
  <c r="M52" i="1" s="1"/>
  <c r="F53" i="1"/>
  <c r="M53" i="1" s="1"/>
  <c r="F54" i="1"/>
  <c r="M54" i="1" s="1"/>
  <c r="F55" i="1"/>
  <c r="M55" i="1" s="1"/>
  <c r="F56" i="1"/>
  <c r="M56" i="1" s="1"/>
  <c r="F57" i="1"/>
  <c r="M57" i="1" s="1"/>
  <c r="F58" i="1"/>
  <c r="M58" i="1" s="1"/>
  <c r="F42" i="1"/>
  <c r="M42" i="1" s="1"/>
  <c r="M70" i="1" l="1"/>
  <c r="M51" i="3"/>
  <c r="M104" i="3" s="1"/>
  <c r="I104" i="3"/>
  <c r="K16" i="3" s="1"/>
  <c r="L41" i="3"/>
  <c r="P41" i="3" s="1"/>
  <c r="L102" i="3"/>
  <c r="L42" i="3"/>
  <c r="P42" i="3" s="1"/>
  <c r="I105" i="3" l="1"/>
  <c r="L110" i="3"/>
  <c r="D16" i="3" s="1"/>
  <c r="M105" i="3"/>
  <c r="J105" i="3"/>
  <c r="L104" i="3"/>
  <c r="L105" i="3" s="1"/>
  <c r="L147" i="1"/>
  <c r="L126" i="1"/>
  <c r="I126" i="1"/>
  <c r="L105" i="1"/>
  <c r="I105" i="1"/>
  <c r="I84" i="1"/>
  <c r="I70" i="1"/>
  <c r="L45" i="1"/>
  <c r="L46" i="1"/>
  <c r="L47" i="1"/>
  <c r="L48" i="1"/>
  <c r="L49" i="1"/>
  <c r="L50" i="1"/>
  <c r="L53" i="1"/>
  <c r="L54" i="1"/>
  <c r="L55" i="1"/>
  <c r="L56" i="1"/>
  <c r="L58" i="1"/>
  <c r="J149" i="1" l="1"/>
  <c r="I149" i="1"/>
  <c r="L44" i="1"/>
  <c r="L51" i="1"/>
  <c r="L52" i="1"/>
  <c r="L43" i="1"/>
  <c r="P43" i="1" s="1"/>
  <c r="L57" i="1"/>
  <c r="K17" i="1" l="1"/>
  <c r="D17" i="1" s="1"/>
  <c r="L107" i="3"/>
  <c r="M28" i="3"/>
  <c r="L156" i="1"/>
  <c r="D10" i="3" l="1"/>
  <c r="L9" i="3"/>
  <c r="M34" i="3"/>
  <c r="L35" i="3"/>
  <c r="D28" i="3"/>
  <c r="L108" i="3"/>
  <c r="L5" i="3"/>
  <c r="L6" i="3"/>
  <c r="H46" i="1"/>
  <c r="A56" i="2"/>
  <c r="A63" i="2"/>
  <c r="A62" i="2"/>
  <c r="A59" i="2"/>
  <c r="A58" i="2"/>
  <c r="A57" i="2"/>
  <c r="L42" i="1"/>
  <c r="A200" i="2" l="1"/>
  <c r="A228" i="2"/>
  <c r="N5" i="3"/>
  <c r="A214" i="2"/>
  <c r="A217" i="2" s="1" a="1"/>
  <c r="A217" i="2" s="1"/>
  <c r="L7" i="3"/>
  <c r="L8" i="3" s="1"/>
  <c r="L70" i="1"/>
  <c r="A229" i="2" l="1"/>
  <c r="A230" i="2"/>
  <c r="A201" i="2"/>
  <c r="B161" i="2" s="1"/>
  <c r="D161" i="2" s="1"/>
  <c r="A218" i="2" a="1"/>
  <c r="A218" i="2" s="1"/>
  <c r="P42" i="1"/>
  <c r="A181" i="2"/>
  <c r="H44" i="1"/>
  <c r="A44" i="2"/>
  <c r="A45" i="2"/>
  <c r="A46" i="2"/>
  <c r="A47" i="2"/>
  <c r="A48" i="2"/>
  <c r="A49" i="2"/>
  <c r="A50" i="2"/>
  <c r="A43" i="2"/>
  <c r="H43" i="1"/>
  <c r="H45" i="1"/>
  <c r="H47" i="1"/>
  <c r="H48" i="1"/>
  <c r="H49" i="1"/>
  <c r="H50" i="1"/>
  <c r="H51" i="1"/>
  <c r="H52" i="1"/>
  <c r="H53" i="1"/>
  <c r="H54" i="1"/>
  <c r="H55" i="1"/>
  <c r="H56" i="1"/>
  <c r="H57" i="1"/>
  <c r="H58" i="1"/>
  <c r="A180" i="2"/>
  <c r="A182" i="2" s="1"/>
  <c r="A179" i="2"/>
  <c r="C166" i="2"/>
  <c r="D166" i="2" s="1"/>
  <c r="C165" i="2"/>
  <c r="D165" i="2" s="1"/>
  <c r="C164" i="2"/>
  <c r="D164" i="2" s="1"/>
  <c r="C163" i="2"/>
  <c r="D163" i="2" s="1"/>
  <c r="C162" i="2"/>
  <c r="D162" i="2" s="1"/>
  <c r="C159" i="2"/>
  <c r="D159" i="2" s="1"/>
  <c r="C158" i="2"/>
  <c r="D158" i="2" s="1"/>
  <c r="C157" i="2"/>
  <c r="D157" i="2" s="1"/>
  <c r="C156" i="2"/>
  <c r="D156" i="2" s="1"/>
  <c r="C155" i="2"/>
  <c r="D155" i="2" s="1"/>
  <c r="C153" i="2"/>
  <c r="D153" i="2" s="1"/>
  <c r="C154" i="2"/>
  <c r="D154" i="2" s="1"/>
  <c r="C152" i="2"/>
  <c r="D152" i="2" s="1"/>
  <c r="C150" i="2"/>
  <c r="D150" i="2" s="1"/>
  <c r="C151" i="2"/>
  <c r="D151" i="2" s="1"/>
  <c r="C149" i="2"/>
  <c r="D149" i="2" s="1"/>
  <c r="C147" i="2"/>
  <c r="D147" i="2" s="1"/>
  <c r="C148" i="2"/>
  <c r="D148" i="2" s="1"/>
  <c r="C146" i="2"/>
  <c r="D146" i="2" s="1"/>
  <c r="C144" i="2"/>
  <c r="D144" i="2" s="1"/>
  <c r="C145" i="2"/>
  <c r="D145" i="2" s="1"/>
  <c r="C143" i="2"/>
  <c r="D143" i="2" s="1"/>
  <c r="A178" i="2"/>
  <c r="A187" i="2"/>
  <c r="A231" i="2" l="1"/>
  <c r="B160" i="2"/>
  <c r="D160" i="2" s="1"/>
  <c r="A208" i="2"/>
  <c r="A209" i="2"/>
  <c r="I154" i="1" s="1"/>
  <c r="A184" i="2"/>
  <c r="A183" i="2"/>
  <c r="A203" i="2"/>
  <c r="H42" i="1"/>
  <c r="A196" i="2"/>
  <c r="A14" i="1" l="1"/>
  <c r="A13" i="1"/>
  <c r="A204" i="2"/>
  <c r="I5" i="1"/>
  <c r="L109" i="3" l="1"/>
  <c r="I8" i="1"/>
  <c r="I6" i="1"/>
  <c r="L111" i="3" l="1"/>
  <c r="A206" i="2"/>
  <c r="L77" i="1"/>
  <c r="L78" i="1"/>
  <c r="L79" i="1"/>
  <c r="L80" i="1"/>
  <c r="L81" i="1"/>
  <c r="L82" i="1"/>
  <c r="L83" i="1"/>
  <c r="M149" i="1" l="1"/>
  <c r="L84" i="1"/>
  <c r="M150" i="1" l="1"/>
  <c r="I150" i="1"/>
  <c r="J150" i="1"/>
  <c r="L149" i="1"/>
  <c r="M153" i="1" s="1"/>
  <c r="A150" i="1" l="1"/>
  <c r="L150" i="1"/>
  <c r="M29" i="1"/>
  <c r="C36" i="1" s="1"/>
  <c r="L153" i="1"/>
  <c r="L154" i="1" s="1"/>
  <c r="L155" i="1" s="1"/>
  <c r="L6" i="1" l="1"/>
  <c r="M35" i="1"/>
  <c r="A215" i="2"/>
  <c r="N12" i="1" s="1"/>
  <c r="L9" i="1"/>
  <c r="K9" i="1" s="1"/>
  <c r="L5" i="1"/>
  <c r="L7" i="1" s="1"/>
  <c r="A61" i="2" l="1"/>
  <c r="N5" i="1"/>
  <c r="L8" i="1"/>
  <c r="L157" i="1"/>
  <c r="L11" i="1"/>
  <c r="L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<sst xmlns="http://schemas.openxmlformats.org/spreadsheetml/2006/main" count="691" uniqueCount="335">
  <si>
    <t>1. Sélectionnez :</t>
  </si>
  <si>
    <t>– Le type de demandeur</t>
  </si>
  <si>
    <t>– Le volet</t>
  </si>
  <si>
    <t>– La durée</t>
  </si>
  <si>
    <r>
      <t xml:space="preserve">– La priorité ministérielle ou gouvernementale, </t>
    </r>
    <r>
      <rPr>
        <u/>
        <sz val="11"/>
        <color theme="1"/>
        <rFont val="Calibri"/>
        <family val="2"/>
        <scheme val="minor"/>
      </rPr>
      <t>SEULEMENT SI</t>
    </r>
    <r>
      <rPr>
        <sz val="11"/>
        <color theme="1"/>
        <rFont val="Calibri"/>
        <family val="2"/>
        <scheme val="minor"/>
      </rPr>
      <t xml:space="preserve"> vous répondez aux critères d'admisibilité</t>
    </r>
  </si>
  <si>
    <t>– Volet 2 Catégorie A. Recherche appliquée ou développement expérimental</t>
  </si>
  <si>
    <t>– Volet 2 Catégorie B. Adaptation technologique</t>
  </si>
  <si>
    <t>Section Calendrier de réalisation</t>
  </si>
  <si>
    <t>PLAN DE FINANCEMENT - PROJET</t>
  </si>
  <si>
    <t>PROGRAMME INNOVATION BIOALIMENTAIRE</t>
  </si>
  <si>
    <t>Titre du projet</t>
  </si>
  <si>
    <t>Durée du projet</t>
  </si>
  <si>
    <t>(À sélectionner)</t>
  </si>
  <si>
    <t>SECTION RÉSERVÉE AU MINISTÈRE</t>
  </si>
  <si>
    <t>Optionnel : Montant global du projet  
(si différent du coût total du projet)</t>
  </si>
  <si>
    <t>Demandeur</t>
  </si>
  <si>
    <t>Taux maximum d'aide financière admissible</t>
  </si>
  <si>
    <t>Type de demandeur</t>
  </si>
  <si>
    <t>Volet</t>
  </si>
  <si>
    <t>Taux maximum de cumul des aides gouvernementales</t>
  </si>
  <si>
    <t>Priorités ministérielles ou gouvernementales</t>
  </si>
  <si>
    <t>Montant minimal d'aide par projet</t>
  </si>
  <si>
    <t>Aide financière offerte</t>
  </si>
  <si>
    <t>Avance versée à la signature de la convention</t>
  </si>
  <si>
    <t>*Le montant de l'aide financière offerte est inscrit dans la lettre d'offre transmise par le Ministère.</t>
  </si>
  <si>
    <t>Source de financement</t>
  </si>
  <si>
    <t>Indiquez le nom des partenaires et leur contribution</t>
  </si>
  <si>
    <t>Coût total</t>
  </si>
  <si>
    <t>Contribution partenaire 1</t>
  </si>
  <si>
    <t>Nom du partenaire</t>
  </si>
  <si>
    <t>Contribution partenaire 2</t>
  </si>
  <si>
    <t>Contribution partenaire 3</t>
  </si>
  <si>
    <t>Contribution partenaire 4</t>
  </si>
  <si>
    <t>Contribution partenaire 5</t>
  </si>
  <si>
    <t>Contribution partenaire 6</t>
  </si>
  <si>
    <t>Contribution partenaire 7</t>
  </si>
  <si>
    <t>Contribution partenaire 8</t>
  </si>
  <si>
    <t>Nom de la source de financement s'il y a lieu (partenaire, ministère, organisme, société d'État)</t>
  </si>
  <si>
    <t>Nom du programme s'il y a lieu</t>
  </si>
  <si>
    <t>Confirmation du financement</t>
  </si>
  <si>
    <t>Type de contribution</t>
  </si>
  <si>
    <t>TOTAL</t>
  </si>
  <si>
    <r>
      <t xml:space="preserve">SECTION 2 - DESCRIPTION DES DÉPENSES ADMISSIBLES </t>
    </r>
    <r>
      <rPr>
        <b/>
        <sz val="11"/>
        <color rgb="FFFF0000"/>
        <rFont val="Arial"/>
        <family val="2"/>
      </rPr>
      <t xml:space="preserve"> </t>
    </r>
  </si>
  <si>
    <t xml:space="preserve"> MAIN-D'ŒUVRE ET CONTRIBUTIONS </t>
  </si>
  <si>
    <t>Nom de la personne</t>
  </si>
  <si>
    <t>Taux horaire ($)</t>
  </si>
  <si>
    <t>Charges sociales (%)</t>
  </si>
  <si>
    <t>Charges sociales ($)</t>
  </si>
  <si>
    <t>Heure-personne</t>
  </si>
  <si>
    <t>Aide financière demandée au programme</t>
  </si>
  <si>
    <t>Nature</t>
  </si>
  <si>
    <t>MAIN-D'ŒUVRE ET CONTRIBUTIONS SOUS FORME DE BOURSES</t>
  </si>
  <si>
    <t>SOUS-TOTAL</t>
  </si>
  <si>
    <t>Description des honoraires professionnels et contractuels de consultants</t>
  </si>
  <si>
    <t>S.O.</t>
  </si>
  <si>
    <t>ÉQUIPEMENTS, TERRAINS et INTRANTS</t>
  </si>
  <si>
    <t>Description</t>
  </si>
  <si>
    <t>Quantité et Prix</t>
  </si>
  <si>
    <t>FRAIS DE DÉPLACEMENT, D'HÉBERGEMENT ET DE RESTAURATION (excluant les dépenses liées au plan de transfert)</t>
  </si>
  <si>
    <t xml:space="preserve">Description des autres dépenses </t>
  </si>
  <si>
    <t>Pourcentage d'aide financière demandée au programme trop élevé</t>
  </si>
  <si>
    <t>Aide demandée au programme</t>
  </si>
  <si>
    <t>Aide financière totale</t>
  </si>
  <si>
    <t>Coût total du projet</t>
  </si>
  <si>
    <t>PLAN DE FINANCEMENT - TRANSFERT DE CONNAISSANCES</t>
  </si>
  <si>
    <t>Durée maximale</t>
  </si>
  <si>
    <t>Cumul des aides gouvernementales</t>
  </si>
  <si>
    <t xml:space="preserve">Type de contribution </t>
  </si>
  <si>
    <t xml:space="preserve"> 2.1 - MAIN-D'ŒUVRE ET CONTRIBUTIONS </t>
  </si>
  <si>
    <t>2.2 - FRAIS DE DÉPLACEMENT ET DE SÉJOUR</t>
  </si>
  <si>
    <t>2.2.1 - Frais de déplacement</t>
  </si>
  <si>
    <t>Taux</t>
  </si>
  <si>
    <t>2.2.2 - Frais de repas</t>
  </si>
  <si>
    <t>2.2.3 - Frais d'hébergement</t>
  </si>
  <si>
    <t>2.2 - FRAIS DE DÉPLACEMENT ET DE SÉJOUR - TOTAL</t>
  </si>
  <si>
    <t xml:space="preserve">Description des frais de publication et autres dépenses </t>
  </si>
  <si>
    <t>%</t>
  </si>
  <si>
    <t>Frais d'administration de 15%</t>
  </si>
  <si>
    <t>Coût total du plan de transfert</t>
  </si>
  <si>
    <t>Durée</t>
  </si>
  <si>
    <t>Étapes de réalisation du projet</t>
  </si>
  <si>
    <t>Personnes concernées</t>
  </si>
  <si>
    <t>Année 1</t>
  </si>
  <si>
    <t>Année 2</t>
  </si>
  <si>
    <t>Année 3</t>
  </si>
  <si>
    <t>Année 4</t>
  </si>
  <si>
    <t>Année 5</t>
  </si>
  <si>
    <t>avril</t>
  </si>
  <si>
    <t>mai</t>
  </si>
  <si>
    <t>juin</t>
  </si>
  <si>
    <t>juill.</t>
  </si>
  <si>
    <t>août</t>
  </si>
  <si>
    <t>sept.</t>
  </si>
  <si>
    <t>oct.</t>
  </si>
  <si>
    <t>nov.</t>
  </si>
  <si>
    <t>déc.</t>
  </si>
  <si>
    <t>janv.</t>
  </si>
  <si>
    <t>mars</t>
  </si>
  <si>
    <t>Dépenses autorisées</t>
  </si>
  <si>
    <t>Oui</t>
  </si>
  <si>
    <t>Non</t>
  </si>
  <si>
    <t>Partiellement</t>
  </si>
  <si>
    <t>Statut - Documents</t>
  </si>
  <si>
    <t>Conforme</t>
  </si>
  <si>
    <t>Non conforme</t>
  </si>
  <si>
    <t>Questions : Contributeurs</t>
  </si>
  <si>
    <t>Contribution</t>
  </si>
  <si>
    <t>Monétaire</t>
  </si>
  <si>
    <t>Profils</t>
  </si>
  <si>
    <t>Agronome</t>
  </si>
  <si>
    <t>Chercheur(e) universitaire</t>
  </si>
  <si>
    <t>Chercheur(e) de centre de recherche</t>
  </si>
  <si>
    <r>
      <t>Étudiant(e) salarié(e) (post doctorat</t>
    </r>
    <r>
      <rPr>
        <sz val="11"/>
        <color theme="1"/>
        <rFont val="Calibri"/>
        <family val="2"/>
        <scheme val="minor"/>
      </rPr>
      <t>)</t>
    </r>
  </si>
  <si>
    <r>
      <t>Étudiant(e) salarié (3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</si>
  <si>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(2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</si>
  <si>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(1er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</si>
  <si>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(autre</t>
    </r>
    <r>
      <rPr>
        <sz val="11"/>
        <color theme="1"/>
        <rFont val="Calibri"/>
        <family val="2"/>
        <scheme val="minor"/>
      </rPr>
      <t>)</t>
    </r>
  </si>
  <si>
    <t>Ingénieur(e)</t>
  </si>
  <si>
    <t>Ouvrier(-ère)</t>
  </si>
  <si>
    <t>Pêcheur(-cheuse)</t>
  </si>
  <si>
    <t>Producteur(-trice) agricole</t>
  </si>
  <si>
    <t>Professionnel(le) de recherche</t>
  </si>
  <si>
    <t>Technicien(ne)</t>
  </si>
  <si>
    <t>Vétérinaire</t>
  </si>
  <si>
    <t>Autre</t>
  </si>
  <si>
    <t>Demandeur ou partenaire</t>
  </si>
  <si>
    <t>Colonne1</t>
  </si>
  <si>
    <t>Programme Innovation</t>
  </si>
  <si>
    <t>Partenaires 1</t>
  </si>
  <si>
    <t>Partenaires 2</t>
  </si>
  <si>
    <t>Partenaires 3</t>
  </si>
  <si>
    <t>Partenaires 4</t>
  </si>
  <si>
    <t>Partenaires 5</t>
  </si>
  <si>
    <t>Partenaires 6</t>
  </si>
  <si>
    <t>Partenaires 7</t>
  </si>
  <si>
    <t>Partenaires 8</t>
  </si>
  <si>
    <t>Demandeur ou partenaire (plan de transfert)</t>
  </si>
  <si>
    <t>A81</t>
  </si>
  <si>
    <t>A77</t>
  </si>
  <si>
    <t>A71</t>
  </si>
  <si>
    <t>A70</t>
  </si>
  <si>
    <t>A76</t>
  </si>
  <si>
    <t>A72</t>
  </si>
  <si>
    <t>Volets</t>
  </si>
  <si>
    <t>No selon le volet</t>
  </si>
  <si>
    <t>Durée de projets</t>
  </si>
  <si>
    <t>1 an</t>
  </si>
  <si>
    <t>1 à 2 ans</t>
  </si>
  <si>
    <t>1 à 3 ans</t>
  </si>
  <si>
    <t>1 à 4 ans</t>
  </si>
  <si>
    <t>1 à 5 ans</t>
  </si>
  <si>
    <t>3 ans</t>
  </si>
  <si>
    <t>A77-A80</t>
  </si>
  <si>
    <t>A71 et A74 e A75</t>
  </si>
  <si>
    <t>A72 et A73</t>
  </si>
  <si>
    <t>Volet 2 — Recherche appliquée, développement expérimental et adaptation technologique - Catégorie A - Recherche appliquée ou développement expérimental</t>
  </si>
  <si>
    <t>2 à 4 ans</t>
  </si>
  <si>
    <t>Volet 2 — Recherche appliquée, développement expérimental et adaptation technologique - Catégorie B - Adaptation technologique</t>
  </si>
  <si>
    <t>2 ans</t>
  </si>
  <si>
    <t xml:space="preserve">Volet 2 — Recherche appliquée, développement expérimental et adaptation technologique - Catégorie C - ADLAI - Projets d'essais avec tamisage </t>
  </si>
  <si>
    <t>Volet 2 — Recherche appliquée, développement expérimental et adaptation technologique - Catégorie C - ADLAI - Projets d'essais sans tamisage et biopesticide</t>
  </si>
  <si>
    <t>4 ans</t>
  </si>
  <si>
    <t>Volet 3 — Innovation des entreprises du secteur des pêches et de l’aquaculture commerciales (avec diffusion publique)</t>
  </si>
  <si>
    <t>Volet 3 — Innovation des entreprises du secteur des pêches et de l’aquaculture commerciales (sans diffusion publique)</t>
  </si>
  <si>
    <t>Volet 4 — Soutien financier aux initiatives de partenariat pour l’innovation</t>
  </si>
  <si>
    <t>5 ans</t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</si>
  <si>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A - Activité de communication portant sur l’innovation</t>
    </r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</si>
  <si>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B - Nouveaux outils de diffusion portant sur des connaissances techniques à l’exception des outils qui concernent principalement l’agroenvironnement</t>
    </r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</si>
  <si>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C - Vitrine technologique à portée sectorielle à l’exception des vitrines qui concernent principalement l’agroenvironnement</t>
    </r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</si>
  <si>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D - Accueil d’experts étrangers (hors Québec)</t>
    </r>
  </si>
  <si>
    <t>Volet 2 — Recherche appliquée, développement expérimental et adaptation technologique - Catégorie D - Activités de transfert de connaissances découlant d’un projet des catégories A et B</t>
  </si>
  <si>
    <t>Clientèle</t>
  </si>
  <si>
    <t>No selon la clientèle</t>
  </si>
  <si>
    <t>Volet 2</t>
  </si>
  <si>
    <t>Volet 3</t>
  </si>
  <si>
    <t>Volet 4</t>
  </si>
  <si>
    <t>Volet 5</t>
  </si>
  <si>
    <t>CL0</t>
  </si>
  <si>
    <t>Établissements de recherche (universités)</t>
  </si>
  <si>
    <t>CL1</t>
  </si>
  <si>
    <t>Établissements de recherche (autres demandeurs)</t>
  </si>
  <si>
    <t>CL2</t>
  </si>
  <si>
    <t>Établissements de transfert technologique</t>
  </si>
  <si>
    <t>CL3</t>
  </si>
  <si>
    <t>Associations et regroupements d’entreprises ou de producteurs</t>
  </si>
  <si>
    <t>CL4</t>
  </si>
  <si>
    <t>Organismes de soutien aux initiatives de recherche et d’innovation</t>
  </si>
  <si>
    <t>CL5</t>
  </si>
  <si>
    <t>Centres de diffusion</t>
  </si>
  <si>
    <t>CL6</t>
  </si>
  <si>
    <t>Entreprises de pêche, d’aquaculture commerciales et de transformation de produits aquatiques</t>
  </si>
  <si>
    <t>CL7</t>
  </si>
  <si>
    <t>Conseils de bande</t>
  </si>
  <si>
    <t>CL8</t>
  </si>
  <si>
    <t>Taux d'aide</t>
  </si>
  <si>
    <t xml:space="preserve"> Type de financement (autre)</t>
  </si>
  <si>
    <t>Autre financement public</t>
  </si>
  <si>
    <t>Financement autre programme confirmé</t>
  </si>
  <si>
    <t>Financement confirmé</t>
  </si>
  <si>
    <t>Financement non confirmé</t>
  </si>
  <si>
    <t>Aide autre programme confirmé</t>
  </si>
  <si>
    <t>Frais d'administration</t>
  </si>
  <si>
    <t>Frais indirecte de recherche</t>
  </si>
  <si>
    <t>Priorités</t>
  </si>
  <si>
    <t>PAD - Réduire l’usage des pesticides et leurs risques pour la santé et l’environnement</t>
  </si>
  <si>
    <t>PAD - Améliorer la santé et la conservation des sols</t>
  </si>
  <si>
    <t>PAD - Améliorer la gestion des matières fertilisantes</t>
  </si>
  <si>
    <t>PAD - Optimiser la gestion de l’eau</t>
  </si>
  <si>
    <t>PAD - Améliorer la biodiversité</t>
  </si>
  <si>
    <t>Santé et bien-être des animaux</t>
  </si>
  <si>
    <t>Santé publique</t>
  </si>
  <si>
    <t>Agriculture biologique</t>
  </si>
  <si>
    <t xml:space="preserve">Enjeux socio-économiques du secteur </t>
  </si>
  <si>
    <r>
      <t>Projets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situés dans l’agglomération des Îles-de-la-Madeleine</t>
    </r>
  </si>
  <si>
    <t>Ne s'applique pas</t>
  </si>
  <si>
    <t>Montant d'aide</t>
  </si>
  <si>
    <t>Montant avant FIR ou FA</t>
  </si>
  <si>
    <t>FIR ou FA</t>
  </si>
  <si>
    <t>Montant total</t>
  </si>
  <si>
    <t>Montant minimum</t>
  </si>
  <si>
    <t>Plan de transfert</t>
  </si>
  <si>
    <t>FA</t>
  </si>
  <si>
    <t>Minimum</t>
  </si>
  <si>
    <t>Volet 2 — Recherche appliquée, développement expérimental et adaptation technologique - Catégorie A - Université - 1 an ou 2 ans</t>
  </si>
  <si>
    <t>Volet 2 — Recherche appliquée, développement expérimental et adaptation technologique - Catégorie A - Université - 3 ans</t>
  </si>
  <si>
    <t>Volet 2 — Recherche appliquée, développement expérimental et adaptation technologique - Catégorie A - Université - 4 ans</t>
  </si>
  <si>
    <t>Volet 2 — Recherche appliquée, développement expérimental et adaptation technologique - Catégorie A - Autre - 1 an ou 2 ans</t>
  </si>
  <si>
    <t>Volet 2 — Recherche appliquée, développement expérimental et adaptation technologique - Catégorie A - Autre - 3 ans</t>
  </si>
  <si>
    <t>Volet 2 — Recherche appliquée, développement expérimental et adaptation technologique - Catégorie A - Autre - 4 ans</t>
  </si>
  <si>
    <t>Volet 2 — Recherche appliquée, développement expérimental et adaptation technologique - Catégorie B - Université - 1 an</t>
  </si>
  <si>
    <t>Volet 2 — Recherche appliquée, développement expérimental et adaptation technologique - Catégorie B - Université - 2 ans</t>
  </si>
  <si>
    <t>Volet 2 — Recherche appliquée, développement expérimental et adaptation technologique - Catégorie B - Université - 3 ans</t>
  </si>
  <si>
    <t>Volet 2 — Recherche appliquée, développement expérimental et adaptation technologique - Catégorie B - Autre - 1 ans</t>
  </si>
  <si>
    <t>Volet 2 — Recherche appliquée, développement expérimental et adaptation technologique - Catégorie B - Autre - 2 ans</t>
  </si>
  <si>
    <t>Volet 2 — Recherche appliquée, développement expérimental et adaptation technologique - Catégorie B - Autre - 3 ans</t>
  </si>
  <si>
    <t>Volet 2 — Recherche appliquée, développement expérimental et adaptation technologique - Catégorie C - Université - Essais avec tamisage</t>
  </si>
  <si>
    <t>Volet 2 — Recherche appliquée, développement expérimental et adaptation technologique - Catégorie C - Université - Autres essais</t>
  </si>
  <si>
    <t>Volet 2 — Recherche appliquée, développement expérimental et adaptation technologique - Catégorie C - Autre - Essais avec tamisage</t>
  </si>
  <si>
    <t>Volet 2 — Recherche appliquée, développement expérimental et adaptation technologique - Catégorie C - Autre - Autres essais</t>
  </si>
  <si>
    <t>Volet 2 — Recherche appliquée, développement expérimental et adaptation technologique - Catégorie D</t>
  </si>
  <si>
    <t xml:space="preserve">Volet 4 — Soutien financier aux initiatives de partenariat pour l’innovation - Université </t>
  </si>
  <si>
    <t>Volet 4 — Soutien financier aux initiatives de partenariat pour l’innovation - Autre</t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</si>
  <si>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A ou B</t>
    </r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</si>
  <si>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C</t>
    </r>
  </si>
  <si>
    <r>
      <t>Volet 5 — Soutien au transfert de connaissances</t>
    </r>
    <r>
      <rPr>
        <sz val="10"/>
        <color rgb="FF4F81BD"/>
        <rFont val="Arial"/>
        <family val="2"/>
      </rPr>
      <t xml:space="preserve"> </t>
    </r>
    <r>
      <rPr>
        <sz val="10"/>
        <color theme="1"/>
        <rFont val="Arial"/>
        <family val="2"/>
      </rPr>
      <t>et à la diffusion</t>
    </r>
    <r>
      <rPr>
        <sz val="10"/>
        <rFont val="Arial"/>
        <family val="2"/>
      </rPr>
      <t xml:space="preserve"> - Catégorie D</t>
    </r>
  </si>
  <si>
    <t>FA ou FIR</t>
  </si>
  <si>
    <t>Frais indirectes de recherche</t>
  </si>
  <si>
    <t>NO associé a un volet</t>
  </si>
  <si>
    <t>NO associé une clientèle</t>
  </si>
  <si>
    <t>Calcul montant aide</t>
  </si>
  <si>
    <t>Volet - Taux différent université</t>
  </si>
  <si>
    <t>Volet 2 Catégorie A : Durée 1 an ou 2 ans = 1 an</t>
  </si>
  <si>
    <t>Autre volet</t>
  </si>
  <si>
    <t>Clientèle admissible selon volet</t>
  </si>
  <si>
    <t>Durée admissible selon le volet</t>
  </si>
  <si>
    <t>Calcul de l'aide maximum admissible</t>
  </si>
  <si>
    <t>Calcul de l'aide minimum admissible</t>
  </si>
  <si>
    <t>Calcul aide Clientèle Université</t>
  </si>
  <si>
    <t>Calcul % aide</t>
  </si>
  <si>
    <t>Calcul bonification</t>
  </si>
  <si>
    <t>Decription</t>
  </si>
  <si>
    <t>Critère de bonification sélectionné</t>
  </si>
  <si>
    <t>Taux de bonification selon le volet</t>
  </si>
  <si>
    <t>Taux de bonification qui s'applique</t>
  </si>
  <si>
    <t>Calcul cumul</t>
  </si>
  <si>
    <t>Taux de cumul selon le volet</t>
  </si>
  <si>
    <t>Volet 3 et bonification sélectionnée</t>
  </si>
  <si>
    <t>Volet 3 multiplicateur</t>
  </si>
  <si>
    <t>Type de frais selon le volet</t>
  </si>
  <si>
    <t>Taux FA ou FIR</t>
  </si>
  <si>
    <t>résumé plan de financement</t>
  </si>
  <si>
    <t>Calcul Versement initial</t>
  </si>
  <si>
    <t>% du premier versement</t>
  </si>
  <si>
    <t>Volet Sélectionner</t>
  </si>
  <si>
    <t>Durée du volet</t>
  </si>
  <si>
    <t>Contribution Partenaires et Demandeur</t>
  </si>
  <si>
    <t>Priorité</t>
  </si>
  <si>
    <t>Calcul Minimum contribution</t>
  </si>
  <si>
    <t>Calcul si PRIORITÉ</t>
  </si>
  <si>
    <t>Calcul min après priorité</t>
  </si>
  <si>
    <t>Coût total avant FA</t>
  </si>
  <si>
    <t>FA admissibles</t>
  </si>
  <si>
    <t>Aide demandée incluant FA</t>
  </si>
  <si>
    <t>Aide demandée avant FA</t>
  </si>
  <si>
    <t xml:space="preserve">Dossier no </t>
  </si>
  <si>
    <t>Montant maximum d'aide 
admissible avant FA ou FIR</t>
  </si>
  <si>
    <t>Aide demandée avant FA ou FIR</t>
  </si>
  <si>
    <t>Coût total avant FA ou FIR</t>
  </si>
  <si>
    <t xml:space="preserve">Mesure no </t>
  </si>
  <si>
    <t>% d'avance versée à la suite de la signature de la convention</t>
  </si>
  <si>
    <t>Contribution du demandeur ou des partenaires</t>
  </si>
  <si>
    <t>HONORAIRES</t>
  </si>
  <si>
    <t>AUTRES FRAIS ET DÉPENSES</t>
  </si>
  <si>
    <t>Description de l'utilisation de bâtiments ou de terrains (coût d'utilisation ou de location) et d'équipements (coût d'utilisation, de location ou d'achat)</t>
  </si>
  <si>
    <t>% d'aide demandée</t>
  </si>
  <si>
    <t>Montant maximum d'aide 
admissible avant FA</t>
  </si>
  <si>
    <t>Aide demandée incluant FA ou FIR</t>
  </si>
  <si>
    <t xml:space="preserve">3. Remplissez la SECTION 2 - DESCRIPTION DES DÉPENSES ADMISSIBLES </t>
  </si>
  <si>
    <t>–  Le calendrier de réalisation doit être rempli pour tous les types de projets.</t>
  </si>
  <si>
    <t>Section Plan de financement - Transfert de connaissances (à remplir si nécessaire)</t>
  </si>
  <si>
    <t>Si un message ou un nombre s’affiche en rouge lors du remplissage des plans de financement, cela indique une erreur à corriger.</t>
  </si>
  <si>
    <t>Section Plan de financement - Projet (à remplir par tous les demandeurs)</t>
  </si>
  <si>
    <t>–  Les dépenses se rapportant au calendrier de réalisation qui sont indiquées dans les plans de financement sont uniquement admissibles à partir de la date d'acceptation de l'aide financière par le Ministre.</t>
  </si>
  <si>
    <t>Seuls les projets suivants exigent la réalisation d'un plan de financement pour le transfert de connaissances :</t>
  </si>
  <si>
    <t>Information complémentaire</t>
  </si>
  <si>
    <t>Contribution demandée au programme Innovation bioalimentaire</t>
  </si>
  <si>
    <t>Réservé au Ministère (nombre de jours de 7 h)</t>
  </si>
  <si>
    <t>Catégorie d'emploi</t>
  </si>
  <si>
    <r>
      <t>SECTION 1 - SOMMAIRE DU FINANCEMENT</t>
    </r>
    <r>
      <rPr>
        <b/>
        <sz val="11"/>
        <color theme="9" tint="-0.249977111117893"/>
        <rFont val="Arial"/>
        <family val="2"/>
      </rPr>
      <t xml:space="preserve"> </t>
    </r>
    <r>
      <rPr>
        <b/>
        <sz val="11"/>
        <color rgb="FF0070C0"/>
        <rFont val="Arial"/>
        <family val="2"/>
      </rPr>
      <t>(LES CONTRIBUTIONS TOTALES DU DEMANDEUR OU DES PARTENAIRES DOIVENT ÊTRE DÉTAILLÉES À LA SECTION 2)</t>
    </r>
  </si>
  <si>
    <t>– Le montant total indiqué pour les contributions monétaires et en nature du demandeur ou des partenaires doit être détaillé à la SECTION 2.</t>
  </si>
  <si>
    <t>2. Indiquez les contributions du demandeur ou des partenaires dans le tableau de la SECTION 1 :</t>
  </si>
  <si>
    <t>Autres sources de financement à considérer dans le cumul des aides publiques</t>
  </si>
  <si>
    <t>Autre programme du MAPAQ</t>
  </si>
  <si>
    <r>
      <t>SECTION 1 - SOMMAIRE DU FINANCEMENT</t>
    </r>
    <r>
      <rPr>
        <b/>
        <sz val="11"/>
        <color rgb="FF0070C0"/>
        <rFont val="Arial"/>
        <family val="2"/>
      </rPr>
      <t xml:space="preserve"> (LES CONTRIBUTIONS TOTALES DU DEMANDEUR OU DES PARTENAIRES DOIVENT ÊTRE DÉTAILLÉES À LA SECTION 2)</t>
    </r>
  </si>
  <si>
    <t>2.3 - Frais de publication et autres dépenses (préciser)</t>
  </si>
  <si>
    <t>Inclure les activités liées au plan de transfert de connaissances pour le volet 2, catégories A et B.</t>
  </si>
  <si>
    <t>févr.</t>
  </si>
  <si>
    <t>CALENDRIER DE RÉALISATION</t>
  </si>
  <si>
    <t>Jour-personne (j)</t>
  </si>
  <si>
    <t>–  Contribution nature: contribution sans paiement correspondant à l'implication de ressources humaines et l'utilisation de terrains, d'immeubles, d'équipements ou de marchandises nécessaires à la réalisation du projet et à laquelle est attribuée une valeur monétaire.</t>
  </si>
  <si>
    <t>Contribution du demandeur :</t>
  </si>
  <si>
    <t>– Contribution du demandeur cellule M18</t>
  </si>
  <si>
    <t xml:space="preserve">Contribution monétaire ou en nature </t>
  </si>
  <si>
    <t>–  Salaires et charges sociales : les salaires déclarés doivent être les salaires réels plus les charges sociales (si les charges sociales dépassent le montant forfaitaire fixe de 26%, une preuve comptable sera exigée lors des réclamations).
Contribution nature : correspond</t>
  </si>
  <si>
    <t>Nom de l'activité</t>
  </si>
  <si>
    <t>Description (spécifier le nombre de kilomètres à parcourir entre le lieu de départ et le lieu d'arrivée ainsi que le nombre de déplacements prévus)</t>
  </si>
  <si>
    <t xml:space="preserve">Taux </t>
  </si>
  <si>
    <t>Description (décrire les distances à parcourir et le nombre de déplacements, le lieu de départ et d'arrivée, les frais de repas et les frais d'hébergement distinctivement)</t>
  </si>
  <si>
    <t>Description (détailler le nombre de nuités et le nombre de participants prévus)</t>
  </si>
  <si>
    <t>Description (détailler la durée de l'activité et le nombre de participants prévus)</t>
  </si>
  <si>
    <t>– Contribution des partenaires cellules M20 à M27</t>
  </si>
  <si>
    <t>– Contribution qui provient d'une autre source de financement M31 à M34</t>
  </si>
  <si>
    <t>CONTRIBUTION TOTALE DU DEMANDEUR OU DES PARTENAIRES</t>
  </si>
  <si>
    <t xml:space="preserve">Au moment de soumettre une réclamation, veuillez consulter les taux en vigueur en suivant le lien suivant: </t>
  </si>
  <si>
    <t>DIRECTIVE CONCERNANT LES FRAIS DE DÉPLACEMENT DES PERSONNES ENGAGÉES À HONORAIRES PAR DES ORGANISMES PUBLICS (gouv.qc.ca)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</si>
</sst>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#,##0\ &quot;$&quot;_);\(#,##0\ &quot;$&quot;\)"/>
    <numFmt numFmtId="7" formatCode="#,##0.00\ &quot;$&quot;_);\(#,##0.00\ &quot;$&quot;\)"/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#,##0.00\ &quot;$&quot;"/>
    <numFmt numFmtId="165" formatCode="#,##0\ &quot;$&quot;"/>
    <numFmt numFmtId="166" formatCode="0.0%"/>
    <numFmt numFmtId="167" formatCode="#,##0.000\ &quot;$&quot;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10"/>
      <color rgb="FF4F81BD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10"/>
      <color rgb="FF000000"/>
      <name val="Times New Roman"/>
      <family val="1"/>
    </font>
    <font>
      <b/>
      <sz val="11"/>
      <name val="Arial"/>
      <family val="2"/>
    </font>
    <font>
      <b/>
      <i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9"/>
      <color theme="0"/>
      <name val="Arial"/>
      <family val="2"/>
    </font>
    <font>
      <sz val="8"/>
      <name val="Arial"/>
      <family val="2"/>
    </font>
    <font>
      <b/>
      <sz val="11"/>
      <color theme="9" tint="-0.249977111117893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0070C0"/>
      <name val="Arial"/>
      <family val="2"/>
    </font>
    <font>
      <u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</font>
    <font>
      <b/>
      <sz val="10"/>
      <color theme="1"/>
      <name val="Arial"/>
    </font>
    <font>
      <b/>
      <sz val="11"/>
      <color theme="1"/>
      <name val="Arial"/>
    </font>
    <font>
      <b/>
      <sz val="9"/>
      <name val="Arial"/>
    </font>
    <font>
      <sz val="12"/>
      <color rgb="FFFF0000"/>
      <name val="Calibri"/>
      <family val="2"/>
      <scheme val="minor"/>
    </font>
    <font>
      <sz val="12"/>
      <color rgb="FFFF0000"/>
      <name val="Calibri 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theme="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27" fillId="0" borderId="0"/>
    <xf numFmtId="44" fontId="27" fillId="0" borderId="0" applyFont="0" applyFill="0" applyBorder="0" applyAlignment="0" applyProtection="0"/>
    <xf numFmtId="0" fontId="32" fillId="0" borderId="0"/>
    <xf numFmtId="9" fontId="2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484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6" fillId="2" borderId="0" xfId="2" applyFont="1" applyFill="1" applyAlignment="1" applyProtection="1">
      <alignment horizontal="right" vertical="center"/>
      <protection hidden="1"/>
    </xf>
    <xf numFmtId="0" fontId="8" fillId="0" borderId="0" xfId="0" applyFont="1"/>
    <xf numFmtId="0" fontId="5" fillId="2" borderId="0" xfId="2" applyFont="1" applyFill="1" applyAlignment="1" applyProtection="1">
      <alignment horizontal="right" vertical="center" wrapText="1"/>
      <protection hidden="1"/>
    </xf>
    <xf numFmtId="0" fontId="11" fillId="5" borderId="0" xfId="0" applyFont="1" applyFill="1"/>
    <xf numFmtId="0" fontId="11" fillId="0" borderId="0" xfId="0" applyFont="1"/>
    <xf numFmtId="9" fontId="0" fillId="0" borderId="0" xfId="0" applyNumberFormat="1"/>
    <xf numFmtId="9" fontId="0" fillId="0" borderId="0" xfId="0" applyNumberFormat="1" applyAlignment="1">
      <alignment horizontal="left"/>
    </xf>
    <xf numFmtId="0" fontId="8" fillId="7" borderId="12" xfId="0" applyFont="1" applyFill="1" applyBorder="1"/>
    <xf numFmtId="0" fontId="8" fillId="0" borderId="12" xfId="0" applyFont="1" applyBorder="1"/>
    <xf numFmtId="0" fontId="11" fillId="8" borderId="0" xfId="0" applyFont="1" applyFill="1"/>
    <xf numFmtId="0" fontId="0" fillId="0" borderId="0" xfId="0" applyAlignment="1">
      <alignment horizontal="left"/>
    </xf>
    <xf numFmtId="165" fontId="8" fillId="7" borderId="12" xfId="0" applyNumberFormat="1" applyFont="1" applyFill="1" applyBorder="1"/>
    <xf numFmtId="165" fontId="8" fillId="0" borderId="12" xfId="0" applyNumberFormat="1" applyFont="1" applyBorder="1"/>
    <xf numFmtId="0" fontId="6" fillId="0" borderId="0" xfId="2" applyFont="1" applyAlignment="1" applyProtection="1">
      <alignment vertical="center" wrapText="1"/>
      <protection hidden="1"/>
    </xf>
    <xf numFmtId="0" fontId="13" fillId="0" borderId="0" xfId="0" applyFont="1"/>
    <xf numFmtId="0" fontId="13" fillId="0" borderId="0" xfId="0" applyFont="1" applyAlignment="1">
      <alignment horizontal="left"/>
    </xf>
    <xf numFmtId="165" fontId="13" fillId="0" borderId="0" xfId="0" applyNumberFormat="1" applyFont="1" applyAlignment="1">
      <alignment horizontal="left"/>
    </xf>
    <xf numFmtId="9" fontId="13" fillId="0" borderId="0" xfId="0" applyNumberFormat="1" applyFont="1" applyAlignment="1">
      <alignment horizontal="left"/>
    </xf>
    <xf numFmtId="9" fontId="8" fillId="7" borderId="12" xfId="0" applyNumberFormat="1" applyFont="1" applyFill="1" applyBorder="1" applyAlignment="1">
      <alignment horizontal="left"/>
    </xf>
    <xf numFmtId="9" fontId="8" fillId="0" borderId="12" xfId="0" applyNumberFormat="1" applyFont="1" applyBorder="1" applyAlignment="1">
      <alignment horizontal="left"/>
    </xf>
    <xf numFmtId="164" fontId="0" fillId="0" borderId="0" xfId="0" applyNumberFormat="1" applyAlignment="1">
      <alignment horizontal="left"/>
    </xf>
    <xf numFmtId="0" fontId="6" fillId="2" borderId="0" xfId="2" applyFont="1" applyFill="1" applyAlignment="1" applyProtection="1">
      <alignment horizontal="right" vertical="center" wrapText="1"/>
      <protection hidden="1"/>
    </xf>
    <xf numFmtId="165" fontId="5" fillId="3" borderId="5" xfId="2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left"/>
    </xf>
    <xf numFmtId="49" fontId="8" fillId="0" borderId="0" xfId="0" applyNumberFormat="1" applyFont="1" applyAlignment="1">
      <alignment horizontal="left"/>
    </xf>
    <xf numFmtId="0" fontId="8" fillId="5" borderId="0" xfId="0" applyFont="1" applyFill="1"/>
    <xf numFmtId="0" fontId="9" fillId="2" borderId="0" xfId="2" applyFont="1" applyFill="1" applyAlignment="1" applyProtection="1">
      <alignment horizontal="left" vertical="center" wrapText="1"/>
      <protection hidden="1"/>
    </xf>
    <xf numFmtId="0" fontId="14" fillId="0" borderId="0" xfId="0" applyFont="1" applyAlignment="1">
      <alignment vertical="center"/>
    </xf>
    <xf numFmtId="0" fontId="8" fillId="0" borderId="12" xfId="0" applyFont="1" applyBorder="1" applyAlignment="1">
      <alignment wrapText="1"/>
    </xf>
    <xf numFmtId="0" fontId="6" fillId="3" borderId="4" xfId="2" applyFont="1" applyFill="1" applyBorder="1" applyAlignment="1" applyProtection="1">
      <alignment vertical="center" wrapText="1"/>
      <protection hidden="1"/>
    </xf>
    <xf numFmtId="9" fontId="5" fillId="4" borderId="5" xfId="2" applyNumberFormat="1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>
      <alignment horizontal="left" vertical="top" textRotation="90" wrapText="1"/>
    </xf>
    <xf numFmtId="0" fontId="5" fillId="4" borderId="15" xfId="0" applyFont="1" applyFill="1" applyBorder="1" applyAlignment="1">
      <alignment horizontal="left" vertical="top" textRotation="90" wrapText="1"/>
    </xf>
    <xf numFmtId="0" fontId="10" fillId="0" borderId="0" xfId="0" applyFont="1"/>
    <xf numFmtId="0" fontId="26" fillId="0" borderId="0" xfId="0" applyFont="1" applyAlignment="1">
      <alignment vertical="center"/>
    </xf>
    <xf numFmtId="166" fontId="0" fillId="0" borderId="0" xfId="0" applyNumberFormat="1" applyAlignment="1">
      <alignment horizontal="left"/>
    </xf>
    <xf numFmtId="164" fontId="5" fillId="6" borderId="5" xfId="2" applyNumberFormat="1" applyFont="1" applyFill="1" applyBorder="1" applyAlignment="1" applyProtection="1">
      <alignment horizontal="center" vertical="center"/>
      <protection hidden="1"/>
    </xf>
    <xf numFmtId="10" fontId="5" fillId="6" borderId="5" xfId="2" applyNumberFormat="1" applyFont="1" applyFill="1" applyBorder="1" applyAlignment="1" applyProtection="1">
      <alignment horizontal="center" vertical="center"/>
      <protection hidden="1"/>
    </xf>
    <xf numFmtId="4" fontId="5" fillId="3" borderId="5" xfId="2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left" vertical="center"/>
    </xf>
    <xf numFmtId="164" fontId="5" fillId="0" borderId="0" xfId="2" applyNumberFormat="1" applyFont="1" applyAlignment="1">
      <alignment horizontal="center" vertical="center"/>
    </xf>
    <xf numFmtId="4" fontId="5" fillId="0" borderId="0" xfId="2" applyNumberFormat="1" applyFont="1" applyAlignment="1">
      <alignment horizontal="center" vertical="center"/>
    </xf>
    <xf numFmtId="0" fontId="9" fillId="0" borderId="0" xfId="2" applyFont="1" applyAlignment="1" applyProtection="1">
      <alignment horizontal="center" vertical="center" wrapText="1"/>
      <protection hidden="1"/>
    </xf>
    <xf numFmtId="165" fontId="29" fillId="3" borderId="5" xfId="0" applyNumberFormat="1" applyFont="1" applyFill="1" applyBorder="1" applyAlignment="1">
      <alignment horizontal="center" vertical="center"/>
    </xf>
    <xf numFmtId="0" fontId="10" fillId="3" borderId="5" xfId="2" applyFont="1" applyFill="1" applyBorder="1" applyAlignment="1">
      <alignment horizontal="center" vertical="center" wrapText="1"/>
    </xf>
    <xf numFmtId="164" fontId="5" fillId="3" borderId="5" xfId="2" applyNumberFormat="1" applyFont="1" applyFill="1" applyBorder="1" applyAlignment="1">
      <alignment horizontal="center" vertical="center"/>
    </xf>
    <xf numFmtId="44" fontId="9" fillId="3" borderId="0" xfId="1" applyFont="1" applyFill="1" applyBorder="1" applyAlignment="1" applyProtection="1">
      <alignment horizontal="left" vertical="center" wrapText="1"/>
      <protection hidden="1"/>
    </xf>
    <xf numFmtId="0" fontId="6" fillId="2" borderId="5" xfId="2" applyFont="1" applyFill="1" applyBorder="1" applyAlignment="1" applyProtection="1">
      <alignment horizontal="center" vertical="center" wrapText="1"/>
      <protection hidden="1"/>
    </xf>
    <xf numFmtId="0" fontId="6" fillId="3" borderId="16" xfId="2" applyFont="1" applyFill="1" applyBorder="1" applyAlignment="1" applyProtection="1">
      <alignment horizontal="right" vertical="center" wrapText="1"/>
      <protection hidden="1"/>
    </xf>
    <xf numFmtId="0" fontId="6" fillId="3" borderId="4" xfId="2" applyFont="1" applyFill="1" applyBorder="1" applyAlignment="1" applyProtection="1">
      <alignment horizontal="right" vertical="center" wrapText="1"/>
      <protection hidden="1"/>
    </xf>
    <xf numFmtId="165" fontId="31" fillId="3" borderId="5" xfId="0" applyNumberFormat="1" applyFont="1" applyFill="1" applyBorder="1" applyAlignment="1">
      <alignment horizontal="center" vertical="center"/>
    </xf>
    <xf numFmtId="164" fontId="6" fillId="6" borderId="5" xfId="2" applyNumberFormat="1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left" vertical="center" wrapText="1"/>
      <protection hidden="1"/>
    </xf>
    <xf numFmtId="0" fontId="14" fillId="0" borderId="0" xfId="2" applyFont="1" applyAlignment="1">
      <alignment vertical="center"/>
    </xf>
    <xf numFmtId="0" fontId="5" fillId="0" borderId="4" xfId="2" applyFont="1" applyBorder="1" applyAlignment="1" applyProtection="1">
      <alignment horizontal="left" vertical="center" wrapText="1"/>
      <protection hidden="1"/>
    </xf>
    <xf numFmtId="0" fontId="5" fillId="0" borderId="0" xfId="2" applyFont="1" applyAlignment="1" applyProtection="1">
      <alignment horizontal="left" vertical="center" wrapText="1"/>
      <protection hidden="1"/>
    </xf>
    <xf numFmtId="164" fontId="6" fillId="6" borderId="5" xfId="2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4" fillId="0" borderId="0" xfId="2" applyAlignment="1">
      <alignment vertical="center"/>
    </xf>
    <xf numFmtId="0" fontId="4" fillId="3" borderId="7" xfId="2" applyFill="1" applyBorder="1" applyAlignment="1">
      <alignment vertical="center"/>
    </xf>
    <xf numFmtId="0" fontId="26" fillId="3" borderId="0" xfId="2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30" fillId="0" borderId="0" xfId="0" applyFont="1" applyAlignment="1">
      <alignment horizontal="right" vertical="center"/>
    </xf>
    <xf numFmtId="0" fontId="22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49" fontId="5" fillId="4" borderId="5" xfId="2" applyNumberFormat="1" applyFont="1" applyFill="1" applyBorder="1" applyAlignment="1" applyProtection="1">
      <alignment horizontal="center" vertical="center"/>
      <protection locked="0"/>
    </xf>
    <xf numFmtId="0" fontId="33" fillId="0" borderId="0" xfId="5" applyFont="1" applyAlignment="1">
      <alignment horizontal="left" vertical="top" wrapText="1"/>
    </xf>
    <xf numFmtId="0" fontId="33" fillId="0" borderId="0" xfId="5" applyFont="1" applyAlignment="1">
      <alignment horizontal="left" vertical="top"/>
    </xf>
    <xf numFmtId="0" fontId="25" fillId="0" borderId="0" xfId="0" applyFont="1" applyAlignment="1">
      <alignment vertical="center"/>
    </xf>
    <xf numFmtId="0" fontId="11" fillId="5" borderId="0" xfId="0" applyFont="1" applyFill="1" applyAlignment="1">
      <alignment horizontal="center"/>
    </xf>
    <xf numFmtId="165" fontId="0" fillId="0" borderId="0" xfId="0" applyNumberFormat="1"/>
    <xf numFmtId="165" fontId="8" fillId="0" borderId="0" xfId="0" applyNumberFormat="1" applyFont="1"/>
    <xf numFmtId="165" fontId="34" fillId="0" borderId="0" xfId="0" applyNumberFormat="1" applyFont="1" applyAlignment="1">
      <alignment vertical="center"/>
    </xf>
    <xf numFmtId="0" fontId="6" fillId="11" borderId="5" xfId="2" applyFont="1" applyFill="1" applyBorder="1" applyAlignment="1" applyProtection="1">
      <alignment horizontal="center" vertical="center" wrapText="1"/>
      <protection hidden="1"/>
    </xf>
    <xf numFmtId="0" fontId="5" fillId="4" borderId="5" xfId="2" applyFont="1" applyFill="1" applyBorder="1" applyAlignment="1" applyProtection="1">
      <alignment horizontal="center" vertical="center" wrapText="1"/>
      <protection locked="0" hidden="1"/>
    </xf>
    <xf numFmtId="0" fontId="9" fillId="2" borderId="0" xfId="2" applyFont="1" applyFill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17" fillId="0" borderId="0" xfId="0" applyFont="1" applyAlignment="1" applyProtection="1">
      <alignment wrapText="1"/>
      <protection hidden="1"/>
    </xf>
    <xf numFmtId="0" fontId="14" fillId="0" borderId="0" xfId="2" applyFont="1" applyAlignment="1" applyProtection="1">
      <alignment wrapText="1"/>
      <protection hidden="1"/>
    </xf>
    <xf numFmtId="164" fontId="5" fillId="4" borderId="5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6" borderId="5" xfId="2" applyNumberFormat="1" applyFont="1" applyFill="1" applyBorder="1" applyAlignment="1" applyProtection="1">
      <alignment horizontal="center" vertical="center" wrapText="1"/>
      <protection hidden="1"/>
    </xf>
    <xf numFmtId="0" fontId="14" fillId="3" borderId="7" xfId="2" applyFont="1" applyFill="1" applyBorder="1" applyAlignment="1" applyProtection="1">
      <alignment wrapText="1"/>
      <protection hidden="1"/>
    </xf>
    <xf numFmtId="9" fontId="5" fillId="3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6" borderId="5" xfId="2" applyNumberFormat="1" applyFont="1" applyFill="1" applyBorder="1" applyAlignment="1" applyProtection="1">
      <alignment horizontal="center" vertical="center" wrapText="1"/>
      <protection hidden="1"/>
    </xf>
    <xf numFmtId="10" fontId="5" fillId="6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3" borderId="5" xfId="2" applyNumberFormat="1" applyFont="1" applyFill="1" applyBorder="1" applyAlignment="1" applyProtection="1">
      <alignment horizontal="center" vertical="center" wrapText="1"/>
      <protection hidden="1"/>
    </xf>
    <xf numFmtId="0" fontId="18" fillId="3" borderId="0" xfId="2" applyFont="1" applyFill="1" applyAlignment="1" applyProtection="1">
      <alignment wrapText="1"/>
      <protection hidden="1"/>
    </xf>
    <xf numFmtId="0" fontId="14" fillId="3" borderId="0" xfId="2" applyFont="1" applyFill="1" applyAlignment="1" applyProtection="1">
      <alignment wrapText="1"/>
      <protection hidden="1"/>
    </xf>
    <xf numFmtId="165" fontId="6" fillId="6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0" borderId="0" xfId="2" applyNumberFormat="1" applyFont="1" applyAlignment="1" applyProtection="1">
      <alignment horizontal="center" vertical="center" wrapText="1"/>
      <protection hidden="1"/>
    </xf>
    <xf numFmtId="165" fontId="5" fillId="9" borderId="5" xfId="2" applyNumberFormat="1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left" wrapText="1"/>
      <protection hidden="1"/>
    </xf>
    <xf numFmtId="0" fontId="14" fillId="0" borderId="0" xfId="0" applyFont="1" applyAlignment="1" applyProtection="1">
      <alignment wrapText="1"/>
      <protection hidden="1"/>
    </xf>
    <xf numFmtId="0" fontId="22" fillId="0" borderId="0" xfId="2" applyFont="1" applyAlignment="1" applyProtection="1">
      <alignment wrapText="1"/>
      <protection hidden="1"/>
    </xf>
    <xf numFmtId="164" fontId="5" fillId="0" borderId="0" xfId="2" applyNumberFormat="1" applyFont="1" applyAlignment="1" applyProtection="1">
      <alignment horizontal="left" vertical="center" wrapText="1"/>
      <protection hidden="1"/>
    </xf>
    <xf numFmtId="164" fontId="5" fillId="0" borderId="0" xfId="2" applyNumberFormat="1" applyFont="1" applyAlignment="1" applyProtection="1">
      <alignment horizontal="center" vertical="center" wrapText="1"/>
      <protection hidden="1"/>
    </xf>
    <xf numFmtId="4" fontId="5" fillId="0" borderId="0" xfId="2" applyNumberFormat="1" applyFont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wrapText="1"/>
      <protection hidden="1"/>
    </xf>
    <xf numFmtId="49" fontId="5" fillId="4" borderId="5" xfId="2" applyNumberFormat="1" applyFont="1" applyFill="1" applyBorder="1" applyAlignment="1" applyProtection="1">
      <alignment horizontal="center" vertical="center" wrapText="1"/>
      <protection locked="0" hidden="1"/>
    </xf>
    <xf numFmtId="1" fontId="0" fillId="0" borderId="0" xfId="0" applyNumberFormat="1" applyAlignment="1">
      <alignment horizontal="left"/>
    </xf>
    <xf numFmtId="0" fontId="5" fillId="9" borderId="5" xfId="2" applyFont="1" applyFill="1" applyBorder="1" applyAlignment="1" applyProtection="1">
      <alignment horizontal="center" vertical="center" wrapText="1"/>
      <protection hidden="1"/>
    </xf>
    <xf numFmtId="0" fontId="5" fillId="6" borderId="5" xfId="2" applyFont="1" applyFill="1" applyBorder="1" applyAlignment="1" applyProtection="1">
      <alignment horizontal="center" vertical="center"/>
      <protection hidden="1"/>
    </xf>
    <xf numFmtId="49" fontId="35" fillId="4" borderId="5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4" borderId="5" xfId="2" applyNumberFormat="1" applyFont="1" applyFill="1" applyBorder="1" applyAlignment="1" applyProtection="1">
      <alignment horizontal="center" vertical="center"/>
      <protection locked="0"/>
    </xf>
    <xf numFmtId="164" fontId="5" fillId="4" borderId="5" xfId="2" applyNumberFormat="1" applyFont="1" applyFill="1" applyBorder="1" applyAlignment="1" applyProtection="1">
      <alignment horizontal="center" vertical="center" wrapText="1"/>
      <protection locked="0"/>
    </xf>
    <xf numFmtId="9" fontId="5" fillId="4" borderId="5" xfId="2" applyNumberFormat="1" applyFont="1" applyFill="1" applyBorder="1" applyAlignment="1" applyProtection="1">
      <alignment horizontal="center" vertical="center" wrapText="1"/>
      <protection locked="0"/>
    </xf>
    <xf numFmtId="167" fontId="26" fillId="4" borderId="5" xfId="0" applyNumberFormat="1" applyFont="1" applyFill="1" applyBorder="1" applyAlignment="1" applyProtection="1">
      <alignment horizontal="center" vertical="center" wrapText="1"/>
      <protection locked="0"/>
    </xf>
    <xf numFmtId="9" fontId="26" fillId="6" borderId="5" xfId="2" applyNumberFormat="1" applyFont="1" applyFill="1" applyBorder="1" applyAlignment="1" applyProtection="1">
      <alignment horizontal="center" vertical="center" wrapText="1"/>
      <protection hidden="1"/>
    </xf>
    <xf numFmtId="0" fontId="37" fillId="0" borderId="0" xfId="5" applyFont="1" applyAlignment="1">
      <alignment horizontal="left" vertical="center" wrapText="1"/>
    </xf>
    <xf numFmtId="2" fontId="5" fillId="4" borderId="5" xfId="2" applyNumberFormat="1" applyFont="1" applyFill="1" applyBorder="1" applyAlignment="1" applyProtection="1">
      <alignment horizontal="center" vertical="center"/>
      <protection locked="0"/>
    </xf>
    <xf numFmtId="2" fontId="5" fillId="4" borderId="5" xfId="2" applyNumberFormat="1" applyFont="1" applyFill="1" applyBorder="1" applyAlignment="1" applyProtection="1">
      <alignment horizontal="center" vertical="center" wrapText="1"/>
      <protection locked="0"/>
    </xf>
    <xf numFmtId="167" fontId="5" fillId="4" borderId="5" xfId="2" applyNumberFormat="1" applyFont="1" applyFill="1" applyBorder="1" applyAlignment="1" applyProtection="1">
      <alignment horizontal="center" vertical="center"/>
      <protection locked="0"/>
    </xf>
    <xf numFmtId="0" fontId="13" fillId="4" borderId="6" xfId="0" applyFont="1" applyFill="1" applyBorder="1" applyAlignment="1">
      <alignment horizontal="right" vertical="center"/>
    </xf>
    <xf numFmtId="0" fontId="13" fillId="4" borderId="8" xfId="0" applyFont="1" applyFill="1" applyBorder="1" applyAlignment="1">
      <alignment horizontal="right" vertical="center"/>
    </xf>
    <xf numFmtId="0" fontId="31" fillId="4" borderId="9" xfId="0" applyFont="1" applyFill="1" applyBorder="1" applyAlignment="1">
      <alignment horizontal="right" vertical="center"/>
    </xf>
    <xf numFmtId="0" fontId="38" fillId="0" borderId="0" xfId="7" applyAlignment="1" applyProtection="1">
      <alignment wrapText="1"/>
      <protection hidden="1"/>
    </xf>
    <xf numFmtId="0" fontId="2" fillId="13" borderId="0" xfId="0" applyFont="1" applyFill="1"/>
    <xf numFmtId="0" fontId="0" fillId="0" borderId="0" xfId="0" applyAlignment="1">
      <alignment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wrapText="1"/>
    </xf>
    <xf numFmtId="49" fontId="5" fillId="0" borderId="1" xfId="0" applyNumberFormat="1" applyFont="1" applyBorder="1" applyAlignment="1" applyProtection="1">
      <alignment vertical="top" wrapText="1" shrinkToFit="1"/>
      <protection locked="0"/>
    </xf>
    <xf numFmtId="49" fontId="5" fillId="0" borderId="10" xfId="0" applyNumberFormat="1" applyFont="1" applyBorder="1" applyAlignment="1" applyProtection="1">
      <alignment vertical="top" wrapText="1" shrinkToFit="1"/>
      <protection locked="0"/>
    </xf>
    <xf numFmtId="49" fontId="5" fillId="0" borderId="4" xfId="0" applyNumberFormat="1" applyFont="1" applyBorder="1" applyAlignment="1" applyProtection="1">
      <alignment vertical="top" wrapText="1" shrinkToFit="1"/>
      <protection locked="0"/>
    </xf>
    <xf numFmtId="49" fontId="5" fillId="0" borderId="16" xfId="0" applyNumberFormat="1" applyFont="1" applyBorder="1" applyAlignment="1" applyProtection="1">
      <alignment vertical="top" wrapText="1" shrinkToFit="1"/>
      <protection locked="0"/>
    </xf>
    <xf numFmtId="49" fontId="5" fillId="0" borderId="2" xfId="0" applyNumberFormat="1" applyFont="1" applyBorder="1" applyAlignment="1" applyProtection="1">
      <alignment vertical="top" wrapText="1" shrinkToFit="1"/>
      <protection locked="0"/>
    </xf>
    <xf numFmtId="49" fontId="5" fillId="0" borderId="0" xfId="0" applyNumberFormat="1" applyFont="1" applyAlignment="1" applyProtection="1">
      <alignment vertical="top" wrapText="1" shrinkToFit="1"/>
      <protection locked="0"/>
    </xf>
    <xf numFmtId="49" fontId="5" fillId="0" borderId="13" xfId="0" applyNumberFormat="1" applyFont="1" applyBorder="1" applyAlignment="1" applyProtection="1">
      <alignment vertical="top" wrapText="1" shrinkToFit="1"/>
      <protection locked="0"/>
    </xf>
    <xf numFmtId="49" fontId="5" fillId="0" borderId="11" xfId="0" applyNumberFormat="1" applyFont="1" applyBorder="1" applyAlignment="1" applyProtection="1">
      <alignment vertical="top" wrapText="1" shrinkToFit="1"/>
      <protection locked="0"/>
    </xf>
    <xf numFmtId="0" fontId="6" fillId="3" borderId="5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 applyProtection="1">
      <alignment horizontal="right" vertical="center" wrapText="1"/>
      <protection hidden="1"/>
    </xf>
    <xf numFmtId="0" fontId="6" fillId="3" borderId="6" xfId="2" applyFont="1" applyFill="1" applyBorder="1" applyAlignment="1" applyProtection="1">
      <alignment horizontal="center" vertical="center" wrapText="1"/>
      <protection hidden="1"/>
    </xf>
    <xf numFmtId="0" fontId="6" fillId="3" borderId="8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top"/>
    </xf>
    <xf numFmtId="0" fontId="0" fillId="0" borderId="0" xfId="0" applyAlignment="1">
      <alignment vertical="top"/>
    </xf>
    <xf numFmtId="0" fontId="17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4" fillId="0" borderId="0" xfId="2" applyFont="1" applyAlignment="1">
      <alignment horizontal="left" vertical="center" wrapText="1"/>
    </xf>
    <xf numFmtId="0" fontId="41" fillId="0" borderId="0" xfId="0" applyFont="1"/>
    <xf numFmtId="0" fontId="42" fillId="0" borderId="0" xfId="0" applyFont="1"/>
    <xf numFmtId="0" fontId="44" fillId="0" borderId="0" xfId="0" applyFont="1"/>
    <xf numFmtId="165" fontId="31" fillId="3" borderId="5" xfId="0" applyNumberFormat="1" applyFont="1" applyFill="1" applyBorder="1" applyAlignment="1">
      <alignment horizontal="center" vertical="center" wrapText="1"/>
    </xf>
    <xf numFmtId="165" fontId="29" fillId="3" borderId="5" xfId="0" applyNumberFormat="1" applyFont="1" applyFill="1" applyBorder="1" applyAlignment="1">
      <alignment horizontal="center" vertical="center" wrapText="1"/>
    </xf>
    <xf numFmtId="165" fontId="6" fillId="6" borderId="5" xfId="2" applyNumberFormat="1" applyFont="1" applyFill="1" applyBorder="1" applyAlignment="1">
      <alignment horizontal="center" vertical="center" wrapText="1"/>
    </xf>
    <xf numFmtId="166" fontId="6" fillId="6" borderId="5" xfId="2" applyNumberFormat="1" applyFont="1" applyFill="1" applyBorder="1" applyAlignment="1">
      <alignment horizontal="center" vertical="center" wrapText="1"/>
    </xf>
    <xf numFmtId="164" fontId="5" fillId="3" borderId="5" xfId="2" applyNumberFormat="1" applyFont="1" applyFill="1" applyBorder="1" applyAlignment="1">
      <alignment horizontal="center" vertical="center" wrapText="1"/>
    </xf>
    <xf numFmtId="4" fontId="5" fillId="3" borderId="5" xfId="2" applyNumberFormat="1" applyFont="1" applyFill="1" applyBorder="1" applyAlignment="1">
      <alignment horizontal="center" vertical="center" wrapText="1"/>
    </xf>
    <xf numFmtId="0" fontId="23" fillId="3" borderId="6" xfId="2" applyFont="1" applyFill="1" applyBorder="1" applyAlignment="1" applyProtection="1">
      <alignment vertical="center" wrapText="1"/>
      <protection hidden="1"/>
    </xf>
    <xf numFmtId="0" fontId="23" fillId="3" borderId="8" xfId="2" applyFont="1" applyFill="1" applyBorder="1" applyAlignment="1" applyProtection="1">
      <alignment vertical="center" wrapText="1"/>
      <protection hidden="1"/>
    </xf>
    <xf numFmtId="0" fontId="38" fillId="0" borderId="0" xfId="7" applyProtection="1">
      <protection locked="0"/>
    </xf>
    <xf numFmtId="1" fontId="38" fillId="3" borderId="5" xfId="7" applyNumberFormat="1" applyFill="1" applyBorder="1" applyAlignment="1" applyProtection="1">
      <alignment horizontal="center" vertical="center"/>
      <protection locked="0"/>
    </xf>
    <xf numFmtId="1" fontId="38" fillId="3" borderId="5" xfId="7" applyNumberFormat="1" applyFill="1" applyBorder="1" applyAlignment="1" applyProtection="1">
      <alignment horizontal="center" vertical="center" wrapText="1"/>
      <protection locked="0"/>
    </xf>
    <xf numFmtId="164" fontId="6" fillId="6" borderId="5" xfId="2" applyNumberFormat="1" applyFont="1" applyFill="1" applyBorder="1" applyAlignment="1">
      <alignment horizontal="center" vertical="center" wrapText="1"/>
    </xf>
    <xf numFmtId="9" fontId="45" fillId="6" borderId="5" xfId="2" applyNumberFormat="1" applyFont="1" applyFill="1" applyBorder="1" applyAlignment="1">
      <alignment horizontal="center" vertical="center"/>
    </xf>
    <xf numFmtId="166" fontId="45" fillId="6" borderId="5" xfId="2" applyNumberFormat="1" applyFont="1" applyFill="1" applyBorder="1" applyAlignment="1">
      <alignment horizontal="center" vertical="center"/>
    </xf>
    <xf numFmtId="165" fontId="45" fillId="6" borderId="5" xfId="2" applyNumberFormat="1" applyFont="1" applyFill="1" applyBorder="1" applyAlignment="1">
      <alignment horizontal="center" vertical="center"/>
    </xf>
    <xf numFmtId="165" fontId="46" fillId="6" borderId="5" xfId="8" applyNumberFormat="1" applyFont="1" applyFill="1" applyBorder="1" applyAlignment="1">
      <alignment horizontal="center" vertical="center"/>
    </xf>
    <xf numFmtId="49" fontId="2" fillId="12" borderId="0" xfId="0" applyNumberFormat="1" applyFont="1" applyFill="1" applyAlignment="1">
      <alignment horizontal="center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2" fillId="0" borderId="0" xfId="0" applyNumberFormat="1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49" fontId="25" fillId="0" borderId="0" xfId="0" applyNumberFormat="1" applyFont="1" applyAlignment="1">
      <alignment horizontal="center" vertical="center" wrapText="1"/>
    </xf>
    <xf numFmtId="0" fontId="49" fillId="0" borderId="0" xfId="5" applyFont="1" applyAlignment="1">
      <alignment horizontal="left" vertical="center" wrapText="1"/>
    </xf>
    <xf numFmtId="0" fontId="50" fillId="0" borderId="0" xfId="5" applyFont="1" applyAlignment="1">
      <alignment horizontal="left" vertical="center" wrapText="1"/>
    </xf>
    <xf numFmtId="164" fontId="5" fillId="4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2" borderId="6" xfId="2" applyFont="1" applyFill="1" applyBorder="1" applyAlignment="1" applyProtection="1">
      <alignment horizontal="center" vertical="center" wrapText="1"/>
      <protection hidden="1"/>
    </xf>
    <xf numFmtId="0" fontId="6" fillId="2" borderId="9" xfId="2" applyFont="1" applyFill="1" applyBorder="1" applyAlignment="1" applyProtection="1">
      <alignment horizontal="center" vertical="center" wrapText="1"/>
      <protection hidden="1"/>
    </xf>
    <xf numFmtId="49" fontId="5" fillId="4" borderId="6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4" borderId="8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4" borderId="9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4" borderId="5" xfId="2" applyNumberFormat="1" applyFont="1" applyFill="1" applyBorder="1" applyAlignment="1" applyProtection="1">
      <alignment horizontal="left" vertical="center" wrapText="1"/>
      <protection locked="0"/>
    </xf>
    <xf numFmtId="49" fontId="5" fillId="4" borderId="6" xfId="2" applyNumberFormat="1" applyFont="1" applyFill="1" applyBorder="1" applyAlignment="1" applyProtection="1">
      <alignment horizontal="left" vertical="center" wrapText="1"/>
      <protection locked="0"/>
    </xf>
    <xf numFmtId="49" fontId="5" fillId="4" borderId="9" xfId="2" applyNumberFormat="1" applyFont="1" applyFill="1" applyBorder="1" applyAlignment="1" applyProtection="1">
      <alignment horizontal="left" vertical="center" wrapText="1"/>
      <protection locked="0"/>
    </xf>
    <xf numFmtId="49" fontId="26" fillId="4" borderId="5" xfId="0" applyNumberFormat="1" applyFont="1" applyFill="1" applyBorder="1" applyAlignment="1" applyProtection="1">
      <alignment horizontal="left" vertical="center" wrapText="1"/>
      <protection locked="0"/>
    </xf>
    <xf numFmtId="0" fontId="5" fillId="4" borderId="1" xfId="2" applyFont="1" applyFill="1" applyBorder="1" applyAlignment="1" applyProtection="1">
      <alignment horizontal="center" vertical="center" wrapText="1"/>
      <protection locked="0"/>
    </xf>
    <xf numFmtId="0" fontId="5" fillId="4" borderId="2" xfId="2" applyFont="1" applyFill="1" applyBorder="1" applyAlignment="1" applyProtection="1">
      <alignment horizontal="center" vertical="center" wrapText="1"/>
      <protection locked="0"/>
    </xf>
    <xf numFmtId="0" fontId="5" fillId="4" borderId="3" xfId="2" applyFont="1" applyFill="1" applyBorder="1" applyAlignment="1" applyProtection="1">
      <alignment horizontal="center" vertical="center" wrapText="1"/>
      <protection locked="0"/>
    </xf>
    <xf numFmtId="0" fontId="5" fillId="4" borderId="14" xfId="2" applyFont="1" applyFill="1" applyBorder="1" applyAlignment="1" applyProtection="1">
      <alignment horizontal="center" vertical="center" wrapText="1"/>
      <protection locked="0"/>
    </xf>
    <xf numFmtId="0" fontId="5" fillId="4" borderId="13" xfId="2" applyFont="1" applyFill="1" applyBorder="1" applyAlignment="1" applyProtection="1">
      <alignment horizontal="center" vertical="center" wrapText="1"/>
      <protection locked="0"/>
    </xf>
    <xf numFmtId="0" fontId="5" fillId="4" borderId="15" xfId="2" applyFont="1" applyFill="1" applyBorder="1" applyAlignment="1" applyProtection="1">
      <alignment horizontal="center" vertical="center" wrapText="1"/>
      <protection locked="0"/>
    </xf>
    <xf numFmtId="0" fontId="5" fillId="4" borderId="6" xfId="2" applyFont="1" applyFill="1" applyBorder="1" applyAlignment="1" applyProtection="1">
      <alignment horizontal="center" vertical="center" wrapText="1"/>
      <protection locked="0"/>
    </xf>
    <xf numFmtId="0" fontId="5" fillId="4" borderId="8" xfId="2" applyFont="1" applyFill="1" applyBorder="1" applyAlignment="1" applyProtection="1">
      <alignment horizontal="center" vertical="center" wrapText="1"/>
      <protection locked="0"/>
    </xf>
    <xf numFmtId="0" fontId="5" fillId="4" borderId="9" xfId="2" applyFont="1" applyFill="1" applyBorder="1" applyAlignment="1" applyProtection="1">
      <alignment horizontal="center" vertical="center" wrapText="1"/>
      <protection locked="0"/>
    </xf>
    <xf numFmtId="0" fontId="6" fillId="2" borderId="10" xfId="2" applyFont="1" applyFill="1" applyBorder="1" applyAlignment="1" applyProtection="1">
      <alignment horizontal="center" vertical="center" wrapText="1"/>
      <protection hidden="1"/>
    </xf>
    <xf numFmtId="0" fontId="6" fillId="2" borderId="11" xfId="2" applyFont="1" applyFill="1" applyBorder="1" applyAlignment="1" applyProtection="1">
      <alignment horizontal="center" vertical="center" wrapText="1"/>
      <protection hidden="1"/>
    </xf>
    <xf numFmtId="0" fontId="17" fillId="6" borderId="1" xfId="0" applyFont="1" applyFill="1" applyBorder="1" applyAlignment="1" applyProtection="1">
      <alignment horizontal="center" vertical="center" wrapText="1"/>
      <protection hidden="1"/>
    </xf>
    <xf numFmtId="0" fontId="17" fillId="6" borderId="2" xfId="0" applyFont="1" applyFill="1" applyBorder="1" applyAlignment="1" applyProtection="1">
      <alignment horizontal="center" vertical="center" wrapText="1"/>
      <protection hidden="1"/>
    </xf>
    <xf numFmtId="0" fontId="17" fillId="6" borderId="3" xfId="0" applyFont="1" applyFill="1" applyBorder="1" applyAlignment="1" applyProtection="1">
      <alignment horizontal="center" vertical="center" wrapText="1"/>
      <protection hidden="1"/>
    </xf>
    <xf numFmtId="0" fontId="9" fillId="3" borderId="5" xfId="2" applyFont="1" applyFill="1" applyBorder="1" applyAlignment="1" applyProtection="1">
      <alignment horizontal="right" vertical="center" wrapText="1"/>
      <protection hidden="1"/>
    </xf>
    <xf numFmtId="44" fontId="6" fillId="3" borderId="14" xfId="1" applyFont="1" applyFill="1" applyBorder="1" applyAlignment="1" applyProtection="1">
      <alignment horizontal="center" vertical="center" wrapText="1"/>
      <protection hidden="1"/>
    </xf>
    <xf numFmtId="44" fontId="6" fillId="3" borderId="13" xfId="1" applyFont="1" applyFill="1" applyBorder="1" applyAlignment="1" applyProtection="1">
      <alignment horizontal="center" vertical="center" wrapText="1"/>
      <protection hidden="1"/>
    </xf>
    <xf numFmtId="44" fontId="6" fillId="3" borderId="15" xfId="1" applyFont="1" applyFill="1" applyBorder="1" applyAlignment="1" applyProtection="1">
      <alignment horizontal="center" vertical="center" wrapText="1"/>
      <protection hidden="1"/>
    </xf>
    <xf numFmtId="7" fontId="6" fillId="4" borderId="17" xfId="2" applyNumberFormat="1" applyFont="1" applyFill="1" applyBorder="1" applyAlignment="1" applyProtection="1">
      <alignment horizontal="center" vertical="center" wrapText="1"/>
      <protection locked="0"/>
    </xf>
    <xf numFmtId="7" fontId="6" fillId="4" borderId="18" xfId="2" applyNumberFormat="1" applyFont="1" applyFill="1" applyBorder="1" applyAlignment="1" applyProtection="1">
      <alignment horizontal="center" vertical="center" wrapText="1"/>
      <protection locked="0"/>
    </xf>
    <xf numFmtId="7" fontId="6" fillId="4" borderId="19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wrapText="1"/>
      <protection hidden="1"/>
    </xf>
    <xf numFmtId="0" fontId="5" fillId="4" borderId="5" xfId="0" applyFont="1" applyFill="1" applyBorder="1" applyAlignment="1" applyProtection="1">
      <alignment horizontal="center" vertical="center" wrapText="1"/>
      <protection locked="0" hidden="1"/>
    </xf>
    <xf numFmtId="0" fontId="10" fillId="3" borderId="5" xfId="2" applyFont="1" applyFill="1" applyBorder="1" applyAlignment="1">
      <alignment horizontal="center" vertical="center" wrapText="1"/>
    </xf>
    <xf numFmtId="0" fontId="26" fillId="4" borderId="5" xfId="0" applyFont="1" applyFill="1" applyBorder="1" applyAlignment="1" applyProtection="1">
      <alignment horizontal="left" vertical="center" wrapText="1"/>
      <protection locked="0"/>
    </xf>
    <xf numFmtId="164" fontId="5" fillId="4" borderId="6" xfId="2" applyNumberFormat="1" applyFont="1" applyFill="1" applyBorder="1" applyAlignment="1" applyProtection="1">
      <alignment horizontal="center" vertical="center" wrapText="1"/>
      <protection locked="0"/>
    </xf>
    <xf numFmtId="164" fontId="5" fillId="4" borderId="9" xfId="2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6" fillId="3" borderId="4" xfId="2" applyFont="1" applyFill="1" applyBorder="1" applyAlignment="1" applyProtection="1">
      <alignment horizontal="center" vertical="center" wrapText="1"/>
      <protection hidden="1"/>
    </xf>
    <xf numFmtId="0" fontId="6" fillId="3" borderId="0" xfId="2" applyFont="1" applyFill="1" applyAlignment="1" applyProtection="1">
      <alignment horizontal="center" vertical="center" wrapText="1"/>
      <protection hidden="1"/>
    </xf>
    <xf numFmtId="0" fontId="6" fillId="2" borderId="5" xfId="2" applyFont="1" applyFill="1" applyBorder="1" applyAlignment="1" applyProtection="1">
      <alignment horizontal="center" vertical="center" wrapText="1"/>
      <protection hidden="1"/>
    </xf>
    <xf numFmtId="164" fontId="6" fillId="3" borderId="6" xfId="2" applyNumberFormat="1" applyFont="1" applyFill="1" applyBorder="1" applyAlignment="1" applyProtection="1">
      <alignment horizontal="right" vertical="center" wrapText="1"/>
      <protection hidden="1"/>
    </xf>
    <xf numFmtId="164" fontId="6" fillId="3" borderId="8" xfId="2" applyNumberFormat="1" applyFont="1" applyFill="1" applyBorder="1" applyAlignment="1" applyProtection="1">
      <alignment horizontal="right" vertical="center" wrapText="1"/>
      <protection hidden="1"/>
    </xf>
    <xf numFmtId="164" fontId="6" fillId="3" borderId="9" xfId="2" applyNumberFormat="1" applyFont="1" applyFill="1" applyBorder="1" applyAlignment="1" applyProtection="1">
      <alignment horizontal="right" vertical="center" wrapText="1"/>
      <protection hidden="1"/>
    </xf>
    <xf numFmtId="164" fontId="6" fillId="6" borderId="6" xfId="2" applyNumberFormat="1" applyFont="1" applyFill="1" applyBorder="1" applyAlignment="1">
      <alignment horizontal="center" vertical="center" wrapText="1"/>
    </xf>
    <xf numFmtId="164" fontId="6" fillId="6" borderId="9" xfId="2" applyNumberFormat="1" applyFont="1" applyFill="1" applyBorder="1" applyAlignment="1">
      <alignment horizontal="center" vertical="center" wrapText="1"/>
    </xf>
    <xf numFmtId="164" fontId="6" fillId="6" borderId="5" xfId="2" applyNumberFormat="1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49" fontId="5" fillId="4" borderId="5" xfId="2" applyNumberFormat="1" applyFont="1" applyFill="1" applyBorder="1" applyAlignment="1" applyProtection="1">
      <alignment horizontal="center" vertical="center" wrapText="1"/>
      <protection locked="0"/>
    </xf>
    <xf numFmtId="164" fontId="5" fillId="3" borderId="5" xfId="2" applyNumberFormat="1" applyFont="1" applyFill="1" applyBorder="1" applyAlignment="1">
      <alignment horizontal="center" vertical="center" wrapText="1"/>
    </xf>
    <xf numFmtId="0" fontId="31" fillId="10" borderId="6" xfId="0" applyFont="1" applyFill="1" applyBorder="1" applyAlignment="1" applyProtection="1">
      <alignment horizontal="right" vertical="center" wrapText="1"/>
      <protection hidden="1"/>
    </xf>
    <xf numFmtId="0" fontId="31" fillId="10" borderId="8" xfId="0" applyFont="1" applyFill="1" applyBorder="1" applyAlignment="1" applyProtection="1">
      <alignment horizontal="right" vertical="center" wrapText="1"/>
      <protection hidden="1"/>
    </xf>
    <xf numFmtId="0" fontId="31" fillId="10" borderId="9" xfId="0" applyFont="1" applyFill="1" applyBorder="1" applyAlignment="1" applyProtection="1">
      <alignment horizontal="right" vertical="center" wrapText="1"/>
      <protection hidden="1"/>
    </xf>
    <xf numFmtId="165" fontId="6" fillId="6" borderId="6" xfId="2" applyNumberFormat="1" applyFont="1" applyFill="1" applyBorder="1" applyAlignment="1">
      <alignment horizontal="center" vertical="center" wrapText="1"/>
    </xf>
    <xf numFmtId="165" fontId="6" fillId="6" borderId="9" xfId="2" applyNumberFormat="1" applyFont="1" applyFill="1" applyBorder="1" applyAlignment="1">
      <alignment horizontal="center" vertical="center" wrapText="1"/>
    </xf>
    <xf numFmtId="0" fontId="11" fillId="3" borderId="5" xfId="2" applyFont="1" applyFill="1" applyBorder="1" applyAlignment="1" applyProtection="1">
      <alignment horizontal="center" vertical="center" wrapText="1"/>
      <protection hidden="1"/>
    </xf>
    <xf numFmtId="0" fontId="6" fillId="3" borderId="10" xfId="2" applyFont="1" applyFill="1" applyBorder="1" applyAlignment="1" applyProtection="1">
      <alignment horizontal="center" vertical="center" wrapText="1"/>
      <protection hidden="1"/>
    </xf>
    <xf numFmtId="0" fontId="6" fillId="3" borderId="11" xfId="2" applyFont="1" applyFill="1" applyBorder="1" applyAlignment="1" applyProtection="1">
      <alignment horizontal="center" vertical="center" wrapText="1"/>
      <protection hidden="1"/>
    </xf>
    <xf numFmtId="0" fontId="6" fillId="3" borderId="0" xfId="2" applyFont="1" applyFill="1" applyAlignment="1" applyProtection="1">
      <alignment horizontal="right" wrapText="1"/>
      <protection hidden="1"/>
    </xf>
    <xf numFmtId="0" fontId="28" fillId="0" borderId="0" xfId="0" applyFont="1" applyAlignment="1" applyProtection="1">
      <alignment horizontal="center" vertical="top" wrapText="1"/>
      <protection hidden="1"/>
    </xf>
    <xf numFmtId="49" fontId="5" fillId="4" borderId="6" xfId="2" applyNumberFormat="1" applyFont="1" applyFill="1" applyBorder="1" applyAlignment="1" applyProtection="1">
      <alignment horizontal="center" vertical="center" wrapText="1"/>
      <protection locked="0"/>
    </xf>
    <xf numFmtId="49" fontId="5" fillId="4" borderId="8" xfId="2" applyNumberFormat="1" applyFont="1" applyFill="1" applyBorder="1" applyAlignment="1" applyProtection="1">
      <alignment horizontal="center" vertical="center" wrapText="1"/>
      <protection locked="0"/>
    </xf>
    <xf numFmtId="49" fontId="5" fillId="4" borderId="9" xfId="2" applyNumberFormat="1" applyFont="1" applyFill="1" applyBorder="1" applyAlignment="1" applyProtection="1">
      <alignment horizontal="center" vertical="center" wrapText="1"/>
      <protection locked="0"/>
    </xf>
    <xf numFmtId="0" fontId="10" fillId="3" borderId="10" xfId="2" applyFont="1" applyFill="1" applyBorder="1" applyAlignment="1" applyProtection="1">
      <alignment horizontal="center" vertical="center" wrapText="1"/>
      <protection hidden="1"/>
    </xf>
    <xf numFmtId="0" fontId="10" fillId="3" borderId="11" xfId="2" applyFont="1" applyFill="1" applyBorder="1" applyAlignment="1" applyProtection="1">
      <alignment horizontal="center" vertical="center" wrapText="1"/>
      <protection hidden="1"/>
    </xf>
    <xf numFmtId="0" fontId="6" fillId="3" borderId="5" xfId="2" applyFont="1" applyFill="1" applyBorder="1" applyAlignment="1" applyProtection="1">
      <alignment horizontal="center" vertical="center" wrapText="1"/>
      <protection hidden="1"/>
    </xf>
    <xf numFmtId="0" fontId="6" fillId="3" borderId="16" xfId="2" applyFont="1" applyFill="1" applyBorder="1" applyAlignment="1" applyProtection="1">
      <alignment horizontal="center" vertical="center" wrapText="1"/>
      <protection hidden="1"/>
    </xf>
    <xf numFmtId="49" fontId="6" fillId="3" borderId="11" xfId="2" applyNumberFormat="1" applyFont="1" applyFill="1" applyBorder="1" applyAlignment="1" applyProtection="1">
      <alignment horizontal="center" vertical="center" wrapText="1"/>
      <protection hidden="1"/>
    </xf>
    <xf numFmtId="10" fontId="5" fillId="6" borderId="10" xfId="2" applyNumberFormat="1" applyFont="1" applyFill="1" applyBorder="1" applyAlignment="1" applyProtection="1">
      <alignment horizontal="center" vertical="center" wrapText="1"/>
      <protection hidden="1"/>
    </xf>
    <xf numFmtId="10" fontId="5" fillId="6" borderId="11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11" xfId="2" applyNumberFormat="1" applyFont="1" applyFill="1" applyBorder="1" applyAlignment="1">
      <alignment horizontal="center" vertical="center" wrapText="1"/>
    </xf>
    <xf numFmtId="0" fontId="6" fillId="3" borderId="17" xfId="2" applyFont="1" applyFill="1" applyBorder="1" applyAlignment="1" applyProtection="1">
      <alignment horizontal="right" vertical="center" wrapText="1"/>
      <protection hidden="1"/>
    </xf>
    <xf numFmtId="0" fontId="6" fillId="3" borderId="18" xfId="2" applyFont="1" applyFill="1" applyBorder="1" applyAlignment="1" applyProtection="1">
      <alignment horizontal="right" vertical="center" wrapText="1"/>
      <protection hidden="1"/>
    </xf>
    <xf numFmtId="164" fontId="6" fillId="3" borderId="5" xfId="2" applyNumberFormat="1" applyFont="1" applyFill="1" applyBorder="1" applyAlignment="1" applyProtection="1">
      <alignment horizontal="right" vertical="center" wrapText="1"/>
      <protection hidden="1"/>
    </xf>
    <xf numFmtId="0" fontId="10" fillId="3" borderId="1" xfId="2" applyFont="1" applyFill="1" applyBorder="1" applyAlignment="1" applyProtection="1">
      <alignment horizontal="center" vertical="center" wrapText="1"/>
      <protection hidden="1"/>
    </xf>
    <xf numFmtId="0" fontId="10" fillId="3" borderId="2" xfId="2" applyFont="1" applyFill="1" applyBorder="1" applyAlignment="1" applyProtection="1">
      <alignment horizontal="center" vertical="center" wrapText="1"/>
      <protection hidden="1"/>
    </xf>
    <xf numFmtId="0" fontId="10" fillId="3" borderId="3" xfId="2" applyFont="1" applyFill="1" applyBorder="1" applyAlignment="1" applyProtection="1">
      <alignment horizontal="center" vertical="center" wrapText="1"/>
      <protection hidden="1"/>
    </xf>
    <xf numFmtId="0" fontId="10" fillId="3" borderId="14" xfId="2" applyFont="1" applyFill="1" applyBorder="1" applyAlignment="1" applyProtection="1">
      <alignment horizontal="center" vertical="center" wrapText="1"/>
      <protection hidden="1"/>
    </xf>
    <xf numFmtId="0" fontId="10" fillId="3" borderId="13" xfId="2" applyFont="1" applyFill="1" applyBorder="1" applyAlignment="1" applyProtection="1">
      <alignment horizontal="center" vertical="center" wrapText="1"/>
      <protection hidden="1"/>
    </xf>
    <xf numFmtId="0" fontId="10" fillId="3" borderId="15" xfId="2" applyFont="1" applyFill="1" applyBorder="1" applyAlignment="1" applyProtection="1">
      <alignment horizontal="center" vertical="center" wrapText="1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6" fillId="3" borderId="2" xfId="2" applyFont="1" applyFill="1" applyBorder="1" applyAlignment="1" applyProtection="1">
      <alignment horizontal="center" vertical="center" wrapText="1"/>
      <protection hidden="1"/>
    </xf>
    <xf numFmtId="0" fontId="6" fillId="3" borderId="3" xfId="2" applyFont="1" applyFill="1" applyBorder="1" applyAlignment="1" applyProtection="1">
      <alignment horizontal="center" vertical="center" wrapText="1"/>
      <protection hidden="1"/>
    </xf>
    <xf numFmtId="0" fontId="6" fillId="3" borderId="14" xfId="2" applyFont="1" applyFill="1" applyBorder="1" applyAlignment="1" applyProtection="1">
      <alignment horizontal="center" vertical="center" wrapText="1"/>
      <protection hidden="1"/>
    </xf>
    <xf numFmtId="0" fontId="6" fillId="3" borderId="13" xfId="2" applyFont="1" applyFill="1" applyBorder="1" applyAlignment="1" applyProtection="1">
      <alignment horizontal="center" vertical="center" wrapText="1"/>
      <protection hidden="1"/>
    </xf>
    <xf numFmtId="0" fontId="6" fillId="3" borderId="15" xfId="2" applyFont="1" applyFill="1" applyBorder="1" applyAlignment="1" applyProtection="1">
      <alignment horizontal="center" vertical="center" wrapText="1"/>
      <protection hidden="1"/>
    </xf>
    <xf numFmtId="0" fontId="10" fillId="3" borderId="5" xfId="0" applyFont="1" applyFill="1" applyBorder="1" applyAlignment="1" applyProtection="1">
      <alignment horizontal="center" vertical="center" wrapText="1"/>
      <protection hidden="1"/>
    </xf>
    <xf numFmtId="0" fontId="10" fillId="3" borderId="1" xfId="2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vertical="center" wrapText="1"/>
    </xf>
    <xf numFmtId="0" fontId="10" fillId="3" borderId="3" xfId="2" applyFont="1" applyFill="1" applyBorder="1" applyAlignment="1">
      <alignment horizontal="center" vertical="center" wrapText="1"/>
    </xf>
    <xf numFmtId="165" fontId="6" fillId="3" borderId="1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3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4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7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14" xfId="2" applyNumberFormat="1" applyFont="1" applyFill="1" applyBorder="1" applyAlignment="1" applyProtection="1">
      <alignment horizontal="center" vertical="center" wrapText="1"/>
      <protection hidden="1"/>
    </xf>
    <xf numFmtId="165" fontId="6" fillId="3" borderId="15" xfId="2" applyNumberFormat="1" applyFont="1" applyFill="1" applyBorder="1" applyAlignment="1" applyProtection="1">
      <alignment horizontal="center" vertical="center" wrapText="1"/>
      <protection hidden="1"/>
    </xf>
    <xf numFmtId="164" fontId="5" fillId="3" borderId="6" xfId="2" applyNumberFormat="1" applyFont="1" applyFill="1" applyBorder="1" applyAlignment="1" applyProtection="1">
      <alignment horizontal="center" vertical="center" wrapText="1"/>
      <protection hidden="1"/>
    </xf>
    <xf numFmtId="164" fontId="5" fillId="3" borderId="8" xfId="2" applyNumberFormat="1" applyFont="1" applyFill="1" applyBorder="1" applyAlignment="1" applyProtection="1">
      <alignment horizontal="center" vertical="center" wrapText="1"/>
      <protection hidden="1"/>
    </xf>
    <xf numFmtId="164" fontId="5" fillId="3" borderId="9" xfId="2" applyNumberFormat="1" applyFont="1" applyFill="1" applyBorder="1" applyAlignment="1" applyProtection="1">
      <alignment horizontal="center" vertical="center" wrapText="1"/>
      <protection hidden="1"/>
    </xf>
    <xf numFmtId="164" fontId="11" fillId="3" borderId="6" xfId="2" applyNumberFormat="1" applyFont="1" applyFill="1" applyBorder="1" applyAlignment="1" applyProtection="1">
      <alignment horizontal="center" vertical="center" wrapText="1"/>
      <protection hidden="1"/>
    </xf>
    <xf numFmtId="164" fontId="11" fillId="3" borderId="8" xfId="2" applyNumberFormat="1" applyFont="1" applyFill="1" applyBorder="1" applyAlignment="1" applyProtection="1">
      <alignment horizontal="center" vertical="center" wrapText="1"/>
      <protection hidden="1"/>
    </xf>
    <xf numFmtId="164" fontId="11" fillId="3" borderId="9" xfId="2" applyNumberFormat="1" applyFont="1" applyFill="1" applyBorder="1" applyAlignment="1" applyProtection="1">
      <alignment horizontal="center" vertical="center" wrapText="1"/>
      <protection hidden="1"/>
    </xf>
    <xf numFmtId="0" fontId="38" fillId="3" borderId="3" xfId="7" applyFill="1" applyBorder="1" applyAlignment="1" applyProtection="1">
      <alignment horizontal="center" vertical="center" wrapText="1"/>
      <protection hidden="1"/>
    </xf>
    <xf numFmtId="0" fontId="38" fillId="3" borderId="15" xfId="7" applyFill="1" applyBorder="1" applyAlignment="1" applyProtection="1">
      <alignment horizontal="center" vertical="center" wrapText="1"/>
      <protection hidden="1"/>
    </xf>
    <xf numFmtId="0" fontId="6" fillId="3" borderId="5" xfId="2" applyFont="1" applyFill="1" applyBorder="1" applyAlignment="1" applyProtection="1">
      <alignment horizontal="right" vertical="center" wrapText="1"/>
      <protection hidden="1"/>
    </xf>
    <xf numFmtId="0" fontId="6" fillId="3" borderId="6" xfId="2" applyFont="1" applyFill="1" applyBorder="1" applyAlignment="1" applyProtection="1">
      <alignment horizontal="right" vertical="center" wrapText="1"/>
      <protection hidden="1"/>
    </xf>
    <xf numFmtId="165" fontId="6" fillId="3" borderId="5" xfId="2" applyNumberFormat="1" applyFont="1" applyFill="1" applyBorder="1" applyAlignment="1">
      <alignment horizontal="center" vertical="center" wrapText="1"/>
    </xf>
    <xf numFmtId="0" fontId="6" fillId="11" borderId="6" xfId="2" applyFont="1" applyFill="1" applyBorder="1" applyAlignment="1" applyProtection="1">
      <alignment horizontal="center" vertical="center" wrapText="1"/>
      <protection hidden="1"/>
    </xf>
    <xf numFmtId="0" fontId="6" fillId="11" borderId="8" xfId="2" applyFont="1" applyFill="1" applyBorder="1" applyAlignment="1" applyProtection="1">
      <alignment horizontal="center" vertical="center" wrapText="1"/>
      <protection hidden="1"/>
    </xf>
    <xf numFmtId="0" fontId="6" fillId="11" borderId="9" xfId="2" applyFont="1" applyFill="1" applyBorder="1" applyAlignment="1" applyProtection="1">
      <alignment horizontal="center" vertical="center" wrapText="1"/>
      <protection hidden="1"/>
    </xf>
    <xf numFmtId="0" fontId="10" fillId="3" borderId="10" xfId="2" applyFont="1" applyFill="1" applyBorder="1" applyAlignment="1">
      <alignment horizontal="center" vertical="center"/>
    </xf>
    <xf numFmtId="0" fontId="10" fillId="3" borderId="11" xfId="2" applyFont="1" applyFill="1" applyBorder="1" applyAlignment="1">
      <alignment horizontal="center" vertical="center"/>
    </xf>
    <xf numFmtId="164" fontId="5" fillId="4" borderId="1" xfId="2" applyNumberFormat="1" applyFont="1" applyFill="1" applyBorder="1" applyAlignment="1" applyProtection="1">
      <alignment horizontal="center" vertical="center" wrapText="1"/>
      <protection locked="0"/>
    </xf>
    <xf numFmtId="164" fontId="5" fillId="4" borderId="2" xfId="2" applyNumberFormat="1" applyFont="1" applyFill="1" applyBorder="1" applyAlignment="1" applyProtection="1">
      <alignment horizontal="center" vertical="center" wrapText="1"/>
      <protection locked="0"/>
    </xf>
    <xf numFmtId="164" fontId="5" fillId="4" borderId="3" xfId="2" applyNumberFormat="1" applyFont="1" applyFill="1" applyBorder="1" applyAlignment="1" applyProtection="1">
      <alignment horizontal="center" vertical="center" wrapText="1"/>
      <protection locked="0"/>
    </xf>
    <xf numFmtId="0" fontId="47" fillId="6" borderId="5" xfId="0" applyFont="1" applyFill="1" applyBorder="1" applyAlignment="1" applyProtection="1">
      <alignment horizontal="center" vertical="center" wrapText="1"/>
      <protection hidden="1"/>
    </xf>
    <xf numFmtId="0" fontId="6" fillId="11" borderId="5" xfId="2" applyFont="1" applyFill="1" applyBorder="1" applyAlignment="1" applyProtection="1">
      <alignment horizontal="center" vertical="center" wrapText="1"/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165" fontId="6" fillId="6" borderId="5" xfId="2" applyNumberFormat="1" applyFont="1" applyFill="1" applyBorder="1" applyAlignment="1">
      <alignment horizontal="center" vertical="center" wrapText="1"/>
    </xf>
    <xf numFmtId="0" fontId="34" fillId="0" borderId="2" xfId="0" applyFont="1" applyBorder="1" applyAlignment="1" applyProtection="1">
      <alignment horizontal="left" vertical="center" wrapText="1"/>
      <protection hidden="1"/>
    </xf>
    <xf numFmtId="0" fontId="34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5" fillId="4" borderId="6" xfId="2" applyFont="1" applyFill="1" applyBorder="1" applyAlignment="1" applyProtection="1">
      <alignment horizontal="center" vertical="center" wrapText="1"/>
      <protection locked="0" hidden="1"/>
    </xf>
    <xf numFmtId="0" fontId="5" fillId="4" borderId="8" xfId="2" applyFont="1" applyFill="1" applyBorder="1" applyAlignment="1" applyProtection="1">
      <alignment horizontal="center" vertical="center" wrapText="1"/>
      <protection locked="0" hidden="1"/>
    </xf>
    <xf numFmtId="0" fontId="5" fillId="4" borderId="9" xfId="2" applyFont="1" applyFill="1" applyBorder="1" applyAlignment="1" applyProtection="1">
      <alignment horizontal="center" vertical="center" wrapText="1"/>
      <protection locked="0" hidden="1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 applyProtection="1">
      <alignment horizontal="center" vertical="center" wrapText="1"/>
      <protection locked="0"/>
    </xf>
    <xf numFmtId="0" fontId="5" fillId="4" borderId="9" xfId="0" applyFont="1" applyFill="1" applyBorder="1" applyAlignment="1" applyProtection="1">
      <alignment horizontal="center" vertical="center" wrapText="1"/>
      <protection locked="0"/>
    </xf>
    <xf numFmtId="0" fontId="6" fillId="3" borderId="14" xfId="2" applyFont="1" applyFill="1" applyBorder="1" applyAlignment="1" applyProtection="1">
      <alignment horizontal="right" vertical="center" wrapText="1"/>
      <protection hidden="1"/>
    </xf>
    <xf numFmtId="0" fontId="6" fillId="3" borderId="13" xfId="2" applyFont="1" applyFill="1" applyBorder="1" applyAlignment="1" applyProtection="1">
      <alignment horizontal="right" vertical="center" wrapText="1"/>
      <protection hidden="1"/>
    </xf>
    <xf numFmtId="0" fontId="6" fillId="3" borderId="15" xfId="2" applyFont="1" applyFill="1" applyBorder="1" applyAlignment="1" applyProtection="1">
      <alignment horizontal="right" vertical="center" wrapText="1"/>
      <protection hidden="1"/>
    </xf>
    <xf numFmtId="165" fontId="6" fillId="3" borderId="18" xfId="2" applyNumberFormat="1" applyFont="1" applyFill="1" applyBorder="1" applyAlignment="1">
      <alignment horizontal="center" vertical="center" wrapText="1"/>
    </xf>
    <xf numFmtId="165" fontId="6" fillId="3" borderId="19" xfId="2" applyNumberFormat="1" applyFont="1" applyFill="1" applyBorder="1" applyAlignment="1">
      <alignment horizontal="center" vertical="center" wrapText="1"/>
    </xf>
    <xf numFmtId="164" fontId="5" fillId="4" borderId="8" xfId="2" applyNumberFormat="1" applyFont="1" applyFill="1" applyBorder="1" applyAlignment="1" applyProtection="1">
      <alignment horizontal="center" vertical="center" wrapText="1"/>
      <protection locked="0"/>
    </xf>
    <xf numFmtId="0" fontId="17" fillId="6" borderId="5" xfId="0" applyFont="1" applyFill="1" applyBorder="1" applyAlignment="1" applyProtection="1">
      <alignment horizontal="center" vertical="center" wrapText="1"/>
      <protection hidden="1"/>
    </xf>
    <xf numFmtId="0" fontId="22" fillId="0" borderId="4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/>
      <protection hidden="1"/>
    </xf>
    <xf numFmtId="9" fontId="6" fillId="6" borderId="5" xfId="2" applyNumberFormat="1" applyFont="1" applyFill="1" applyBorder="1" applyAlignment="1">
      <alignment horizontal="center" vertical="center" wrapText="1"/>
    </xf>
    <xf numFmtId="0" fontId="11" fillId="3" borderId="6" xfId="2" applyFont="1" applyFill="1" applyBorder="1" applyAlignment="1" applyProtection="1">
      <alignment horizontal="center" vertical="center" wrapText="1"/>
      <protection hidden="1"/>
    </xf>
    <xf numFmtId="0" fontId="17" fillId="3" borderId="5" xfId="0" applyFont="1" applyFill="1" applyBorder="1" applyAlignment="1" applyProtection="1">
      <alignment horizontal="right" vertical="center" wrapText="1"/>
      <protection hidden="1"/>
    </xf>
    <xf numFmtId="0" fontId="17" fillId="3" borderId="6" xfId="0" applyFont="1" applyFill="1" applyBorder="1" applyAlignment="1" applyProtection="1">
      <alignment horizontal="right" vertical="center" wrapText="1"/>
      <protection hidden="1"/>
    </xf>
    <xf numFmtId="5" fontId="6" fillId="4" borderId="5" xfId="2" applyNumberFormat="1" applyFont="1" applyFill="1" applyBorder="1" applyAlignment="1" applyProtection="1">
      <alignment horizontal="center" vertical="center" wrapText="1"/>
      <protection locked="0"/>
    </xf>
    <xf numFmtId="0" fontId="10" fillId="3" borderId="5" xfId="0" applyFont="1" applyFill="1" applyBorder="1" applyAlignment="1" applyProtection="1">
      <alignment horizontal="left" vertical="center" wrapText="1"/>
      <protection hidden="1"/>
    </xf>
    <xf numFmtId="164" fontId="26" fillId="4" borderId="5" xfId="0" applyNumberFormat="1" applyFont="1" applyFill="1" applyBorder="1" applyAlignment="1" applyProtection="1">
      <alignment horizontal="left" vertical="center" wrapText="1"/>
      <protection locked="0"/>
    </xf>
    <xf numFmtId="166" fontId="6" fillId="6" borderId="6" xfId="2" applyNumberFormat="1" applyFont="1" applyFill="1" applyBorder="1" applyAlignment="1">
      <alignment horizontal="center" vertical="center" wrapText="1"/>
    </xf>
    <xf numFmtId="166" fontId="6" fillId="6" borderId="9" xfId="2" applyNumberFormat="1" applyFont="1" applyFill="1" applyBorder="1" applyAlignment="1">
      <alignment horizontal="center" vertical="center" wrapText="1"/>
    </xf>
    <xf numFmtId="164" fontId="22" fillId="3" borderId="6" xfId="2" applyNumberFormat="1" applyFont="1" applyFill="1" applyBorder="1" applyAlignment="1" applyProtection="1">
      <alignment horizontal="right" vertical="center" wrapText="1"/>
      <protection hidden="1"/>
    </xf>
    <xf numFmtId="164" fontId="22" fillId="3" borderId="8" xfId="2" applyNumberFormat="1" applyFont="1" applyFill="1" applyBorder="1" applyAlignment="1" applyProtection="1">
      <alignment horizontal="right" vertical="center" wrapText="1"/>
      <protection hidden="1"/>
    </xf>
    <xf numFmtId="164" fontId="22" fillId="3" borderId="9" xfId="2" applyNumberFormat="1" applyFont="1" applyFill="1" applyBorder="1" applyAlignment="1" applyProtection="1">
      <alignment horizontal="right" vertical="center" wrapText="1"/>
      <protection hidden="1"/>
    </xf>
    <xf numFmtId="5" fontId="6" fillId="4" borderId="10" xfId="2" applyNumberFormat="1" applyFont="1" applyFill="1" applyBorder="1" applyAlignment="1" applyProtection="1">
      <alignment horizontal="center" vertical="center" wrapText="1"/>
      <protection locked="0"/>
    </xf>
    <xf numFmtId="165" fontId="23" fillId="0" borderId="0" xfId="2" applyNumberFormat="1" applyFont="1" applyAlignment="1" applyProtection="1">
      <alignment horizontal="center" vertical="center" wrapText="1"/>
      <protection hidden="1"/>
    </xf>
    <xf numFmtId="0" fontId="23" fillId="0" borderId="0" xfId="2" applyFont="1" applyAlignment="1" applyProtection="1">
      <alignment horizontal="center" vertical="center" wrapText="1"/>
      <protection hidden="1"/>
    </xf>
    <xf numFmtId="0" fontId="17" fillId="3" borderId="11" xfId="0" applyFont="1" applyFill="1" applyBorder="1" applyAlignment="1" applyProtection="1">
      <alignment horizontal="center" vertical="center" wrapText="1"/>
      <protection hidden="1"/>
    </xf>
    <xf numFmtId="49" fontId="26" fillId="10" borderId="5" xfId="0" applyNumberFormat="1" applyFont="1" applyFill="1" applyBorder="1" applyAlignment="1" applyProtection="1">
      <alignment horizontal="center" vertical="center"/>
      <protection locked="0"/>
    </xf>
    <xf numFmtId="49" fontId="26" fillId="10" borderId="10" xfId="0" applyNumberFormat="1" applyFont="1" applyFill="1" applyBorder="1" applyAlignment="1" applyProtection="1">
      <alignment horizontal="center" vertical="center"/>
      <protection locked="0"/>
    </xf>
    <xf numFmtId="164" fontId="20" fillId="3" borderId="7" xfId="0" applyNumberFormat="1" applyFont="1" applyFill="1" applyBorder="1" applyAlignment="1" applyProtection="1">
      <alignment horizontal="left" vertical="center" wrapText="1"/>
      <protection hidden="1"/>
    </xf>
    <xf numFmtId="164" fontId="20" fillId="3" borderId="16" xfId="0" applyNumberFormat="1" applyFont="1" applyFill="1" applyBorder="1" applyAlignment="1" applyProtection="1">
      <alignment horizontal="left" vertical="center" wrapText="1"/>
      <protection hidden="1"/>
    </xf>
    <xf numFmtId="0" fontId="20" fillId="3" borderId="0" xfId="0" applyFont="1" applyFill="1" applyAlignment="1" applyProtection="1">
      <alignment horizontal="right" vertical="center" wrapText="1"/>
      <protection hidden="1"/>
    </xf>
    <xf numFmtId="0" fontId="6" fillId="3" borderId="10" xfId="2" applyFont="1" applyFill="1" applyBorder="1" applyAlignment="1">
      <alignment horizontal="center" vertical="center" wrapText="1"/>
    </xf>
    <xf numFmtId="0" fontId="6" fillId="3" borderId="11" xfId="2" applyFont="1" applyFill="1" applyBorder="1" applyAlignment="1">
      <alignment horizontal="center" vertical="center" wrapText="1"/>
    </xf>
    <xf numFmtId="49" fontId="6" fillId="4" borderId="6" xfId="2" applyNumberFormat="1" applyFont="1" applyFill="1" applyBorder="1" applyAlignment="1" applyProtection="1">
      <alignment horizontal="center" vertical="center" wrapText="1"/>
      <protection locked="0"/>
    </xf>
    <xf numFmtId="49" fontId="6" fillId="4" borderId="8" xfId="2" applyNumberFormat="1" applyFont="1" applyFill="1" applyBorder="1" applyAlignment="1" applyProtection="1">
      <alignment horizontal="center" vertical="center" wrapText="1"/>
      <protection locked="0"/>
    </xf>
    <xf numFmtId="49" fontId="6" fillId="4" borderId="9" xfId="2" applyNumberFormat="1" applyFont="1" applyFill="1" applyBorder="1" applyAlignment="1" applyProtection="1">
      <alignment horizontal="center" vertical="center" wrapText="1"/>
      <protection locked="0"/>
    </xf>
    <xf numFmtId="164" fontId="5" fillId="4" borderId="6" xfId="2" applyNumberFormat="1" applyFont="1" applyFill="1" applyBorder="1" applyAlignment="1" applyProtection="1">
      <alignment horizontal="center" vertical="center"/>
      <protection locked="0"/>
    </xf>
    <xf numFmtId="164" fontId="5" fillId="4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6" xfId="2" applyNumberFormat="1" applyFont="1" applyFill="1" applyBorder="1" applyAlignment="1">
      <alignment horizontal="center" wrapText="1"/>
    </xf>
    <xf numFmtId="164" fontId="6" fillId="3" borderId="8" xfId="2" applyNumberFormat="1" applyFont="1" applyFill="1" applyBorder="1" applyAlignment="1">
      <alignment horizontal="center" wrapText="1"/>
    </xf>
    <xf numFmtId="164" fontId="6" fillId="3" borderId="9" xfId="2" applyNumberFormat="1" applyFont="1" applyFill="1" applyBorder="1" applyAlignment="1">
      <alignment horizontal="center" wrapText="1"/>
    </xf>
    <xf numFmtId="49" fontId="5" fillId="4" borderId="8" xfId="2" applyNumberFormat="1" applyFont="1" applyFill="1" applyBorder="1" applyAlignment="1" applyProtection="1">
      <alignment horizontal="left" vertical="center" wrapText="1"/>
      <protection locked="0"/>
    </xf>
    <xf numFmtId="0" fontId="31" fillId="3" borderId="6" xfId="0" applyFont="1" applyFill="1" applyBorder="1" applyAlignment="1">
      <alignment horizontal="center" vertical="center"/>
    </xf>
    <xf numFmtId="0" fontId="31" fillId="3" borderId="8" xfId="0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164" fontId="6" fillId="6" borderId="6" xfId="2" applyNumberFormat="1" applyFont="1" applyFill="1" applyBorder="1" applyAlignment="1">
      <alignment horizontal="center" vertical="center"/>
    </xf>
    <xf numFmtId="164" fontId="6" fillId="6" borderId="9" xfId="2" applyNumberFormat="1" applyFont="1" applyFill="1" applyBorder="1" applyAlignment="1">
      <alignment horizontal="center" vertical="center"/>
    </xf>
    <xf numFmtId="164" fontId="5" fillId="4" borderId="8" xfId="2" applyNumberFormat="1" applyFont="1" applyFill="1" applyBorder="1" applyAlignment="1" applyProtection="1">
      <alignment horizontal="center" vertical="center"/>
      <protection locked="0"/>
    </xf>
    <xf numFmtId="0" fontId="6" fillId="3" borderId="1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/>
    </xf>
    <xf numFmtId="0" fontId="6" fillId="3" borderId="14" xfId="2" applyFont="1" applyFill="1" applyBorder="1" applyAlignment="1">
      <alignment horizontal="center" vertical="center"/>
    </xf>
    <xf numFmtId="0" fontId="6" fillId="3" borderId="13" xfId="2" applyFont="1" applyFill="1" applyBorder="1" applyAlignment="1">
      <alignment horizontal="center" vertical="center"/>
    </xf>
    <xf numFmtId="0" fontId="6" fillId="3" borderId="15" xfId="2" applyFont="1" applyFill="1" applyBorder="1" applyAlignment="1">
      <alignment horizontal="center" vertical="center"/>
    </xf>
    <xf numFmtId="0" fontId="11" fillId="3" borderId="11" xfId="2" applyFont="1" applyFill="1" applyBorder="1" applyAlignment="1" applyProtection="1">
      <alignment horizontal="center" vertical="center" wrapText="1"/>
      <protection hidden="1"/>
    </xf>
    <xf numFmtId="164" fontId="5" fillId="3" borderId="5" xfId="2" applyNumberFormat="1" applyFont="1" applyFill="1" applyBorder="1" applyAlignment="1">
      <alignment horizontal="center" vertical="center"/>
    </xf>
    <xf numFmtId="164" fontId="5" fillId="4" borderId="5" xfId="2" applyNumberFormat="1" applyFont="1" applyFill="1" applyBorder="1" applyAlignment="1" applyProtection="1">
      <alignment horizontal="center" vertical="center"/>
      <protection locked="0"/>
    </xf>
    <xf numFmtId="164" fontId="6" fillId="3" borderId="6" xfId="2" applyNumberFormat="1" applyFont="1" applyFill="1" applyBorder="1" applyAlignment="1">
      <alignment horizontal="center" vertical="center"/>
    </xf>
    <xf numFmtId="164" fontId="6" fillId="3" borderId="8" xfId="2" applyNumberFormat="1" applyFont="1" applyFill="1" applyBorder="1" applyAlignment="1">
      <alignment horizontal="center" vertical="center"/>
    </xf>
    <xf numFmtId="164" fontId="6" fillId="3" borderId="9" xfId="2" applyNumberFormat="1" applyFont="1" applyFill="1" applyBorder="1" applyAlignment="1">
      <alignment horizontal="center" vertical="center"/>
    </xf>
    <xf numFmtId="164" fontId="6" fillId="6" borderId="8" xfId="2" applyNumberFormat="1" applyFont="1" applyFill="1" applyBorder="1" applyAlignment="1">
      <alignment horizontal="center" vertical="center"/>
    </xf>
    <xf numFmtId="164" fontId="11" fillId="3" borderId="6" xfId="2" applyNumberFormat="1" applyFont="1" applyFill="1" applyBorder="1" applyAlignment="1">
      <alignment horizontal="center" vertical="center"/>
    </xf>
    <xf numFmtId="164" fontId="11" fillId="3" borderId="8" xfId="2" applyNumberFormat="1" applyFont="1" applyFill="1" applyBorder="1" applyAlignment="1">
      <alignment horizontal="center" vertical="center"/>
    </xf>
    <xf numFmtId="164" fontId="11" fillId="3" borderId="9" xfId="2" applyNumberFormat="1" applyFont="1" applyFill="1" applyBorder="1" applyAlignment="1">
      <alignment horizontal="center" vertical="center"/>
    </xf>
    <xf numFmtId="164" fontId="5" fillId="3" borderId="6" xfId="2" applyNumberFormat="1" applyFont="1" applyFill="1" applyBorder="1" applyAlignment="1">
      <alignment horizontal="center" vertical="center"/>
    </xf>
    <xf numFmtId="164" fontId="5" fillId="3" borderId="8" xfId="2" applyNumberFormat="1" applyFont="1" applyFill="1" applyBorder="1" applyAlignment="1">
      <alignment horizontal="center" vertical="center"/>
    </xf>
    <xf numFmtId="164" fontId="5" fillId="3" borderId="9" xfId="2" applyNumberFormat="1" applyFont="1" applyFill="1" applyBorder="1" applyAlignment="1">
      <alignment horizontal="center" vertical="center"/>
    </xf>
    <xf numFmtId="164" fontId="6" fillId="3" borderId="5" xfId="2" applyNumberFormat="1" applyFont="1" applyFill="1" applyBorder="1" applyAlignment="1">
      <alignment horizontal="center" vertical="center" wrapText="1"/>
    </xf>
    <xf numFmtId="164" fontId="6" fillId="3" borderId="6" xfId="2" applyNumberFormat="1" applyFont="1" applyFill="1" applyBorder="1" applyAlignment="1">
      <alignment horizontal="center" vertical="center" wrapText="1"/>
    </xf>
    <xf numFmtId="164" fontId="6" fillId="3" borderId="8" xfId="2" applyNumberFormat="1" applyFont="1" applyFill="1" applyBorder="1" applyAlignment="1">
      <alignment horizontal="center" vertical="center" wrapText="1"/>
    </xf>
    <xf numFmtId="164" fontId="6" fillId="3" borderId="9" xfId="2" applyNumberFormat="1" applyFont="1" applyFill="1" applyBorder="1" applyAlignment="1">
      <alignment horizontal="center" vertical="center" wrapText="1"/>
    </xf>
    <xf numFmtId="165" fontId="45" fillId="6" borderId="5" xfId="2" applyNumberFormat="1" applyFont="1" applyFill="1" applyBorder="1" applyAlignment="1">
      <alignment horizontal="center" vertical="center"/>
    </xf>
    <xf numFmtId="164" fontId="6" fillId="3" borderId="6" xfId="2" applyNumberFormat="1" applyFont="1" applyFill="1" applyBorder="1" applyAlignment="1">
      <alignment horizontal="right" vertical="center"/>
    </xf>
    <xf numFmtId="164" fontId="6" fillId="3" borderId="8" xfId="2" applyNumberFormat="1" applyFont="1" applyFill="1" applyBorder="1" applyAlignment="1">
      <alignment horizontal="right" vertical="center"/>
    </xf>
    <xf numFmtId="164" fontId="6" fillId="3" borderId="9" xfId="2" applyNumberFormat="1" applyFont="1" applyFill="1" applyBorder="1" applyAlignment="1">
      <alignment horizontal="right" vertical="center"/>
    </xf>
    <xf numFmtId="165" fontId="45" fillId="6" borderId="6" xfId="2" applyNumberFormat="1" applyFont="1" applyFill="1" applyBorder="1" applyAlignment="1">
      <alignment horizontal="center" vertical="center"/>
    </xf>
    <xf numFmtId="165" fontId="45" fillId="6" borderId="9" xfId="2" applyNumberFormat="1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0" fillId="3" borderId="14" xfId="2" applyFont="1" applyFill="1" applyBorder="1" applyAlignment="1">
      <alignment horizontal="center" vertical="center"/>
    </xf>
    <xf numFmtId="0" fontId="10" fillId="3" borderId="13" xfId="2" applyFont="1" applyFill="1" applyBorder="1" applyAlignment="1">
      <alignment horizontal="center" vertical="center"/>
    </xf>
    <xf numFmtId="164" fontId="6" fillId="6" borderId="5" xfId="2" applyNumberFormat="1" applyFont="1" applyFill="1" applyBorder="1" applyAlignment="1">
      <alignment horizontal="center" vertical="center"/>
    </xf>
    <xf numFmtId="0" fontId="5" fillId="6" borderId="6" xfId="2" applyFont="1" applyFill="1" applyBorder="1" applyAlignment="1" applyProtection="1">
      <alignment horizontal="center" vertical="center" wrapText="1"/>
      <protection hidden="1"/>
    </xf>
    <xf numFmtId="0" fontId="5" fillId="6" borderId="8" xfId="2" applyFont="1" applyFill="1" applyBorder="1" applyAlignment="1" applyProtection="1">
      <alignment horizontal="center" vertical="center" wrapText="1"/>
      <protection hidden="1"/>
    </xf>
    <xf numFmtId="0" fontId="5" fillId="6" borderId="9" xfId="2" applyFont="1" applyFill="1" applyBorder="1" applyAlignment="1" applyProtection="1">
      <alignment horizontal="center" vertical="center" wrapText="1"/>
      <protection hidden="1"/>
    </xf>
    <xf numFmtId="0" fontId="17" fillId="3" borderId="15" xfId="0" applyFont="1" applyFill="1" applyBorder="1" applyAlignment="1" applyProtection="1">
      <alignment horizontal="center" vertical="center" wrapText="1"/>
      <protection hidden="1"/>
    </xf>
    <xf numFmtId="42" fontId="6" fillId="3" borderId="11" xfId="2" applyNumberFormat="1" applyFont="1" applyFill="1" applyBorder="1" applyAlignment="1" applyProtection="1">
      <alignment horizontal="center" vertical="center"/>
      <protection hidden="1"/>
    </xf>
    <xf numFmtId="0" fontId="6" fillId="3" borderId="6" xfId="2" applyFont="1" applyFill="1" applyBorder="1" applyAlignment="1" applyProtection="1">
      <alignment horizontal="center" vertical="center" wrapText="1"/>
      <protection hidden="1"/>
    </xf>
    <xf numFmtId="0" fontId="6" fillId="3" borderId="8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 wrapText="1"/>
      <protection hidden="1"/>
    </xf>
    <xf numFmtId="0" fontId="5" fillId="3" borderId="14" xfId="2" applyFont="1" applyFill="1" applyBorder="1" applyAlignment="1" applyProtection="1">
      <alignment horizontal="center" vertical="center" wrapText="1"/>
      <protection hidden="1"/>
    </xf>
    <xf numFmtId="0" fontId="5" fillId="3" borderId="13" xfId="2" applyFont="1" applyFill="1" applyBorder="1" applyAlignment="1" applyProtection="1">
      <alignment horizontal="center" vertical="center" wrapText="1"/>
      <protection hidden="1"/>
    </xf>
    <xf numFmtId="0" fontId="5" fillId="3" borderId="15" xfId="2" applyFont="1" applyFill="1" applyBorder="1" applyAlignment="1" applyProtection="1">
      <alignment horizontal="center" vertical="center" wrapText="1"/>
      <protection hidden="1"/>
    </xf>
    <xf numFmtId="165" fontId="6" fillId="3" borderId="11" xfId="2" applyNumberFormat="1" applyFont="1" applyFill="1" applyBorder="1" applyAlignment="1">
      <alignment horizontal="center" vertical="center"/>
    </xf>
    <xf numFmtId="42" fontId="48" fillId="4" borderId="17" xfId="2" applyNumberFormat="1" applyFont="1" applyFill="1" applyBorder="1" applyAlignment="1" applyProtection="1">
      <alignment horizontal="center" vertical="center"/>
      <protection locked="0"/>
    </xf>
    <xf numFmtId="42" fontId="48" fillId="4" borderId="18" xfId="2" applyNumberFormat="1" applyFont="1" applyFill="1" applyBorder="1" applyAlignment="1" applyProtection="1">
      <alignment horizontal="center" vertical="center"/>
      <protection locked="0"/>
    </xf>
    <xf numFmtId="42" fontId="48" fillId="4" borderId="19" xfId="2" applyNumberFormat="1" applyFont="1" applyFill="1" applyBorder="1" applyAlignment="1" applyProtection="1">
      <alignment horizontal="center" vertical="center"/>
      <protection locked="0"/>
    </xf>
    <xf numFmtId="0" fontId="5" fillId="6" borderId="1" xfId="2" applyFont="1" applyFill="1" applyBorder="1" applyAlignment="1" applyProtection="1">
      <alignment horizontal="center" vertical="center" wrapText="1"/>
      <protection hidden="1"/>
    </xf>
    <xf numFmtId="0" fontId="5" fillId="6" borderId="2" xfId="2" applyFont="1" applyFill="1" applyBorder="1" applyAlignment="1" applyProtection="1">
      <alignment horizontal="center" vertical="center" wrapText="1"/>
      <protection hidden="1"/>
    </xf>
    <xf numFmtId="0" fontId="5" fillId="6" borderId="3" xfId="2" applyFont="1" applyFill="1" applyBorder="1" applyAlignment="1" applyProtection="1">
      <alignment horizontal="center" vertical="center" wrapText="1"/>
      <protection hidden="1"/>
    </xf>
    <xf numFmtId="0" fontId="5" fillId="6" borderId="14" xfId="2" applyFont="1" applyFill="1" applyBorder="1" applyAlignment="1" applyProtection="1">
      <alignment horizontal="center" vertical="center" wrapText="1"/>
      <protection hidden="1"/>
    </xf>
    <xf numFmtId="0" fontId="5" fillId="6" borderId="13" xfId="2" applyFont="1" applyFill="1" applyBorder="1" applyAlignment="1" applyProtection="1">
      <alignment horizontal="center" vertical="center" wrapText="1"/>
      <protection hidden="1"/>
    </xf>
    <xf numFmtId="0" fontId="5" fillId="6" borderId="15" xfId="2" applyFont="1" applyFill="1" applyBorder="1" applyAlignment="1" applyProtection="1">
      <alignment horizontal="center" vertical="center" wrapText="1"/>
      <protection hidden="1"/>
    </xf>
    <xf numFmtId="0" fontId="5" fillId="3" borderId="5" xfId="2" applyFont="1" applyFill="1" applyBorder="1" applyAlignment="1" applyProtection="1">
      <alignment horizontal="center" vertical="center"/>
      <protection hidden="1"/>
    </xf>
    <xf numFmtId="0" fontId="17" fillId="6" borderId="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7" fillId="6" borderId="14" xfId="0" applyFont="1" applyFill="1" applyBorder="1" applyAlignment="1">
      <alignment horizontal="center" vertical="center"/>
    </xf>
    <xf numFmtId="0" fontId="17" fillId="6" borderId="13" xfId="0" applyFont="1" applyFill="1" applyBorder="1" applyAlignment="1">
      <alignment horizontal="center" vertical="center"/>
    </xf>
    <xf numFmtId="0" fontId="17" fillId="6" borderId="15" xfId="0" applyFont="1" applyFill="1" applyBorder="1" applyAlignment="1">
      <alignment horizontal="center" vertical="center"/>
    </xf>
    <xf numFmtId="0" fontId="6" fillId="2" borderId="1" xfId="2" applyFont="1" applyFill="1" applyBorder="1" applyAlignment="1" applyProtection="1">
      <alignment horizontal="center" vertical="center" wrapText="1"/>
      <protection hidden="1"/>
    </xf>
    <xf numFmtId="0" fontId="6" fillId="2" borderId="3" xfId="2" applyFont="1" applyFill="1" applyBorder="1" applyAlignment="1" applyProtection="1">
      <alignment horizontal="center" vertical="center" wrapText="1"/>
      <protection hidden="1"/>
    </xf>
    <xf numFmtId="0" fontId="6" fillId="2" borderId="14" xfId="2" applyFont="1" applyFill="1" applyBorder="1" applyAlignment="1" applyProtection="1">
      <alignment horizontal="center" vertical="center" wrapText="1"/>
      <protection hidden="1"/>
    </xf>
    <xf numFmtId="0" fontId="6" fillId="2" borderId="15" xfId="2" applyFont="1" applyFill="1" applyBorder="1" applyAlignment="1" applyProtection="1">
      <alignment horizontal="center" vertical="center" wrapText="1"/>
      <protection hidden="1"/>
    </xf>
    <xf numFmtId="9" fontId="5" fillId="3" borderId="5" xfId="2" applyNumberFormat="1" applyFont="1" applyFill="1" applyBorder="1" applyAlignment="1" applyProtection="1">
      <alignment horizontal="center" vertical="center"/>
      <protection hidden="1"/>
    </xf>
    <xf numFmtId="0" fontId="6" fillId="3" borderId="10" xfId="2" applyFont="1" applyFill="1" applyBorder="1" applyAlignment="1" applyProtection="1">
      <alignment horizontal="right" vertical="center" wrapText="1"/>
      <protection hidden="1"/>
    </xf>
    <xf numFmtId="0" fontId="6" fillId="3" borderId="11" xfId="2" applyFont="1" applyFill="1" applyBorder="1" applyAlignment="1" applyProtection="1">
      <alignment horizontal="right" vertical="center" wrapText="1"/>
      <protection hidden="1"/>
    </xf>
    <xf numFmtId="165" fontId="23" fillId="3" borderId="8" xfId="2" applyNumberFormat="1" applyFont="1" applyFill="1" applyBorder="1" applyAlignment="1">
      <alignment horizontal="left" vertical="center" wrapText="1"/>
    </xf>
    <xf numFmtId="165" fontId="23" fillId="3" borderId="9" xfId="2" applyNumberFormat="1" applyFont="1" applyFill="1" applyBorder="1" applyAlignment="1">
      <alignment horizontal="left" vertical="center" wrapText="1"/>
    </xf>
    <xf numFmtId="0" fontId="28" fillId="3" borderId="8" xfId="2" applyFont="1" applyFill="1" applyBorder="1" applyAlignment="1" applyProtection="1">
      <alignment horizontal="right" vertical="center" wrapText="1"/>
      <protection hidden="1"/>
    </xf>
    <xf numFmtId="0" fontId="23" fillId="3" borderId="6" xfId="2" applyFont="1" applyFill="1" applyBorder="1" applyAlignment="1" applyProtection="1">
      <alignment horizontal="right" vertical="center" wrapText="1"/>
      <protection hidden="1"/>
    </xf>
    <xf numFmtId="0" fontId="23" fillId="3" borderId="8" xfId="2" applyFont="1" applyFill="1" applyBorder="1" applyAlignment="1" applyProtection="1">
      <alignment horizontal="right" vertical="center" wrapText="1"/>
      <protection hidden="1"/>
    </xf>
    <xf numFmtId="42" fontId="6" fillId="4" borderId="5" xfId="2" applyNumberFormat="1" applyFont="1" applyFill="1" applyBorder="1" applyAlignment="1" applyProtection="1">
      <alignment horizontal="center" vertical="center"/>
      <protection locked="0"/>
    </xf>
    <xf numFmtId="0" fontId="5" fillId="6" borderId="5" xfId="0" applyFont="1" applyFill="1" applyBorder="1" applyAlignment="1" applyProtection="1">
      <alignment horizontal="center" vertical="center" wrapText="1"/>
      <protection hidden="1"/>
    </xf>
    <xf numFmtId="165" fontId="5" fillId="3" borderId="5" xfId="2" applyNumberFormat="1" applyFont="1" applyFill="1" applyBorder="1" applyAlignment="1" applyProtection="1">
      <alignment horizontal="center" vertical="center"/>
      <protection hidden="1"/>
    </xf>
    <xf numFmtId="0" fontId="10" fillId="3" borderId="3" xfId="2" applyFont="1" applyFill="1" applyBorder="1" applyAlignment="1">
      <alignment horizontal="center" vertical="center"/>
    </xf>
    <xf numFmtId="0" fontId="10" fillId="3" borderId="15" xfId="2" applyFont="1" applyFill="1" applyBorder="1" applyAlignment="1">
      <alignment horizontal="center" vertical="center"/>
    </xf>
    <xf numFmtId="0" fontId="10" fillId="3" borderId="10" xfId="2" applyFont="1" applyFill="1" applyBorder="1" applyAlignment="1">
      <alignment horizontal="center" vertical="center" wrapText="1"/>
    </xf>
    <xf numFmtId="0" fontId="10" fillId="3" borderId="11" xfId="2" applyFont="1" applyFill="1" applyBorder="1" applyAlignment="1">
      <alignment horizontal="center" vertical="center" wrapText="1"/>
    </xf>
    <xf numFmtId="164" fontId="5" fillId="6" borderId="10" xfId="2" applyNumberFormat="1" applyFont="1" applyFill="1" applyBorder="1" applyAlignment="1" applyProtection="1">
      <alignment horizontal="center" vertical="center"/>
      <protection hidden="1"/>
    </xf>
    <xf numFmtId="164" fontId="5" fillId="6" borderId="11" xfId="2" applyNumberFormat="1" applyFont="1" applyFill="1" applyBorder="1" applyAlignment="1" applyProtection="1">
      <alignment horizontal="center" vertical="center"/>
      <protection hidden="1"/>
    </xf>
    <xf numFmtId="165" fontId="6" fillId="3" borderId="18" xfId="2" applyNumberFormat="1" applyFont="1" applyFill="1" applyBorder="1" applyAlignment="1">
      <alignment horizontal="center" vertical="center"/>
    </xf>
    <xf numFmtId="165" fontId="6" fillId="3" borderId="19" xfId="2" applyNumberFormat="1" applyFont="1" applyFill="1" applyBorder="1" applyAlignment="1">
      <alignment horizontal="center" vertical="center"/>
    </xf>
    <xf numFmtId="49" fontId="6" fillId="4" borderId="5" xfId="2" applyNumberFormat="1" applyFont="1" applyFill="1" applyBorder="1" applyAlignment="1" applyProtection="1">
      <alignment horizontal="center" vertical="center" wrapText="1"/>
      <protection locked="0"/>
    </xf>
    <xf numFmtId="165" fontId="5" fillId="4" borderId="5" xfId="2" applyNumberFormat="1" applyFont="1" applyFill="1" applyBorder="1" applyAlignment="1" applyProtection="1">
      <alignment horizontal="center" vertical="center"/>
      <protection locked="0"/>
    </xf>
    <xf numFmtId="0" fontId="31" fillId="4" borderId="6" xfId="0" applyFont="1" applyFill="1" applyBorder="1" applyAlignment="1">
      <alignment horizontal="right" vertical="center"/>
    </xf>
    <xf numFmtId="0" fontId="31" fillId="4" borderId="8" xfId="0" applyFont="1" applyFill="1" applyBorder="1" applyAlignment="1">
      <alignment horizontal="right" vertical="center"/>
    </xf>
    <xf numFmtId="0" fontId="31" fillId="4" borderId="9" xfId="0" applyFont="1" applyFill="1" applyBorder="1" applyAlignment="1">
      <alignment horizontal="right" vertical="center"/>
    </xf>
    <xf numFmtId="42" fontId="6" fillId="4" borderId="10" xfId="2" applyNumberFormat="1" applyFont="1" applyFill="1" applyBorder="1" applyAlignment="1" applyProtection="1">
      <alignment horizontal="center" vertical="center"/>
      <protection locked="0"/>
    </xf>
    <xf numFmtId="49" fontId="26" fillId="10" borderId="6" xfId="0" applyNumberFormat="1" applyFont="1" applyFill="1" applyBorder="1" applyAlignment="1" applyProtection="1">
      <alignment horizontal="center" vertical="center"/>
      <protection locked="0"/>
    </xf>
    <xf numFmtId="49" fontId="26" fillId="10" borderId="8" xfId="0" applyNumberFormat="1" applyFont="1" applyFill="1" applyBorder="1" applyAlignment="1" applyProtection="1">
      <alignment horizontal="center" vertical="center"/>
      <protection locked="0"/>
    </xf>
    <xf numFmtId="49" fontId="26" fillId="10" borderId="9" xfId="0" applyNumberFormat="1" applyFont="1" applyFill="1" applyBorder="1" applyAlignment="1" applyProtection="1">
      <alignment horizontal="center" vertical="center"/>
      <protection locked="0"/>
    </xf>
    <xf numFmtId="49" fontId="26" fillId="10" borderId="1" xfId="0" applyNumberFormat="1" applyFont="1" applyFill="1" applyBorder="1" applyAlignment="1" applyProtection="1">
      <alignment horizontal="center" vertical="center"/>
      <protection locked="0"/>
    </xf>
    <xf numFmtId="49" fontId="26" fillId="10" borderId="2" xfId="0" applyNumberFormat="1" applyFont="1" applyFill="1" applyBorder="1" applyAlignment="1" applyProtection="1">
      <alignment horizontal="center" vertical="center"/>
      <protection locked="0"/>
    </xf>
    <xf numFmtId="49" fontId="26" fillId="10" borderId="3" xfId="0" applyNumberFormat="1" applyFont="1" applyFill="1" applyBorder="1" applyAlignment="1" applyProtection="1">
      <alignment horizontal="center" vertical="center"/>
      <protection locked="0"/>
    </xf>
    <xf numFmtId="166" fontId="45" fillId="6" borderId="6" xfId="2" applyNumberFormat="1" applyFont="1" applyFill="1" applyBorder="1" applyAlignment="1">
      <alignment horizontal="center" vertical="center"/>
    </xf>
    <xf numFmtId="166" fontId="45" fillId="6" borderId="9" xfId="2" applyNumberFormat="1" applyFont="1" applyFill="1" applyBorder="1" applyAlignment="1">
      <alignment horizontal="center" vertical="center"/>
    </xf>
    <xf numFmtId="164" fontId="6" fillId="3" borderId="5" xfId="2" applyNumberFormat="1" applyFont="1" applyFill="1" applyBorder="1" applyAlignment="1">
      <alignment horizontal="right" vertical="center"/>
    </xf>
    <xf numFmtId="165" fontId="48" fillId="3" borderId="5" xfId="2" applyNumberFormat="1" applyFont="1" applyFill="1" applyBorder="1" applyAlignment="1">
      <alignment horizontal="center" vertical="center"/>
    </xf>
    <xf numFmtId="9" fontId="45" fillId="6" borderId="5" xfId="2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0" fillId="3" borderId="5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6" fillId="2" borderId="7" xfId="2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5" fillId="0" borderId="22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3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0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8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9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30" xfId="0" applyNumberFormat="1" applyFont="1" applyBorder="1" applyAlignment="1" applyProtection="1">
      <alignment horizontal="center" vertical="center" wrapText="1" shrinkToFit="1"/>
      <protection locked="0"/>
    </xf>
    <xf numFmtId="0" fontId="6" fillId="4" borderId="2" xfId="0" applyFont="1" applyFill="1" applyBorder="1" applyAlignment="1">
      <alignment horizontal="center" vertical="center" wrapText="1"/>
    </xf>
    <xf numFmtId="49" fontId="5" fillId="0" borderId="24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5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1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49" fontId="5" fillId="0" borderId="26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31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7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32" xfId="0" applyFont="1" applyBorder="1" applyAlignment="1" applyProtection="1">
      <alignment horizontal="left" vertical="top" wrapText="1"/>
      <protection locked="0"/>
    </xf>
    <xf numFmtId="0" fontId="6" fillId="2" borderId="0" xfId="2" applyFont="1" applyFill="1" applyAlignment="1" applyProtection="1">
      <alignment horizontal="left" vertical="center" wrapText="1"/>
      <protection hidden="1"/>
    </xf>
    <xf numFmtId="0" fontId="0" fillId="3" borderId="5" xfId="0" applyFill="1" applyBorder="1" applyAlignment="1">
      <alignment horizontal="center" vertical="center" wrapText="1"/>
    </xf>
  </cellXfs>
  <cellStyles count="9">
    <cellStyle name="Lien hypertexte" xfId="7" builtinId="8"/>
    <cellStyle name="Monétaire" xfId="1" builtinId="4"/>
    <cellStyle name="Monétaire 2" xfId="4" xr:uid="{A4CC5F41-9B31-48D8-81A0-8D70809F615E}"/>
    <cellStyle name="Normal" xfId="0" builtinId="0"/>
    <cellStyle name="Normal 2" xfId="3" xr:uid="{77F85759-4395-4C58-A0EF-8AE4B935CAF4}"/>
    <cellStyle name="Normal 3" xfId="5" xr:uid="{7C050F5C-B9E5-4C30-A0C6-E13B399DB055}"/>
    <cellStyle name="Normal 5" xfId="2" xr:uid="{0A079CF1-245C-4799-A671-DF1567882EE9}"/>
    <cellStyle name="Pourcentage" xfId="8" builtinId="5"/>
    <cellStyle name="Pourcentage 2" xfId="6" xr:uid="{35089ABE-C06A-4B76-AC41-7AC9B61C932B}"/>
  </cellStyles>
  <dxfs count="6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colors>
    <mruColors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46659</xdr:colOff>
      <xdr:row>0</xdr:row>
      <xdr:rowOff>38146</xdr:rowOff>
    </xdr:from>
    <xdr:to>
      <xdr:col>1</xdr:col>
      <xdr:colOff>190501</xdr:colOff>
      <xdr:row>0</xdr:row>
      <xdr:rowOff>503313</xdr:rowOff>
    </xdr:to>
    <xdr:pic>
      <xdr:nvPicPr>
        <xdr:cNvPr id="2" name="Picture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59" y="38146"/>
          <a:ext cx="1267792" cy="465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46658</xdr:colOff>
      <xdr:row>0</xdr:row>
      <xdr:rowOff>38146</xdr:rowOff>
    </xdr:from>
    <xdr:to>
      <xdr:col>1</xdr:col>
      <xdr:colOff>171187</xdr:colOff>
      <xdr:row>0</xdr:row>
      <xdr:rowOff>525145</xdr:rowOff>
    </xdr:to>
    <xdr:pic>
      <xdr:nvPicPr>
        <xdr:cNvPr id="2" name="Picture 13">
          <a:extLst>
            <a:ext uri="{FF2B5EF4-FFF2-40B4-BE49-F238E27FC236}">
              <a16:creationId xmlns:a16="http://schemas.microsoft.com/office/drawing/2014/main" id="{4B2BC73B-C5AD-4092-80D8-7F9BF71A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58" y="38146"/>
          <a:ext cx="1405112" cy="486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78949</xdr:colOff>
      <xdr:row>0</xdr:row>
      <xdr:rowOff>47200</xdr:rowOff>
    </xdr:from>
    <xdr:to>
      <xdr:col>2</xdr:col>
      <xdr:colOff>408160</xdr:colOff>
      <xdr:row>0</xdr:row>
      <xdr:rowOff>534834</xdr:rowOff>
    </xdr:to>
    <xdr:pic>
      <xdr:nvPicPr>
        <xdr:cNvPr id="4" name="Picture 13">
          <a:extLst>
            <a:ext uri="{FF2B5EF4-FFF2-40B4-BE49-F238E27FC236}">
              <a16:creationId xmlns:a16="http://schemas.microsoft.com/office/drawing/2014/main" id="{E1006A08-254B-4380-9D01-9935D5654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49" y="47200"/>
          <a:ext cx="1411674" cy="487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210EBB-7F15-41DC-B3D0-875AF700617D}" name="Tableau1" displayName="Tableau1" ref="A1:A4" totalsRowShown="0">
  <autoFilter ref="A1:A4" xr:uid="{64210EBB-7F15-41DC-B3D0-875AF700617D}"/>
  <tableColumns count="1">
    <tableColumn id="1" xr3:uid="{5B17CB3F-590A-486D-99E1-715D187EE49C}" name="Dépenses autorisé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978B08-3709-460B-B2E2-436E329791CB}" name="Tableau4" displayName="Tableau4" ref="A6:A8" totalsRowShown="0" headerRowDxfId="59" dataDxfId="58">
  <autoFilter ref="A6:A8" xr:uid="{BD978B08-3709-460B-B2E2-436E329791CB}"/>
  <tableColumns count="1">
    <tableColumn id="1" xr3:uid="{D5E51C11-D512-47C3-9B0F-837975C40EAF}" name="Statut - Documents" dataDxfId="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3DA25E-2307-4CD0-8F9B-152D8B12D05D}" name="Tableau5" displayName="Tableau5" ref="A11:A13" totalsRowShown="0" headerRowDxfId="56" dataDxfId="55">
  <autoFilter ref="A11:A13" xr:uid="{C73DA25E-2307-4CD0-8F9B-152D8B12D05D}"/>
  <tableColumns count="1">
    <tableColumn id="1" xr3:uid="{7E1B706D-0002-47BA-AC5A-73CC02FE8C1F}" name="Questions : Contributeurs" dataDxfId="5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27AE2EC-6BC3-4C53-B6C2-EAB04FD51466}" name="Tableau57" displayName="Tableau57" ref="A15:A18" totalsRowShown="0" headerRowDxfId="53" dataDxfId="52">
  <autoFilter ref="A15:A18" xr:uid="{B27AE2EC-6BC3-4C53-B6C2-EAB04FD51466}"/>
  <tableColumns count="1">
    <tableColumn id="1" xr3:uid="{5D756B7F-C4BF-42B9-B59A-F211416E3B5B}" name="Contribution" dataDxfId="5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6C8F56-EF6C-4012-AFF9-9E588C597480}" name="Tableau578" displayName="Tableau578" ref="A20:B37" totalsRowShown="0" headerRowDxfId="50" dataDxfId="49">
  <autoFilter ref="A20:B37" xr:uid="{756C8F56-EF6C-4012-AFF9-9E588C597480}"/>
  <tableColumns count="2">
    <tableColumn id="1" xr3:uid="{22AA1269-0694-404B-B915-3279C6D1DAC9}" name="Profils" dataDxfId="48"/>
    <tableColumn id="2" xr3:uid="{B4DBAC59-26F3-4609-899D-78891C2DD30C}" name="Colonne1" dataDxfId="4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E1E224C-87F1-4447-B15F-C39AC6C77731}" name="Tableau579" displayName="Tableau579" ref="A39:B50" totalsRowShown="0" headerRowDxfId="46" dataDxfId="45">
  <autoFilter ref="A39:B50" xr:uid="{EE1E224C-87F1-4447-B15F-C39AC6C77731}"/>
  <tableColumns count="2">
    <tableColumn id="1" xr3:uid="{A619E78B-3BDA-4726-9B2E-B7B58C50946E}" name="Demandeur ou partenaire" dataDxfId="44"/>
    <tableColumn id="2" xr3:uid="{F13905DF-E164-4D86-9FA4-CE9B29AE161F}" name="Colonne1" dataDxfId="4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AE9CC32-E40D-4AF4-8C71-5052CA9D8AC2}" name="Tableau5799" displayName="Tableau5799" ref="A68:I80" totalsRowShown="0" headerRowDxfId="42" dataDxfId="41">
  <autoFilter ref="A68:I80" xr:uid="{EAE9CC32-E40D-4AF4-8C71-5052CA9D8AC2}"/>
  <tableColumns count="9">
    <tableColumn id="1" xr3:uid="{B10CCB7A-5F9C-4E90-87D3-8E4E279B562E}" name="Volets" dataDxfId="40"/>
    <tableColumn id="2" xr3:uid="{6FD070E5-B66E-49B0-AD90-B75CDC8D5EC1}" name="No selon le volet" dataDxfId="39"/>
    <tableColumn id="3" xr3:uid="{3164E578-8747-4E4B-BD05-323552C3A5A7}" name="Durée de projets" dataDxfId="38"/>
    <tableColumn id="4" xr3:uid="{0FE8D920-4B23-4EAD-920E-A4C1FC459B1F}" name="1 an" dataDxfId="37"/>
    <tableColumn id="5" xr3:uid="{3C870B46-8375-4308-BFC6-DE97395DA329}" name="1 à 2 ans" dataDxfId="36"/>
    <tableColumn id="6" xr3:uid="{750BB5F1-CBBE-44BA-9CA2-6CBD5A9E25E9}" name="1 à 3 ans" dataDxfId="35"/>
    <tableColumn id="7" xr3:uid="{A5B3469C-6CB2-4839-8360-E22E71A3953D}" name="1 à 4 ans" dataDxfId="34"/>
    <tableColumn id="8" xr3:uid="{2C79B804-FCE8-4250-82E3-651D9F871802}" name="1 à 5 ans" dataDxfId="33"/>
    <tableColumn id="9" xr3:uid="{DA333E1D-9820-43AD-B317-CC54AE8A529F}" name="3 ans" dataDxfId="3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A433321-BC3F-442A-97DC-3E28B0AC0DA2}" name="Tableau579910" displayName="Tableau579910" ref="A83:F92" totalsRowShown="0" headerRowDxfId="31" dataDxfId="30">
  <autoFilter ref="A83:F92" xr:uid="{DA433321-BC3F-442A-97DC-3E28B0AC0DA2}"/>
  <tableColumns count="6">
    <tableColumn id="1" xr3:uid="{3C44454F-C80D-4F6D-B2EC-730CB93DA205}" name="Clientèle" dataDxfId="29"/>
    <tableColumn id="2" xr3:uid="{392E8BC2-E64C-4EAB-BCD8-2854970C92CB}" name="No selon la clientèle" dataDxfId="28"/>
    <tableColumn id="3" xr3:uid="{33252E93-9AEF-4D49-97B7-D4917D55E6D2}" name="Volet 2" dataDxfId="27"/>
    <tableColumn id="4" xr3:uid="{BB34664D-AA43-4983-9F22-EDD11F9E536B}" name="Volet 3" dataDxfId="26"/>
    <tableColumn id="5" xr3:uid="{4F0E2C48-40BD-4B89-AC8D-52D31D46DACD}" name="Volet 4" dataDxfId="25"/>
    <tableColumn id="6" xr3:uid="{41288002-0AF1-49A2-A05F-0F8EDCF6D1B8}" name="Volet 5" dataDxfId="2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F0B37B7-3765-4EAE-ABC4-B3952B50D24F}" name="Tableau57911" displayName="Tableau57911" ref="A52:B63" totalsRowShown="0" headerRowDxfId="23" dataDxfId="22">
  <autoFilter ref="A52:B63" xr:uid="{AF0B37B7-3765-4EAE-ABC4-B3952B50D24F}"/>
  <tableColumns count="2">
    <tableColumn id="1" xr3:uid="{CE3AE39F-D8C6-46CC-9159-F47428B0AE6E}" name="Demandeur ou partenaire (plan de transfert)" dataDxfId="21"/>
    <tableColumn id="2" xr3:uid="{91BFFC31-E660-46AA-8F98-CAF1CCC19E3D}" name="Colonne1" dataDxf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tresor.gouv.qc.ca/fileadmin/PDF/faire_affaire_avec_etat/cadre_normatif/frais_deplacement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4DAA-DA9A-4958-A462-896F699B5F5A}">
  <sheetPr codeName="Feuil1"/>
  <dimension ref="A1:O34"/>
  <sheetViews>
    <sheetView showGridLines="0" topLeftCell="A18" zoomScale="130" zoomScaleNormal="130" workbookViewId="0">
      <selection activeCell="C31" sqref="C31"/>
    </sheetView>
  </sheetViews>
  <sheetFormatPr baseColWidth="10" defaultColWidth="11.42578125" defaultRowHeight="15" customHeight="1"/>
  <cols>
    <col min="1" max="15" width="11.42578125" style="124"/>
    <col min="16" max="16384" width="11.42578125" style="122"/>
  </cols>
  <sheetData>
    <row r="1" spans="1:15" ht="30" customHeight="1">
      <c r="A1" s="167" t="s">
        <v>300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5" ht="15" customHeight="1">
      <c r="A2" s="162" t="s">
        <v>301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</row>
    <row r="3" spans="1:15" ht="15" customHeight="1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</row>
    <row r="4" spans="1:15" ht="15" customHeight="1">
      <c r="A4" s="165" t="s">
        <v>0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</row>
    <row r="5" spans="1:15" ht="15" customHeight="1">
      <c r="A5" s="164" t="s">
        <v>1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</row>
    <row r="6" spans="1:15" ht="15" customHeight="1">
      <c r="A6" s="164" t="s">
        <v>2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</row>
    <row r="7" spans="1:15" ht="15" customHeight="1">
      <c r="A7" s="164" t="s">
        <v>3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</row>
    <row r="8" spans="1:15" ht="15" customHeight="1">
      <c r="A8" s="164" t="s">
        <v>4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</row>
    <row r="9" spans="1:15" ht="15" customHeight="1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</row>
    <row r="10" spans="1:15" ht="15" customHeight="1">
      <c r="A10" s="165" t="s">
        <v>310</v>
      </c>
      <c r="B10" s="165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</row>
    <row r="11" spans="1:15" ht="15" customHeight="1">
      <c r="A11" s="164" t="s">
        <v>321</v>
      </c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</row>
    <row r="12" spans="1:15" ht="15" customHeight="1">
      <c r="A12" s="164" t="s">
        <v>330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</row>
    <row r="13" spans="1:15" ht="15" customHeight="1">
      <c r="A13" s="164" t="s">
        <v>331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</row>
    <row r="14" spans="1:15" ht="15" customHeight="1">
      <c r="A14" s="164"/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</row>
    <row r="15" spans="1:15" ht="15" customHeight="1">
      <c r="A15" s="165" t="s">
        <v>297</v>
      </c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</row>
    <row r="16" spans="1:15" ht="15" customHeight="1">
      <c r="A16" s="164" t="s">
        <v>309</v>
      </c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</row>
    <row r="17" spans="1:15" ht="15" customHeight="1">
      <c r="A17" s="166"/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</row>
    <row r="18" spans="1:15" ht="15" customHeight="1">
      <c r="A18" s="165"/>
      <c r="B18" s="165"/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</row>
    <row r="19" spans="1:15" ht="15" customHeight="1">
      <c r="A19" s="162" t="s">
        <v>299</v>
      </c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</row>
    <row r="20" spans="1:15" ht="15" customHeight="1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</row>
    <row r="21" spans="1:15" ht="15" customHeight="1">
      <c r="A21" s="165" t="s">
        <v>303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</row>
    <row r="22" spans="1:15" ht="15" customHeight="1">
      <c r="A22" s="164" t="s">
        <v>5</v>
      </c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</row>
    <row r="23" spans="1:15" ht="15" customHeight="1">
      <c r="A23" s="164" t="s">
        <v>6</v>
      </c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</row>
    <row r="24" spans="1:15" ht="15" customHeight="1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</row>
    <row r="25" spans="1:15" ht="15" customHeight="1">
      <c r="A25" s="162" t="s">
        <v>7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</row>
    <row r="26" spans="1:15" ht="15" customHeight="1">
      <c r="A26" s="12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</row>
    <row r="27" spans="1:15" ht="15" customHeight="1">
      <c r="A27" s="164" t="s">
        <v>298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</row>
    <row r="28" spans="1:15" ht="15" customHeight="1">
      <c r="A28" s="164" t="s">
        <v>302</v>
      </c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</row>
    <row r="29" spans="1:15" ht="15" customHeight="1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</row>
    <row r="30" spans="1:15" ht="15" customHeight="1">
      <c r="A30" s="162" t="s">
        <v>304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</row>
    <row r="32" spans="1:15" ht="28.5" customHeight="1">
      <c r="A32" s="163" t="s">
        <v>323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</row>
    <row r="34" spans="1:15" ht="27.75" customHeight="1">
      <c r="A34" s="163" t="s">
        <v>319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</row>
  </sheetData>
  <sheetProtection algorithmName="SHA-512" hashValue="Z+w8QxnmUqUw1aDYnDlndJe5/Qrhf6ShiekvYyGwrbk4HUFbyQTSNkJkHAaDPFiwtdmP9tEbzPFt2JJyhxdc5g==" saltValue="93xXHdrN2QVhjC7chClBqg==" spinCount="100000" sheet="1" objects="1" scenarios="1"/>
  <mergeCells count="29">
    <mergeCell ref="A1:O1"/>
    <mergeCell ref="A14:O14"/>
    <mergeCell ref="A3:O3"/>
    <mergeCell ref="A4:O4"/>
    <mergeCell ref="A5:O5"/>
    <mergeCell ref="A6:O6"/>
    <mergeCell ref="A7:O7"/>
    <mergeCell ref="A2:O2"/>
    <mergeCell ref="A8:O8"/>
    <mergeCell ref="A9:O9"/>
    <mergeCell ref="A10:O10"/>
    <mergeCell ref="A11:O11"/>
    <mergeCell ref="A12:O12"/>
    <mergeCell ref="A20:O20"/>
    <mergeCell ref="A13:O13"/>
    <mergeCell ref="A21:O21"/>
    <mergeCell ref="A22:O22"/>
    <mergeCell ref="A23:O23"/>
    <mergeCell ref="A19:O19"/>
    <mergeCell ref="A15:O15"/>
    <mergeCell ref="A16:O16"/>
    <mergeCell ref="A17:O17"/>
    <mergeCell ref="A18:O18"/>
    <mergeCell ref="A30:O30"/>
    <mergeCell ref="A32:O32"/>
    <mergeCell ref="A34:O34"/>
    <mergeCell ref="A25:O25"/>
    <mergeCell ref="A27:O27"/>
    <mergeCell ref="A28:O28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9B8DB-7FD1-4CD9-9B94-E80A98CAE30F}">
  <sheetPr codeName="Feuil2">
    <tabColor rgb="FF92D050"/>
  </sheetPr>
  <dimension ref="B1:F3"/>
  <sheetViews>
    <sheetView showGridLines="0" workbookViewId="0">
      <selection activeCell="L6" sqref="L6"/>
    </sheetView>
  </sheetViews>
  <sheetFormatPr baseColWidth="10" defaultColWidth="11.42578125" defaultRowHeight="12.75"/>
  <cols>
    <col min="1" max="1" width="4.7109375" style="72" customWidth="1"/>
    <col min="2" max="2" width="29.42578125" style="71" customWidth="1"/>
    <col min="3" max="3" width="26.28515625" style="72" customWidth="1"/>
    <col min="4" max="20" width="14.7109375" style="72" customWidth="1"/>
    <col min="21" max="16384" width="11.42578125" style="72"/>
  </cols>
  <sheetData>
    <row r="1" spans="2:6" ht="10.9" customHeight="1"/>
    <row r="2" spans="2:6" ht="60.75" customHeight="1">
      <c r="B2" s="168" t="s">
        <v>333</v>
      </c>
      <c r="C2" s="169"/>
      <c r="D2" s="169"/>
      <c r="E2" s="169"/>
      <c r="F2" s="169"/>
    </row>
    <row r="3" spans="2:6" ht="18" customHeight="1">
      <c r="B3" s="154" t="s">
        <v>334</v>
      </c>
      <c r="C3" s="113"/>
      <c r="D3" s="113"/>
    </row>
  </sheetData>
  <sheetProtection algorithmName="SHA-512" hashValue="pq2qN+VgcFwpCIdZ5T0Tnh9WaMDnQfCYLkhlQ3E9QSJFwni2e5WUYDJbl2JU5Pm3wLpkHwivXd4Vpa6r5Z1KEQ==" saltValue="8tLS9TQ7Vkj5b0SJazINyw==" spinCount="100000" sheet="1" objects="1" scenarios="1"/>
  <mergeCells count="1">
    <mergeCell ref="B2:F2"/>
  </mergeCells>
  <phoneticPr fontId="15" type="noConversion"/>
  <hyperlinks>
    <hyperlink ref="B3" r:id="rId1" xr:uid="{BA528A48-D5DC-4CA2-9BB2-D2AC4F51819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25A7E-58F5-44F2-AD04-5D825FEE7617}">
  <sheetPr codeName="Feuil3">
    <tabColor theme="8" tint="0.79998168889431442"/>
    <pageSetUpPr fitToPage="1"/>
  </sheetPr>
  <dimension ref="A1:XFC160"/>
  <sheetViews>
    <sheetView showGridLines="0" showZeros="0" tabSelected="1" zoomScale="90" zoomScaleNormal="90" workbookViewId="0">
      <selection activeCell="B7" sqref="B7:E7"/>
    </sheetView>
  </sheetViews>
  <sheetFormatPr baseColWidth="10" defaultColWidth="11.42578125" defaultRowHeight="14.25"/>
  <cols>
    <col min="1" max="1" width="16.85546875" style="97" customWidth="1"/>
    <col min="2" max="2" width="9.5703125" style="97" customWidth="1"/>
    <col min="3" max="3" width="27.42578125" style="97" customWidth="1"/>
    <col min="4" max="4" width="16.28515625" style="97" customWidth="1"/>
    <col min="5" max="5" width="12" style="97" customWidth="1"/>
    <col min="6" max="6" width="8.85546875" style="97" customWidth="1"/>
    <col min="7" max="7" width="19.42578125" style="97" customWidth="1"/>
    <col min="8" max="8" width="15.28515625" style="97" customWidth="1"/>
    <col min="9" max="9" width="17" style="97" customWidth="1"/>
    <col min="10" max="10" width="2.5703125" style="97" customWidth="1"/>
    <col min="11" max="11" width="14.85546875" style="97" customWidth="1"/>
    <col min="12" max="12" width="17.28515625" style="97" customWidth="1"/>
    <col min="13" max="13" width="16.42578125" style="97" customWidth="1"/>
    <col min="14" max="14" width="7" style="97" customWidth="1"/>
    <col min="15" max="15" width="2" style="97" customWidth="1"/>
    <col min="16" max="16" width="11.42578125" style="97"/>
    <col min="17" max="17" width="30.7109375" style="97" customWidth="1"/>
    <col min="18" max="27" width="11.42578125" style="97"/>
    <col min="28" max="28" width="16" style="97" bestFit="1" customWidth="1"/>
    <col min="29" max="16384" width="11.42578125" style="97"/>
  </cols>
  <sheetData>
    <row r="1" spans="1:19" s="81" customFormat="1" ht="44.25" customHeight="1">
      <c r="A1" s="292" t="s">
        <v>8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19" s="82" customFormat="1" ht="42.75" customHeight="1">
      <c r="A2" s="230" t="s">
        <v>9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</row>
    <row r="3" spans="1:19" s="82" customFormat="1" ht="21.75" customHeight="1">
      <c r="A3" s="189" t="s">
        <v>10</v>
      </c>
      <c r="B3" s="180"/>
      <c r="C3" s="181"/>
      <c r="D3" s="181"/>
      <c r="E3" s="182"/>
      <c r="G3" s="171" t="s">
        <v>11</v>
      </c>
      <c r="H3" s="172"/>
      <c r="I3" s="79" t="s">
        <v>12</v>
      </c>
      <c r="K3" s="191" t="s">
        <v>13</v>
      </c>
      <c r="L3" s="192"/>
      <c r="M3" s="192"/>
      <c r="N3" s="192"/>
      <c r="O3" s="193"/>
    </row>
    <row r="4" spans="1:19" s="83" customFormat="1" ht="27" customHeight="1">
      <c r="A4" s="190"/>
      <c r="B4" s="183"/>
      <c r="C4" s="184"/>
      <c r="D4" s="184"/>
      <c r="E4" s="185"/>
      <c r="G4" s="207" t="s">
        <v>14</v>
      </c>
      <c r="H4" s="208"/>
      <c r="I4" s="84"/>
      <c r="K4" s="134" t="s">
        <v>284</v>
      </c>
      <c r="L4" s="105"/>
      <c r="M4" s="51" t="s">
        <v>288</v>
      </c>
      <c r="N4" s="85"/>
      <c r="O4" s="86"/>
    </row>
    <row r="5" spans="1:19" s="83" customFormat="1" ht="24.75" customHeight="1">
      <c r="A5" s="50" t="s">
        <v>15</v>
      </c>
      <c r="B5" s="186"/>
      <c r="C5" s="187"/>
      <c r="D5" s="187"/>
      <c r="E5" s="188"/>
      <c r="G5" s="171" t="s">
        <v>16</v>
      </c>
      <c r="H5" s="172"/>
      <c r="I5" s="87">
        <f>Source!A191+Source!A196</f>
        <v>0</v>
      </c>
      <c r="K5" s="134" t="s">
        <v>286</v>
      </c>
      <c r="L5" s="88">
        <f>M29</f>
        <v>0</v>
      </c>
      <c r="M5" s="51" t="s">
        <v>294</v>
      </c>
      <c r="N5" s="89">
        <f>IFERROR(L5/L6,0)</f>
        <v>0</v>
      </c>
      <c r="O5" s="86"/>
    </row>
    <row r="6" spans="1:19" s="83" customFormat="1" ht="25.15" customHeight="1">
      <c r="A6" s="50" t="s">
        <v>17</v>
      </c>
      <c r="B6" s="293" t="s">
        <v>12</v>
      </c>
      <c r="C6" s="294"/>
      <c r="D6" s="294"/>
      <c r="E6" s="295"/>
      <c r="G6" s="171" t="s">
        <v>285</v>
      </c>
      <c r="H6" s="172"/>
      <c r="I6" s="90">
        <f>Source!A183</f>
        <v>0</v>
      </c>
      <c r="J6" s="24"/>
      <c r="K6" s="134" t="s">
        <v>287</v>
      </c>
      <c r="L6" s="88">
        <f>M29+M19+M28</f>
        <v>0</v>
      </c>
      <c r="M6" s="91"/>
      <c r="N6" s="92"/>
      <c r="O6" s="86"/>
    </row>
    <row r="7" spans="1:19" s="83" customFormat="1" ht="33.75" customHeight="1">
      <c r="A7" s="50" t="s">
        <v>18</v>
      </c>
      <c r="B7" s="296" t="s">
        <v>12</v>
      </c>
      <c r="C7" s="297"/>
      <c r="D7" s="297"/>
      <c r="E7" s="298"/>
      <c r="G7" s="171" t="s">
        <v>19</v>
      </c>
      <c r="H7" s="172"/>
      <c r="I7" s="87">
        <f>Source!A199</f>
        <v>0</v>
      </c>
      <c r="J7" s="5"/>
      <c r="K7" s="134" t="str">
        <f>IF(OR(Source!A173=6,Source!A173=12)," ","FA ou FIR admissibles")</f>
        <v>FA ou FIR admissibles</v>
      </c>
      <c r="L7" s="88">
        <f>IF(Source!A173=6,0,IF(Source!A173=12,0,IF(Source!A204="Frais d'administration",'Plan de financement-Projet'!L5*0.15,'Plan de financement-Projet'!L5*0.27)))</f>
        <v>0</v>
      </c>
      <c r="M7" s="92"/>
      <c r="N7" s="92"/>
      <c r="O7" s="86"/>
    </row>
    <row r="8" spans="1:19" s="83" customFormat="1" ht="34.5" customHeight="1">
      <c r="A8" s="50" t="s">
        <v>20</v>
      </c>
      <c r="B8" s="202" t="s">
        <v>12</v>
      </c>
      <c r="C8" s="202"/>
      <c r="D8" s="202"/>
      <c r="E8" s="202"/>
      <c r="G8" s="211" t="s">
        <v>21</v>
      </c>
      <c r="H8" s="211"/>
      <c r="I8" s="90">
        <f>Source!A184</f>
        <v>0</v>
      </c>
      <c r="J8" s="24"/>
      <c r="K8" s="134" t="s">
        <v>296</v>
      </c>
      <c r="L8" s="93">
        <f>L5+L7</f>
        <v>0</v>
      </c>
      <c r="M8" s="92"/>
      <c r="N8" s="92"/>
      <c r="O8" s="86"/>
    </row>
    <row r="9" spans="1:19" s="83" customFormat="1" ht="24.4" customHeight="1">
      <c r="A9" s="45"/>
      <c r="B9" s="55"/>
      <c r="C9" s="55"/>
      <c r="D9" s="55"/>
      <c r="E9" s="55"/>
      <c r="G9" s="80"/>
      <c r="H9" s="80"/>
      <c r="I9" s="94"/>
      <c r="J9" s="24"/>
      <c r="K9" s="194" t="str">
        <f>IF(L9&gt;90%,"Cumul des aides gouvernementales trop élevé","Cumul des aides gouvernementales")</f>
        <v>Cumul des aides gouvernementales</v>
      </c>
      <c r="L9" s="239">
        <f>IFERROR((M29+M31+M32+M33+M34)/M149,0)</f>
        <v>0</v>
      </c>
      <c r="M9" s="92"/>
      <c r="N9" s="92"/>
      <c r="O9" s="86"/>
    </row>
    <row r="10" spans="1:19" s="83" customFormat="1" ht="21.75" customHeight="1">
      <c r="K10" s="194"/>
      <c r="L10" s="240"/>
      <c r="M10" s="32"/>
      <c r="N10" s="92"/>
      <c r="O10" s="86"/>
    </row>
    <row r="11" spans="1:19" s="83" customFormat="1" ht="33" customHeight="1">
      <c r="A11" s="24"/>
      <c r="B11" s="82"/>
      <c r="C11" s="82"/>
      <c r="D11" s="82"/>
      <c r="E11" s="82"/>
      <c r="K11" s="134" t="s">
        <v>22</v>
      </c>
      <c r="L11" s="95">
        <f>L155</f>
        <v>0</v>
      </c>
      <c r="M11" s="229" t="s">
        <v>289</v>
      </c>
      <c r="N11" s="92"/>
      <c r="O11" s="86"/>
    </row>
    <row r="12" spans="1:19" s="83" customFormat="1" ht="36.75" customHeight="1">
      <c r="K12" s="134" t="s">
        <v>23</v>
      </c>
      <c r="L12" s="88">
        <f>L11*N12</f>
        <v>0</v>
      </c>
      <c r="M12" s="229"/>
      <c r="N12" s="112">
        <f>IF(Source!A215=FALSE,0,Source!A215)</f>
        <v>0</v>
      </c>
      <c r="O12" s="86"/>
    </row>
    <row r="13" spans="1:19" ht="36.4" customHeight="1">
      <c r="A13" s="201">
        <f>IF(AND(Source!A181=FALSE,B7&lt;&gt;"(À sélectionner)"),"Attention ! Le type de demandeur sélectionné n'est pas admissible pour ce volet.",0)</f>
        <v>0</v>
      </c>
      <c r="B13" s="201"/>
      <c r="C13" s="201"/>
      <c r="D13" s="201"/>
      <c r="E13" s="201"/>
      <c r="F13" s="96"/>
      <c r="J13" s="24"/>
      <c r="K13" s="195" t="s">
        <v>24</v>
      </c>
      <c r="L13" s="196"/>
      <c r="M13" s="196"/>
      <c r="N13" s="196"/>
      <c r="O13" s="197"/>
      <c r="Q13" s="322"/>
      <c r="R13" s="323"/>
      <c r="S13" s="323"/>
    </row>
    <row r="14" spans="1:19">
      <c r="A14" s="201">
        <f>IF(AND(Source!A182=FALSE,I3&lt;&gt;"(À sélectionner)"),"Attention ! La durée sélectionnée n'est pas admissible pour ce volet.",0)</f>
        <v>0</v>
      </c>
      <c r="B14" s="201"/>
      <c r="C14" s="201"/>
      <c r="D14" s="201"/>
      <c r="E14" s="201"/>
      <c r="F14" s="96"/>
    </row>
    <row r="15" spans="1:19" ht="20.100000000000001" customHeight="1">
      <c r="A15" s="305" t="s">
        <v>308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</row>
    <row r="16" spans="1:19" ht="15" customHeight="1">
      <c r="A16" s="305"/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</row>
    <row r="17" spans="1:15" ht="28.9" customHeight="1" thickBot="1">
      <c r="A17" s="209"/>
      <c r="B17" s="210"/>
      <c r="C17" s="210"/>
      <c r="D17" s="329">
        <f>IF(K17&lt;&gt;0,"Montant à répartir entre la contribution du demandeur ou des partenaires à la Section 2  :",0)</f>
        <v>0</v>
      </c>
      <c r="E17" s="329"/>
      <c r="F17" s="329"/>
      <c r="G17" s="329"/>
      <c r="H17" s="329"/>
      <c r="I17" s="329"/>
      <c r="J17" s="329"/>
      <c r="K17" s="327">
        <f>IF(AND((M28)=0,($I$149+$J$149=0)),0,IF(AND(($I$149+$J$149)-(M28)&lt;2,($I$149+$J$149)-(M28)&gt;-2),0,M28-($I$149+$J$149)))</f>
        <v>0</v>
      </c>
      <c r="L17" s="328"/>
      <c r="M17" s="237" t="s">
        <v>322</v>
      </c>
      <c r="N17" s="237"/>
      <c r="O17" s="237"/>
    </row>
    <row r="18" spans="1:15" ht="27.4" customHeight="1" thickBot="1">
      <c r="A18" s="226" t="s">
        <v>25</v>
      </c>
      <c r="B18" s="226"/>
      <c r="C18" s="310"/>
      <c r="D18" s="311" t="s">
        <v>320</v>
      </c>
      <c r="E18" s="311"/>
      <c r="F18" s="311"/>
      <c r="G18" s="311"/>
      <c r="H18" s="311"/>
      <c r="I18" s="311"/>
      <c r="J18" s="311"/>
      <c r="K18" s="311"/>
      <c r="L18" s="312"/>
      <c r="M18" s="198"/>
      <c r="N18" s="199"/>
      <c r="O18" s="200"/>
    </row>
    <row r="19" spans="1:15" ht="23.25" customHeight="1">
      <c r="A19" s="226"/>
      <c r="B19" s="226"/>
      <c r="C19" s="226"/>
      <c r="D19" s="324" t="s">
        <v>26</v>
      </c>
      <c r="E19" s="324"/>
      <c r="F19" s="324"/>
      <c r="G19" s="324"/>
      <c r="H19" s="324"/>
      <c r="I19" s="324"/>
      <c r="J19" s="324"/>
      <c r="K19" s="324"/>
      <c r="L19" s="324"/>
      <c r="M19" s="238"/>
      <c r="N19" s="238"/>
      <c r="O19" s="238"/>
    </row>
    <row r="20" spans="1:15" ht="20.25" customHeight="1">
      <c r="A20" s="236" t="s">
        <v>28</v>
      </c>
      <c r="B20" s="236"/>
      <c r="C20" s="236"/>
      <c r="D20" s="325" t="s">
        <v>29</v>
      </c>
      <c r="E20" s="325"/>
      <c r="F20" s="325"/>
      <c r="G20" s="325"/>
      <c r="H20" s="325"/>
      <c r="I20" s="325"/>
      <c r="J20" s="325"/>
      <c r="K20" s="325"/>
      <c r="L20" s="325"/>
      <c r="M20" s="313">
        <v>0</v>
      </c>
      <c r="N20" s="313"/>
      <c r="O20" s="313"/>
    </row>
    <row r="21" spans="1:15" ht="21.75" customHeight="1">
      <c r="A21" s="236" t="s">
        <v>30</v>
      </c>
      <c r="B21" s="236"/>
      <c r="C21" s="236"/>
      <c r="D21" s="325" t="s">
        <v>29</v>
      </c>
      <c r="E21" s="325"/>
      <c r="F21" s="325"/>
      <c r="G21" s="325"/>
      <c r="H21" s="325"/>
      <c r="I21" s="325"/>
      <c r="J21" s="325"/>
      <c r="K21" s="325"/>
      <c r="L21" s="325"/>
      <c r="M21" s="313">
        <v>0</v>
      </c>
      <c r="N21" s="313"/>
      <c r="O21" s="313"/>
    </row>
    <row r="22" spans="1:15" ht="17.25" customHeight="1">
      <c r="A22" s="236" t="s">
        <v>31</v>
      </c>
      <c r="B22" s="236"/>
      <c r="C22" s="236"/>
      <c r="D22" s="325" t="s">
        <v>29</v>
      </c>
      <c r="E22" s="325"/>
      <c r="F22" s="325"/>
      <c r="G22" s="325"/>
      <c r="H22" s="325"/>
      <c r="I22" s="325"/>
      <c r="J22" s="325"/>
      <c r="K22" s="325"/>
      <c r="L22" s="325"/>
      <c r="M22" s="313">
        <v>0</v>
      </c>
      <c r="N22" s="313"/>
      <c r="O22" s="313"/>
    </row>
    <row r="23" spans="1:15" ht="21" customHeight="1">
      <c r="A23" s="236" t="s">
        <v>32</v>
      </c>
      <c r="B23" s="236"/>
      <c r="C23" s="236"/>
      <c r="D23" s="325" t="s">
        <v>29</v>
      </c>
      <c r="E23" s="325"/>
      <c r="F23" s="325"/>
      <c r="G23" s="325"/>
      <c r="H23" s="325"/>
      <c r="I23" s="325"/>
      <c r="J23" s="325"/>
      <c r="K23" s="325"/>
      <c r="L23" s="325"/>
      <c r="M23" s="313">
        <v>0</v>
      </c>
      <c r="N23" s="313"/>
      <c r="O23" s="313"/>
    </row>
    <row r="24" spans="1:15" ht="20.25" customHeight="1">
      <c r="A24" s="236" t="s">
        <v>33</v>
      </c>
      <c r="B24" s="236"/>
      <c r="C24" s="236"/>
      <c r="D24" s="325" t="s">
        <v>29</v>
      </c>
      <c r="E24" s="325"/>
      <c r="F24" s="325"/>
      <c r="G24" s="325"/>
      <c r="H24" s="325"/>
      <c r="I24" s="325"/>
      <c r="J24" s="325"/>
      <c r="K24" s="325"/>
      <c r="L24" s="325"/>
      <c r="M24" s="313">
        <v>0</v>
      </c>
      <c r="N24" s="313"/>
      <c r="O24" s="313"/>
    </row>
    <row r="25" spans="1:15" ht="21.75" customHeight="1">
      <c r="A25" s="236" t="s">
        <v>34</v>
      </c>
      <c r="B25" s="236"/>
      <c r="C25" s="236"/>
      <c r="D25" s="325" t="s">
        <v>29</v>
      </c>
      <c r="E25" s="325"/>
      <c r="F25" s="325"/>
      <c r="G25" s="325"/>
      <c r="H25" s="325"/>
      <c r="I25" s="325"/>
      <c r="J25" s="325"/>
      <c r="K25" s="325"/>
      <c r="L25" s="325"/>
      <c r="M25" s="313">
        <v>0</v>
      </c>
      <c r="N25" s="313"/>
      <c r="O25" s="313"/>
    </row>
    <row r="26" spans="1:15" ht="21.75" customHeight="1">
      <c r="A26" s="236" t="s">
        <v>35</v>
      </c>
      <c r="B26" s="236"/>
      <c r="C26" s="236"/>
      <c r="D26" s="325" t="s">
        <v>29</v>
      </c>
      <c r="E26" s="325"/>
      <c r="F26" s="325"/>
      <c r="G26" s="325"/>
      <c r="H26" s="325"/>
      <c r="I26" s="325"/>
      <c r="J26" s="325"/>
      <c r="K26" s="325"/>
      <c r="L26" s="325"/>
      <c r="M26" s="313">
        <v>0</v>
      </c>
      <c r="N26" s="313"/>
      <c r="O26" s="313"/>
    </row>
    <row r="27" spans="1:15" ht="18" customHeight="1" thickBot="1">
      <c r="A27" s="227" t="s">
        <v>36</v>
      </c>
      <c r="B27" s="227"/>
      <c r="C27" s="227"/>
      <c r="D27" s="326" t="s">
        <v>29</v>
      </c>
      <c r="E27" s="326"/>
      <c r="F27" s="326"/>
      <c r="G27" s="326"/>
      <c r="H27" s="326"/>
      <c r="I27" s="326"/>
      <c r="J27" s="326"/>
      <c r="K27" s="326"/>
      <c r="L27" s="326"/>
      <c r="M27" s="321">
        <v>0</v>
      </c>
      <c r="N27" s="321"/>
      <c r="O27" s="321"/>
    </row>
    <row r="28" spans="1:15" ht="22.5" customHeight="1" thickBot="1">
      <c r="A28" s="242" t="s">
        <v>332</v>
      </c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302">
        <f>SUM(M17:M27)</f>
        <v>0</v>
      </c>
      <c r="N28" s="302"/>
      <c r="O28" s="303"/>
    </row>
    <row r="29" spans="1:15" ht="21" customHeight="1">
      <c r="A29" s="299" t="s">
        <v>305</v>
      </c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1"/>
      <c r="M29" s="241">
        <f>L149</f>
        <v>0</v>
      </c>
      <c r="N29" s="241"/>
      <c r="O29" s="241"/>
    </row>
    <row r="30" spans="1:15" ht="35.25" customHeight="1">
      <c r="A30" s="278" t="s">
        <v>311</v>
      </c>
      <c r="B30" s="279"/>
      <c r="C30" s="280"/>
      <c r="D30" s="278" t="s">
        <v>37</v>
      </c>
      <c r="E30" s="279"/>
      <c r="F30" s="280"/>
      <c r="G30" s="287" t="s">
        <v>38</v>
      </c>
      <c r="H30" s="287"/>
      <c r="I30" s="287"/>
      <c r="J30" s="278" t="s">
        <v>39</v>
      </c>
      <c r="K30" s="280"/>
      <c r="L30" s="78" t="s">
        <v>40</v>
      </c>
      <c r="M30" s="218"/>
      <c r="N30" s="218"/>
      <c r="O30" s="218"/>
    </row>
    <row r="31" spans="1:15" ht="24" customHeight="1">
      <c r="A31" s="173" t="s">
        <v>312</v>
      </c>
      <c r="B31" s="174"/>
      <c r="C31" s="175"/>
      <c r="D31" s="231"/>
      <c r="E31" s="232"/>
      <c r="F31" s="233"/>
      <c r="G31" s="219"/>
      <c r="H31" s="219"/>
      <c r="I31" s="219"/>
      <c r="J31" s="173" t="s">
        <v>12</v>
      </c>
      <c r="K31" s="175"/>
      <c r="L31" s="103" t="s">
        <v>12</v>
      </c>
      <c r="M31" s="170">
        <v>0</v>
      </c>
      <c r="N31" s="170"/>
      <c r="O31" s="170"/>
    </row>
    <row r="32" spans="1:15" ht="26.25" customHeight="1">
      <c r="A32" s="173" t="s">
        <v>312</v>
      </c>
      <c r="B32" s="174"/>
      <c r="C32" s="175"/>
      <c r="D32" s="231"/>
      <c r="E32" s="232"/>
      <c r="F32" s="233"/>
      <c r="G32" s="219"/>
      <c r="H32" s="219"/>
      <c r="I32" s="219"/>
      <c r="J32" s="173" t="s">
        <v>12</v>
      </c>
      <c r="K32" s="175"/>
      <c r="L32" s="103" t="s">
        <v>12</v>
      </c>
      <c r="M32" s="170">
        <v>0</v>
      </c>
      <c r="N32" s="170"/>
      <c r="O32" s="170"/>
    </row>
    <row r="33" spans="1:16" ht="28.5" customHeight="1">
      <c r="A33" s="173" t="s">
        <v>312</v>
      </c>
      <c r="B33" s="174"/>
      <c r="C33" s="175"/>
      <c r="D33" s="231"/>
      <c r="E33" s="232"/>
      <c r="F33" s="233"/>
      <c r="G33" s="231"/>
      <c r="H33" s="232"/>
      <c r="I33" s="233"/>
      <c r="J33" s="173" t="s">
        <v>12</v>
      </c>
      <c r="K33" s="175"/>
      <c r="L33" s="103" t="s">
        <v>12</v>
      </c>
      <c r="M33" s="205">
        <v>0</v>
      </c>
      <c r="N33" s="304"/>
      <c r="O33" s="206"/>
    </row>
    <row r="34" spans="1:16" ht="29.25" customHeight="1">
      <c r="A34" s="173" t="s">
        <v>312</v>
      </c>
      <c r="B34" s="174"/>
      <c r="C34" s="175"/>
      <c r="D34" s="231"/>
      <c r="E34" s="232"/>
      <c r="F34" s="233"/>
      <c r="G34" s="231"/>
      <c r="H34" s="232"/>
      <c r="I34" s="233"/>
      <c r="J34" s="173" t="s">
        <v>12</v>
      </c>
      <c r="K34" s="175"/>
      <c r="L34" s="103" t="s">
        <v>12</v>
      </c>
      <c r="M34" s="283">
        <v>0</v>
      </c>
      <c r="N34" s="284"/>
      <c r="O34" s="285"/>
    </row>
    <row r="35" spans="1:16" ht="20.25" customHeight="1">
      <c r="A35" s="275" t="s">
        <v>41</v>
      </c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6"/>
      <c r="M35" s="277">
        <f>M28+M29+M31+M32+M33+M34</f>
        <v>0</v>
      </c>
      <c r="N35" s="277"/>
      <c r="O35" s="277"/>
    </row>
    <row r="36" spans="1:16" ht="17.25" customHeight="1">
      <c r="C36" s="308">
        <f>IF(AND((M28+M29-M149)&lt;2,(M28+M29-M149)&gt;-2),0,"Attention ! La somme de l'aide demandée au programme, la contribution du demandeur ou des partenaires doit égaler le coût total du projet indiqué à la section 2.")</f>
        <v>0</v>
      </c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</row>
    <row r="37" spans="1:16" s="81" customFormat="1" ht="20.100000000000001" customHeight="1">
      <c r="A37" s="286" t="s">
        <v>42</v>
      </c>
      <c r="B37" s="286"/>
      <c r="C37" s="286"/>
      <c r="D37" s="286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</row>
    <row r="38" spans="1:16">
      <c r="A38" s="286"/>
      <c r="B38" s="286"/>
      <c r="C38" s="286"/>
      <c r="D38" s="286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</row>
    <row r="39" spans="1:16" s="83" customFormat="1" ht="17.100000000000001" customHeight="1">
      <c r="A39" s="226" t="s">
        <v>43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</row>
    <row r="40" spans="1:16" s="83" customFormat="1" ht="28.15" customHeight="1">
      <c r="A40" s="245" t="s">
        <v>44</v>
      </c>
      <c r="B40" s="247"/>
      <c r="C40" s="281" t="s">
        <v>307</v>
      </c>
      <c r="D40" s="234" t="s">
        <v>45</v>
      </c>
      <c r="E40" s="234" t="s">
        <v>46</v>
      </c>
      <c r="F40" s="234" t="s">
        <v>47</v>
      </c>
      <c r="G40" s="234" t="s">
        <v>48</v>
      </c>
      <c r="H40" s="234" t="s">
        <v>306</v>
      </c>
      <c r="I40" s="258" t="s">
        <v>290</v>
      </c>
      <c r="J40" s="259"/>
      <c r="K40" s="260"/>
      <c r="L40" s="227" t="s">
        <v>49</v>
      </c>
      <c r="M40" s="251" t="s">
        <v>27</v>
      </c>
      <c r="N40" s="252"/>
      <c r="O40" s="253"/>
    </row>
    <row r="41" spans="1:16" s="83" customFormat="1" ht="19.5" customHeight="1">
      <c r="A41" s="248"/>
      <c r="B41" s="250"/>
      <c r="C41" s="282"/>
      <c r="D41" s="235"/>
      <c r="E41" s="235"/>
      <c r="F41" s="235"/>
      <c r="G41" s="235"/>
      <c r="H41" s="235"/>
      <c r="I41" s="47" t="s">
        <v>107</v>
      </c>
      <c r="J41" s="203" t="s">
        <v>50</v>
      </c>
      <c r="K41" s="203"/>
      <c r="L41" s="228"/>
      <c r="M41" s="254"/>
      <c r="N41" s="255"/>
      <c r="O41" s="256"/>
    </row>
    <row r="42" spans="1:16" s="83" customFormat="1" ht="15" customHeight="1">
      <c r="A42" s="177"/>
      <c r="B42" s="178"/>
      <c r="C42" s="107" t="s">
        <v>12</v>
      </c>
      <c r="D42" s="109"/>
      <c r="E42" s="110"/>
      <c r="F42" s="150">
        <f>D42*E42</f>
        <v>0</v>
      </c>
      <c r="G42" s="115"/>
      <c r="H42" s="151">
        <f t="shared" ref="H42:H58" si="0">G42/7</f>
        <v>0</v>
      </c>
      <c r="I42" s="109"/>
      <c r="J42" s="170"/>
      <c r="K42" s="170"/>
      <c r="L42" s="150">
        <f t="shared" ref="L42:L58" si="1">M42-(I42+J42)</f>
        <v>0</v>
      </c>
      <c r="M42" s="220">
        <f t="shared" ref="M42:M58" si="2">(D42+F42)*G42</f>
        <v>0</v>
      </c>
      <c r="N42" s="220"/>
      <c r="O42" s="220"/>
      <c r="P42" s="98">
        <f>IF(M42&lt;&gt;(I42+J42+L42),"Attention ! La somme du montant répartie entre la contribution du demandeur ou des partenaire et l'aide financière demandée au programme doit égaler le montant demandé.",0)</f>
        <v>0</v>
      </c>
    </row>
    <row r="43" spans="1:16" s="83" customFormat="1" ht="15" customHeight="1">
      <c r="A43" s="177"/>
      <c r="B43" s="178"/>
      <c r="C43" s="107" t="s">
        <v>12</v>
      </c>
      <c r="D43" s="109"/>
      <c r="E43" s="110"/>
      <c r="F43" s="150">
        <f t="shared" ref="F43:F58" si="3">D43*E43</f>
        <v>0</v>
      </c>
      <c r="G43" s="115"/>
      <c r="H43" s="151">
        <f t="shared" si="0"/>
        <v>0</v>
      </c>
      <c r="I43" s="109"/>
      <c r="J43" s="170"/>
      <c r="K43" s="170"/>
      <c r="L43" s="150">
        <f t="shared" si="1"/>
        <v>0</v>
      </c>
      <c r="M43" s="220">
        <f t="shared" si="2"/>
        <v>0</v>
      </c>
      <c r="N43" s="220"/>
      <c r="O43" s="220"/>
      <c r="P43" s="98">
        <f>IF(M43&lt;&gt;(I43+J43+L43),"Attention ! La somme du montant répartie entre la contribution du demandeur ou des partenaire et l'aide financière demandée au programme doit égaler le montant demandé.",0)</f>
        <v>0</v>
      </c>
    </row>
    <row r="44" spans="1:16" s="83" customFormat="1" ht="15" customHeight="1">
      <c r="A44" s="177"/>
      <c r="B44" s="178"/>
      <c r="C44" s="107" t="s">
        <v>12</v>
      </c>
      <c r="D44" s="109"/>
      <c r="E44" s="110"/>
      <c r="F44" s="150">
        <f t="shared" si="3"/>
        <v>0</v>
      </c>
      <c r="G44" s="115"/>
      <c r="H44" s="151">
        <f t="shared" si="0"/>
        <v>0</v>
      </c>
      <c r="I44" s="109"/>
      <c r="J44" s="170"/>
      <c r="K44" s="170"/>
      <c r="L44" s="150">
        <f t="shared" si="1"/>
        <v>0</v>
      </c>
      <c r="M44" s="220">
        <f t="shared" si="2"/>
        <v>0</v>
      </c>
      <c r="N44" s="220"/>
      <c r="O44" s="220"/>
      <c r="P44" s="98"/>
    </row>
    <row r="45" spans="1:16" s="83" customFormat="1" ht="15" customHeight="1">
      <c r="A45" s="177"/>
      <c r="B45" s="178"/>
      <c r="C45" s="107" t="s">
        <v>12</v>
      </c>
      <c r="D45" s="109"/>
      <c r="E45" s="110"/>
      <c r="F45" s="150">
        <f t="shared" si="3"/>
        <v>0</v>
      </c>
      <c r="G45" s="115"/>
      <c r="H45" s="151">
        <f t="shared" si="0"/>
        <v>0</v>
      </c>
      <c r="I45" s="109"/>
      <c r="J45" s="170"/>
      <c r="K45" s="170"/>
      <c r="L45" s="150">
        <f t="shared" si="1"/>
        <v>0</v>
      </c>
      <c r="M45" s="220">
        <f t="shared" si="2"/>
        <v>0</v>
      </c>
      <c r="N45" s="220"/>
      <c r="O45" s="220"/>
      <c r="P45" s="98"/>
    </row>
    <row r="46" spans="1:16" s="83" customFormat="1" ht="15" customHeight="1">
      <c r="A46" s="177"/>
      <c r="B46" s="178"/>
      <c r="C46" s="107" t="s">
        <v>12</v>
      </c>
      <c r="D46" s="109"/>
      <c r="E46" s="110"/>
      <c r="F46" s="150">
        <f t="shared" si="3"/>
        <v>0</v>
      </c>
      <c r="G46" s="115"/>
      <c r="H46" s="151">
        <f t="shared" si="0"/>
        <v>0</v>
      </c>
      <c r="I46" s="109"/>
      <c r="J46" s="170"/>
      <c r="K46" s="170"/>
      <c r="L46" s="150">
        <f t="shared" si="1"/>
        <v>0</v>
      </c>
      <c r="M46" s="220">
        <f t="shared" si="2"/>
        <v>0</v>
      </c>
      <c r="N46" s="220"/>
      <c r="O46" s="220"/>
      <c r="P46" s="98"/>
    </row>
    <row r="47" spans="1:16" s="83" customFormat="1" ht="15" customHeight="1">
      <c r="A47" s="177"/>
      <c r="B47" s="178"/>
      <c r="C47" s="107" t="s">
        <v>12</v>
      </c>
      <c r="D47" s="109"/>
      <c r="E47" s="110"/>
      <c r="F47" s="150">
        <f t="shared" si="3"/>
        <v>0</v>
      </c>
      <c r="G47" s="115"/>
      <c r="H47" s="151">
        <f t="shared" si="0"/>
        <v>0</v>
      </c>
      <c r="I47" s="109"/>
      <c r="J47" s="170"/>
      <c r="K47" s="170"/>
      <c r="L47" s="150">
        <f t="shared" si="1"/>
        <v>0</v>
      </c>
      <c r="M47" s="220">
        <f t="shared" si="2"/>
        <v>0</v>
      </c>
      <c r="N47" s="220"/>
      <c r="O47" s="220"/>
      <c r="P47" s="98"/>
    </row>
    <row r="48" spans="1:16" s="83" customFormat="1">
      <c r="A48" s="177"/>
      <c r="B48" s="178"/>
      <c r="C48" s="107" t="s">
        <v>12</v>
      </c>
      <c r="D48" s="109"/>
      <c r="E48" s="110"/>
      <c r="F48" s="150">
        <f t="shared" si="3"/>
        <v>0</v>
      </c>
      <c r="G48" s="115"/>
      <c r="H48" s="151">
        <f t="shared" si="0"/>
        <v>0</v>
      </c>
      <c r="I48" s="109"/>
      <c r="J48" s="170"/>
      <c r="K48" s="170"/>
      <c r="L48" s="150">
        <f t="shared" si="1"/>
        <v>0</v>
      </c>
      <c r="M48" s="220">
        <f t="shared" si="2"/>
        <v>0</v>
      </c>
      <c r="N48" s="220"/>
      <c r="O48" s="220"/>
      <c r="P48" s="98"/>
    </row>
    <row r="49" spans="1:16" s="83" customFormat="1">
      <c r="A49" s="177"/>
      <c r="B49" s="178"/>
      <c r="C49" s="107" t="s">
        <v>12</v>
      </c>
      <c r="D49" s="109"/>
      <c r="E49" s="110"/>
      <c r="F49" s="150">
        <f t="shared" si="3"/>
        <v>0</v>
      </c>
      <c r="G49" s="115"/>
      <c r="H49" s="151">
        <f t="shared" si="0"/>
        <v>0</v>
      </c>
      <c r="I49" s="109"/>
      <c r="J49" s="170"/>
      <c r="K49" s="170"/>
      <c r="L49" s="150">
        <f t="shared" si="1"/>
        <v>0</v>
      </c>
      <c r="M49" s="220">
        <f t="shared" si="2"/>
        <v>0</v>
      </c>
      <c r="N49" s="220"/>
      <c r="O49" s="220"/>
      <c r="P49" s="98"/>
    </row>
    <row r="50" spans="1:16" s="83" customFormat="1" ht="13.5" customHeight="1">
      <c r="A50" s="177"/>
      <c r="B50" s="178"/>
      <c r="C50" s="107" t="s">
        <v>12</v>
      </c>
      <c r="D50" s="109"/>
      <c r="E50" s="110"/>
      <c r="F50" s="150">
        <f t="shared" si="3"/>
        <v>0</v>
      </c>
      <c r="G50" s="115"/>
      <c r="H50" s="151">
        <f t="shared" si="0"/>
        <v>0</v>
      </c>
      <c r="I50" s="109"/>
      <c r="J50" s="170"/>
      <c r="K50" s="170"/>
      <c r="L50" s="150">
        <f t="shared" si="1"/>
        <v>0</v>
      </c>
      <c r="M50" s="220">
        <f t="shared" si="2"/>
        <v>0</v>
      </c>
      <c r="N50" s="220"/>
      <c r="O50" s="220"/>
      <c r="P50" s="98"/>
    </row>
    <row r="51" spans="1:16" s="83" customFormat="1">
      <c r="A51" s="177"/>
      <c r="B51" s="178"/>
      <c r="C51" s="107" t="s">
        <v>12</v>
      </c>
      <c r="D51" s="109"/>
      <c r="E51" s="110"/>
      <c r="F51" s="150">
        <f t="shared" si="3"/>
        <v>0</v>
      </c>
      <c r="G51" s="115"/>
      <c r="H51" s="151">
        <f t="shared" si="0"/>
        <v>0</v>
      </c>
      <c r="I51" s="109"/>
      <c r="J51" s="170"/>
      <c r="K51" s="170"/>
      <c r="L51" s="150">
        <f t="shared" si="1"/>
        <v>0</v>
      </c>
      <c r="M51" s="220">
        <f t="shared" si="2"/>
        <v>0</v>
      </c>
      <c r="N51" s="220"/>
      <c r="O51" s="220"/>
      <c r="P51" s="98"/>
    </row>
    <row r="52" spans="1:16" s="83" customFormat="1">
      <c r="A52" s="177"/>
      <c r="B52" s="178"/>
      <c r="C52" s="107" t="s">
        <v>12</v>
      </c>
      <c r="D52" s="109"/>
      <c r="E52" s="110"/>
      <c r="F52" s="150">
        <f t="shared" si="3"/>
        <v>0</v>
      </c>
      <c r="G52" s="115"/>
      <c r="H52" s="151">
        <f t="shared" si="0"/>
        <v>0</v>
      </c>
      <c r="I52" s="109"/>
      <c r="J52" s="170"/>
      <c r="K52" s="170"/>
      <c r="L52" s="150">
        <f t="shared" si="1"/>
        <v>0</v>
      </c>
      <c r="M52" s="220">
        <f t="shared" si="2"/>
        <v>0</v>
      </c>
      <c r="N52" s="220"/>
      <c r="O52" s="220"/>
      <c r="P52" s="98"/>
    </row>
    <row r="53" spans="1:16" s="83" customFormat="1">
      <c r="A53" s="177"/>
      <c r="B53" s="178"/>
      <c r="C53" s="107" t="s">
        <v>12</v>
      </c>
      <c r="D53" s="109"/>
      <c r="E53" s="110"/>
      <c r="F53" s="150">
        <f t="shared" si="3"/>
        <v>0</v>
      </c>
      <c r="G53" s="115"/>
      <c r="H53" s="151">
        <f t="shared" si="0"/>
        <v>0</v>
      </c>
      <c r="I53" s="109"/>
      <c r="J53" s="170"/>
      <c r="K53" s="170"/>
      <c r="L53" s="150">
        <f t="shared" si="1"/>
        <v>0</v>
      </c>
      <c r="M53" s="220">
        <f t="shared" si="2"/>
        <v>0</v>
      </c>
      <c r="N53" s="220"/>
      <c r="O53" s="220"/>
      <c r="P53" s="98"/>
    </row>
    <row r="54" spans="1:16" s="83" customFormat="1">
      <c r="A54" s="177"/>
      <c r="B54" s="178"/>
      <c r="C54" s="107" t="s">
        <v>12</v>
      </c>
      <c r="D54" s="109"/>
      <c r="E54" s="110"/>
      <c r="F54" s="150">
        <f t="shared" si="3"/>
        <v>0</v>
      </c>
      <c r="G54" s="115"/>
      <c r="H54" s="151">
        <f t="shared" si="0"/>
        <v>0</v>
      </c>
      <c r="I54" s="109"/>
      <c r="J54" s="170"/>
      <c r="K54" s="170"/>
      <c r="L54" s="150">
        <f t="shared" si="1"/>
        <v>0</v>
      </c>
      <c r="M54" s="220">
        <f t="shared" si="2"/>
        <v>0</v>
      </c>
      <c r="N54" s="220"/>
      <c r="O54" s="220"/>
      <c r="P54" s="98"/>
    </row>
    <row r="55" spans="1:16" s="83" customFormat="1">
      <c r="A55" s="177"/>
      <c r="B55" s="178"/>
      <c r="C55" s="107" t="s">
        <v>12</v>
      </c>
      <c r="D55" s="109"/>
      <c r="E55" s="110"/>
      <c r="F55" s="150">
        <f t="shared" si="3"/>
        <v>0</v>
      </c>
      <c r="G55" s="115"/>
      <c r="H55" s="151">
        <f t="shared" si="0"/>
        <v>0</v>
      </c>
      <c r="I55" s="109"/>
      <c r="J55" s="170"/>
      <c r="K55" s="170"/>
      <c r="L55" s="150">
        <f t="shared" si="1"/>
        <v>0</v>
      </c>
      <c r="M55" s="220">
        <f t="shared" si="2"/>
        <v>0</v>
      </c>
      <c r="N55" s="220"/>
      <c r="O55" s="220"/>
      <c r="P55" s="98"/>
    </row>
    <row r="56" spans="1:16" s="83" customFormat="1">
      <c r="A56" s="177"/>
      <c r="B56" s="178"/>
      <c r="C56" s="107" t="s">
        <v>12</v>
      </c>
      <c r="D56" s="109"/>
      <c r="E56" s="110"/>
      <c r="F56" s="150">
        <f t="shared" si="3"/>
        <v>0</v>
      </c>
      <c r="G56" s="115"/>
      <c r="H56" s="151">
        <f t="shared" si="0"/>
        <v>0</v>
      </c>
      <c r="I56" s="109"/>
      <c r="J56" s="170"/>
      <c r="K56" s="170"/>
      <c r="L56" s="150">
        <f t="shared" si="1"/>
        <v>0</v>
      </c>
      <c r="M56" s="220">
        <f t="shared" si="2"/>
        <v>0</v>
      </c>
      <c r="N56" s="220"/>
      <c r="O56" s="220"/>
      <c r="P56" s="98"/>
    </row>
    <row r="57" spans="1:16" s="83" customFormat="1">
      <c r="A57" s="177"/>
      <c r="B57" s="178"/>
      <c r="C57" s="107" t="s">
        <v>12</v>
      </c>
      <c r="D57" s="109"/>
      <c r="E57" s="110"/>
      <c r="F57" s="150">
        <f t="shared" si="3"/>
        <v>0</v>
      </c>
      <c r="G57" s="115"/>
      <c r="H57" s="151">
        <f t="shared" si="0"/>
        <v>0</v>
      </c>
      <c r="I57" s="109"/>
      <c r="J57" s="170"/>
      <c r="K57" s="170"/>
      <c r="L57" s="150">
        <f t="shared" si="1"/>
        <v>0</v>
      </c>
      <c r="M57" s="220">
        <f t="shared" si="2"/>
        <v>0</v>
      </c>
      <c r="N57" s="220"/>
      <c r="O57" s="220"/>
      <c r="P57" s="98"/>
    </row>
    <row r="58" spans="1:16" s="83" customFormat="1" ht="12.75" customHeight="1">
      <c r="A58" s="177"/>
      <c r="B58" s="178"/>
      <c r="C58" s="107" t="s">
        <v>12</v>
      </c>
      <c r="D58" s="109"/>
      <c r="E58" s="110"/>
      <c r="F58" s="150">
        <f t="shared" si="3"/>
        <v>0</v>
      </c>
      <c r="G58" s="115"/>
      <c r="H58" s="151">
        <f t="shared" si="0"/>
        <v>0</v>
      </c>
      <c r="I58" s="109"/>
      <c r="J58" s="170"/>
      <c r="K58" s="170"/>
      <c r="L58" s="150">
        <f t="shared" si="1"/>
        <v>0</v>
      </c>
      <c r="M58" s="220">
        <f t="shared" si="2"/>
        <v>0</v>
      </c>
      <c r="N58" s="220"/>
      <c r="O58" s="220"/>
      <c r="P58" s="98"/>
    </row>
    <row r="59" spans="1:16" s="83" customFormat="1">
      <c r="A59" s="270" t="s">
        <v>51</v>
      </c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2"/>
    </row>
    <row r="60" spans="1:16" s="83" customFormat="1" ht="14.65" customHeight="1">
      <c r="A60" s="177"/>
      <c r="B60" s="178"/>
      <c r="C60" s="107" t="s">
        <v>12</v>
      </c>
      <c r="D60" s="267">
        <v>0</v>
      </c>
      <c r="E60" s="268"/>
      <c r="F60" s="268"/>
      <c r="G60" s="268"/>
      <c r="H60" s="269"/>
      <c r="I60" s="109"/>
      <c r="J60" s="205"/>
      <c r="K60" s="206"/>
      <c r="L60" s="150">
        <f t="shared" ref="L60:L69" si="4">M60-(I60+J60)</f>
        <v>0</v>
      </c>
      <c r="M60" s="170"/>
      <c r="N60" s="170"/>
      <c r="O60" s="170"/>
    </row>
    <row r="61" spans="1:16" s="83" customFormat="1" ht="14.65" customHeight="1">
      <c r="A61" s="177"/>
      <c r="B61" s="178"/>
      <c r="C61" s="107" t="s">
        <v>12</v>
      </c>
      <c r="D61" s="267"/>
      <c r="E61" s="268"/>
      <c r="F61" s="268"/>
      <c r="G61" s="268"/>
      <c r="H61" s="269"/>
      <c r="I61" s="109"/>
      <c r="J61" s="205"/>
      <c r="K61" s="206"/>
      <c r="L61" s="150">
        <f t="shared" si="4"/>
        <v>0</v>
      </c>
      <c r="M61" s="170"/>
      <c r="N61" s="170"/>
      <c r="O61" s="170"/>
    </row>
    <row r="62" spans="1:16" s="83" customFormat="1" ht="14.65" customHeight="1">
      <c r="A62" s="177"/>
      <c r="B62" s="178"/>
      <c r="C62" s="107" t="s">
        <v>12</v>
      </c>
      <c r="D62" s="267"/>
      <c r="E62" s="268"/>
      <c r="F62" s="268"/>
      <c r="G62" s="268"/>
      <c r="H62" s="269"/>
      <c r="I62" s="109"/>
      <c r="J62" s="205"/>
      <c r="K62" s="206"/>
      <c r="L62" s="150">
        <f t="shared" si="4"/>
        <v>0</v>
      </c>
      <c r="M62" s="170"/>
      <c r="N62" s="170"/>
      <c r="O62" s="170"/>
    </row>
    <row r="63" spans="1:16" s="83" customFormat="1" ht="14.65" customHeight="1">
      <c r="A63" s="177"/>
      <c r="B63" s="178"/>
      <c r="C63" s="107" t="s">
        <v>12</v>
      </c>
      <c r="D63" s="267"/>
      <c r="E63" s="268"/>
      <c r="F63" s="268"/>
      <c r="G63" s="268"/>
      <c r="H63" s="269"/>
      <c r="I63" s="109"/>
      <c r="J63" s="205"/>
      <c r="K63" s="206"/>
      <c r="L63" s="150">
        <f t="shared" si="4"/>
        <v>0</v>
      </c>
      <c r="M63" s="170"/>
      <c r="N63" s="170"/>
      <c r="O63" s="170"/>
    </row>
    <row r="64" spans="1:16" s="83" customFormat="1" ht="14.65" customHeight="1">
      <c r="A64" s="177"/>
      <c r="B64" s="178"/>
      <c r="C64" s="107" t="s">
        <v>12</v>
      </c>
      <c r="D64" s="267"/>
      <c r="E64" s="268"/>
      <c r="F64" s="268"/>
      <c r="G64" s="268"/>
      <c r="H64" s="269"/>
      <c r="I64" s="109"/>
      <c r="J64" s="205"/>
      <c r="K64" s="206"/>
      <c r="L64" s="150">
        <f t="shared" si="4"/>
        <v>0</v>
      </c>
      <c r="M64" s="170"/>
      <c r="N64" s="170"/>
      <c r="O64" s="170"/>
    </row>
    <row r="65" spans="1:15" s="83" customFormat="1" ht="14.65" customHeight="1">
      <c r="A65" s="177"/>
      <c r="B65" s="178"/>
      <c r="C65" s="107" t="s">
        <v>12</v>
      </c>
      <c r="D65" s="267"/>
      <c r="E65" s="268"/>
      <c r="F65" s="268"/>
      <c r="G65" s="268"/>
      <c r="H65" s="269"/>
      <c r="I65" s="109"/>
      <c r="J65" s="205"/>
      <c r="K65" s="206"/>
      <c r="L65" s="150">
        <f t="shared" si="4"/>
        <v>0</v>
      </c>
      <c r="M65" s="170"/>
      <c r="N65" s="170"/>
      <c r="O65" s="170"/>
    </row>
    <row r="66" spans="1:15" s="83" customFormat="1" ht="14.65" customHeight="1">
      <c r="A66" s="177"/>
      <c r="B66" s="178"/>
      <c r="C66" s="107" t="s">
        <v>12</v>
      </c>
      <c r="D66" s="267"/>
      <c r="E66" s="268"/>
      <c r="F66" s="268"/>
      <c r="G66" s="268"/>
      <c r="H66" s="269"/>
      <c r="I66" s="109"/>
      <c r="J66" s="205"/>
      <c r="K66" s="206"/>
      <c r="L66" s="150">
        <f t="shared" si="4"/>
        <v>0</v>
      </c>
      <c r="M66" s="170"/>
      <c r="N66" s="170"/>
      <c r="O66" s="170"/>
    </row>
    <row r="67" spans="1:15" s="83" customFormat="1" ht="14.65" customHeight="1">
      <c r="A67" s="177"/>
      <c r="B67" s="178"/>
      <c r="C67" s="107" t="s">
        <v>12</v>
      </c>
      <c r="D67" s="267"/>
      <c r="E67" s="268"/>
      <c r="F67" s="268"/>
      <c r="G67" s="268"/>
      <c r="H67" s="269"/>
      <c r="I67" s="109"/>
      <c r="J67" s="205"/>
      <c r="K67" s="206"/>
      <c r="L67" s="150">
        <f t="shared" si="4"/>
        <v>0</v>
      </c>
      <c r="M67" s="170"/>
      <c r="N67" s="170"/>
      <c r="O67" s="170"/>
    </row>
    <row r="68" spans="1:15" s="83" customFormat="1" ht="14.65" customHeight="1">
      <c r="A68" s="177"/>
      <c r="B68" s="178"/>
      <c r="C68" s="107" t="s">
        <v>12</v>
      </c>
      <c r="D68" s="267"/>
      <c r="E68" s="268">
        <v>0</v>
      </c>
      <c r="F68" s="268"/>
      <c r="G68" s="268"/>
      <c r="H68" s="269">
        <v>0</v>
      </c>
      <c r="I68" s="109"/>
      <c r="J68" s="205"/>
      <c r="K68" s="206"/>
      <c r="L68" s="150">
        <f t="shared" si="4"/>
        <v>0</v>
      </c>
      <c r="M68" s="170"/>
      <c r="N68" s="170"/>
      <c r="O68" s="170"/>
    </row>
    <row r="69" spans="1:15" s="83" customFormat="1" ht="14.65" customHeight="1">
      <c r="A69" s="177"/>
      <c r="B69" s="178"/>
      <c r="C69" s="107" t="s">
        <v>12</v>
      </c>
      <c r="D69" s="267"/>
      <c r="E69" s="268">
        <v>0</v>
      </c>
      <c r="F69" s="268"/>
      <c r="G69" s="268"/>
      <c r="H69" s="269">
        <v>0</v>
      </c>
      <c r="I69" s="109"/>
      <c r="J69" s="205"/>
      <c r="K69" s="206"/>
      <c r="L69" s="150">
        <f t="shared" si="4"/>
        <v>0</v>
      </c>
      <c r="M69" s="170"/>
      <c r="N69" s="170"/>
      <c r="O69" s="170"/>
    </row>
    <row r="70" spans="1:15" s="83" customFormat="1">
      <c r="A70" s="212" t="s">
        <v>52</v>
      </c>
      <c r="B70" s="213"/>
      <c r="C70" s="213"/>
      <c r="D70" s="213"/>
      <c r="E70" s="213"/>
      <c r="F70" s="213"/>
      <c r="G70" s="213"/>
      <c r="H70" s="214"/>
      <c r="I70" s="157">
        <f>SUM(I42:I69)</f>
        <v>0</v>
      </c>
      <c r="J70" s="215">
        <f>SUM(J42:J69)</f>
        <v>0</v>
      </c>
      <c r="K70" s="216"/>
      <c r="L70" s="157">
        <f>SUM(L42:L69)</f>
        <v>0</v>
      </c>
      <c r="M70" s="217">
        <f>SUM(M42:M69)</f>
        <v>0</v>
      </c>
      <c r="N70" s="217"/>
      <c r="O70" s="217"/>
    </row>
    <row r="71" spans="1:15" s="83" customFormat="1">
      <c r="A71" s="99"/>
      <c r="B71" s="99"/>
      <c r="C71" s="100"/>
      <c r="D71" s="100"/>
      <c r="E71" s="100"/>
      <c r="F71" s="100"/>
      <c r="G71" s="100"/>
      <c r="H71" s="100"/>
      <c r="I71" s="101"/>
      <c r="J71" s="100"/>
      <c r="K71" s="100"/>
      <c r="L71" s="100"/>
    </row>
    <row r="72" spans="1:15" s="83" customFormat="1" ht="17.100000000000001" customHeight="1">
      <c r="A72" s="226" t="s">
        <v>291</v>
      </c>
      <c r="B72" s="226"/>
      <c r="C72" s="226"/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</row>
    <row r="73" spans="1:15" s="83" customFormat="1" ht="27.75" customHeight="1">
      <c r="A73" s="245" t="s">
        <v>53</v>
      </c>
      <c r="B73" s="246"/>
      <c r="C73" s="246"/>
      <c r="D73" s="246"/>
      <c r="E73" s="246"/>
      <c r="F73" s="246"/>
      <c r="G73" s="246"/>
      <c r="H73" s="247"/>
      <c r="I73" s="258" t="s">
        <v>290</v>
      </c>
      <c r="J73" s="259"/>
      <c r="K73" s="260"/>
      <c r="L73" s="227" t="s">
        <v>49</v>
      </c>
      <c r="M73" s="251" t="s">
        <v>27</v>
      </c>
      <c r="N73" s="252"/>
      <c r="O73" s="253"/>
    </row>
    <row r="74" spans="1:15" s="83" customFormat="1" ht="18.399999999999999" customHeight="1">
      <c r="A74" s="248"/>
      <c r="B74" s="249"/>
      <c r="C74" s="249"/>
      <c r="D74" s="249"/>
      <c r="E74" s="249"/>
      <c r="F74" s="249"/>
      <c r="G74" s="249"/>
      <c r="H74" s="250"/>
      <c r="I74" s="47" t="s">
        <v>107</v>
      </c>
      <c r="J74" s="203" t="s">
        <v>50</v>
      </c>
      <c r="K74" s="203"/>
      <c r="L74" s="228"/>
      <c r="M74" s="254"/>
      <c r="N74" s="255"/>
      <c r="O74" s="256"/>
    </row>
    <row r="75" spans="1:15" s="83" customFormat="1" ht="14.65" customHeight="1">
      <c r="A75" s="176"/>
      <c r="B75" s="176"/>
      <c r="C75" s="176"/>
      <c r="D75" s="176"/>
      <c r="E75" s="176"/>
      <c r="F75" s="176"/>
      <c r="G75" s="176"/>
      <c r="H75" s="176"/>
      <c r="I75" s="109"/>
      <c r="J75" s="261" t="s">
        <v>54</v>
      </c>
      <c r="K75" s="262"/>
      <c r="L75" s="150">
        <f t="shared" ref="L75:L83" si="5">M75-I75</f>
        <v>0</v>
      </c>
      <c r="M75" s="170"/>
      <c r="N75" s="170"/>
      <c r="O75" s="170"/>
    </row>
    <row r="76" spans="1:15" s="83" customFormat="1">
      <c r="A76" s="176"/>
      <c r="B76" s="176"/>
      <c r="C76" s="176"/>
      <c r="D76" s="176"/>
      <c r="E76" s="176"/>
      <c r="F76" s="176"/>
      <c r="G76" s="176"/>
      <c r="H76" s="176"/>
      <c r="I76" s="109"/>
      <c r="J76" s="263"/>
      <c r="K76" s="264"/>
      <c r="L76" s="150">
        <f t="shared" si="5"/>
        <v>0</v>
      </c>
      <c r="M76" s="170"/>
      <c r="N76" s="170"/>
      <c r="O76" s="170"/>
    </row>
    <row r="77" spans="1:15" s="83" customFormat="1">
      <c r="A77" s="176"/>
      <c r="B77" s="176"/>
      <c r="C77" s="176"/>
      <c r="D77" s="176"/>
      <c r="E77" s="176"/>
      <c r="F77" s="176"/>
      <c r="G77" s="176"/>
      <c r="H77" s="176"/>
      <c r="I77" s="109"/>
      <c r="J77" s="263"/>
      <c r="K77" s="264"/>
      <c r="L77" s="150">
        <f t="shared" si="5"/>
        <v>0</v>
      </c>
      <c r="M77" s="170"/>
      <c r="N77" s="170"/>
      <c r="O77" s="170"/>
    </row>
    <row r="78" spans="1:15" s="83" customFormat="1">
      <c r="A78" s="176"/>
      <c r="B78" s="176"/>
      <c r="C78" s="176"/>
      <c r="D78" s="176"/>
      <c r="E78" s="176"/>
      <c r="F78" s="176"/>
      <c r="G78" s="176"/>
      <c r="H78" s="176"/>
      <c r="I78" s="109"/>
      <c r="J78" s="263"/>
      <c r="K78" s="264"/>
      <c r="L78" s="150">
        <f t="shared" si="5"/>
        <v>0</v>
      </c>
      <c r="M78" s="170"/>
      <c r="N78" s="170"/>
      <c r="O78" s="170"/>
    </row>
    <row r="79" spans="1:15" s="83" customFormat="1">
      <c r="A79" s="176"/>
      <c r="B79" s="176"/>
      <c r="C79" s="176"/>
      <c r="D79" s="176"/>
      <c r="E79" s="176"/>
      <c r="F79" s="176"/>
      <c r="G79" s="176"/>
      <c r="H79" s="176"/>
      <c r="I79" s="109"/>
      <c r="J79" s="263"/>
      <c r="K79" s="264"/>
      <c r="L79" s="150">
        <f t="shared" si="5"/>
        <v>0</v>
      </c>
      <c r="M79" s="170"/>
      <c r="N79" s="170"/>
      <c r="O79" s="170"/>
    </row>
    <row r="80" spans="1:15" s="83" customFormat="1">
      <c r="A80" s="176"/>
      <c r="B80" s="176"/>
      <c r="C80" s="176"/>
      <c r="D80" s="176"/>
      <c r="E80" s="176"/>
      <c r="F80" s="176"/>
      <c r="G80" s="176"/>
      <c r="H80" s="176"/>
      <c r="I80" s="109"/>
      <c r="J80" s="263"/>
      <c r="K80" s="264"/>
      <c r="L80" s="150">
        <f t="shared" si="5"/>
        <v>0</v>
      </c>
      <c r="M80" s="170"/>
      <c r="N80" s="170"/>
      <c r="O80" s="170"/>
    </row>
    <row r="81" spans="1:18" s="83" customFormat="1">
      <c r="A81" s="176"/>
      <c r="B81" s="176"/>
      <c r="C81" s="176"/>
      <c r="D81" s="176"/>
      <c r="E81" s="176"/>
      <c r="F81" s="176"/>
      <c r="G81" s="176"/>
      <c r="H81" s="176"/>
      <c r="I81" s="109"/>
      <c r="J81" s="263"/>
      <c r="K81" s="264"/>
      <c r="L81" s="150">
        <f t="shared" si="5"/>
        <v>0</v>
      </c>
      <c r="M81" s="170"/>
      <c r="N81" s="170"/>
      <c r="O81" s="170"/>
    </row>
    <row r="82" spans="1:18" s="83" customFormat="1">
      <c r="A82" s="176"/>
      <c r="B82" s="176"/>
      <c r="C82" s="176"/>
      <c r="D82" s="176"/>
      <c r="E82" s="176"/>
      <c r="F82" s="176"/>
      <c r="G82" s="176"/>
      <c r="H82" s="176"/>
      <c r="I82" s="109"/>
      <c r="J82" s="263"/>
      <c r="K82" s="264"/>
      <c r="L82" s="150">
        <f t="shared" si="5"/>
        <v>0</v>
      </c>
      <c r="M82" s="170"/>
      <c r="N82" s="170"/>
      <c r="O82" s="170"/>
    </row>
    <row r="83" spans="1:18" s="83" customFormat="1">
      <c r="A83" s="176"/>
      <c r="B83" s="176"/>
      <c r="C83" s="176"/>
      <c r="D83" s="176"/>
      <c r="E83" s="176"/>
      <c r="F83" s="176"/>
      <c r="G83" s="176"/>
      <c r="H83" s="176"/>
      <c r="I83" s="109"/>
      <c r="J83" s="263"/>
      <c r="K83" s="264"/>
      <c r="L83" s="150">
        <f t="shared" si="5"/>
        <v>0</v>
      </c>
      <c r="M83" s="170"/>
      <c r="N83" s="170"/>
      <c r="O83" s="170"/>
    </row>
    <row r="84" spans="1:18" s="83" customFormat="1" ht="16.5" customHeight="1">
      <c r="A84" s="212" t="s">
        <v>52</v>
      </c>
      <c r="B84" s="213"/>
      <c r="C84" s="213"/>
      <c r="D84" s="213"/>
      <c r="E84" s="213"/>
      <c r="F84" s="213"/>
      <c r="G84" s="213"/>
      <c r="H84" s="214"/>
      <c r="I84" s="157">
        <f>SUM(I75:I83)</f>
        <v>0</v>
      </c>
      <c r="J84" s="265"/>
      <c r="K84" s="266"/>
      <c r="L84" s="157">
        <f>SUM(L75:L83)</f>
        <v>0</v>
      </c>
      <c r="M84" s="217">
        <f>SUM(M75:M83)</f>
        <v>0</v>
      </c>
      <c r="N84" s="217"/>
      <c r="O84" s="217"/>
    </row>
    <row r="85" spans="1:18">
      <c r="M85" s="83"/>
      <c r="N85" s="83"/>
      <c r="O85" s="83"/>
      <c r="P85" s="83"/>
      <c r="Q85" s="83"/>
      <c r="R85" s="83"/>
    </row>
    <row r="86" spans="1:18" s="83" customFormat="1" ht="17.100000000000001" customHeight="1">
      <c r="A86" s="226" t="s">
        <v>55</v>
      </c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</row>
    <row r="87" spans="1:18" s="83" customFormat="1" ht="24" customHeight="1">
      <c r="A87" s="314" t="s">
        <v>293</v>
      </c>
      <c r="B87" s="314"/>
      <c r="C87" s="314"/>
      <c r="D87" s="314"/>
      <c r="E87" s="314"/>
      <c r="F87" s="314"/>
      <c r="G87" s="314"/>
      <c r="H87" s="314"/>
      <c r="I87" s="258" t="s">
        <v>290</v>
      </c>
      <c r="J87" s="259"/>
      <c r="K87" s="260"/>
      <c r="L87" s="227" t="s">
        <v>49</v>
      </c>
      <c r="M87" s="251" t="s">
        <v>27</v>
      </c>
      <c r="N87" s="252"/>
      <c r="O87" s="253"/>
    </row>
    <row r="88" spans="1:18" s="83" customFormat="1" ht="24" customHeight="1">
      <c r="A88" s="257" t="s">
        <v>56</v>
      </c>
      <c r="B88" s="257"/>
      <c r="C88" s="257"/>
      <c r="D88" s="257" t="s">
        <v>57</v>
      </c>
      <c r="E88" s="257"/>
      <c r="F88" s="257"/>
      <c r="G88" s="257"/>
      <c r="H88" s="257"/>
      <c r="I88" s="47" t="s">
        <v>107</v>
      </c>
      <c r="J88" s="203" t="s">
        <v>50</v>
      </c>
      <c r="K88" s="203"/>
      <c r="L88" s="228"/>
      <c r="M88" s="254"/>
      <c r="N88" s="255"/>
      <c r="O88" s="256"/>
    </row>
    <row r="89" spans="1:18" s="83" customFormat="1" ht="16.5" customHeight="1">
      <c r="A89" s="179"/>
      <c r="B89" s="179"/>
      <c r="C89" s="179"/>
      <c r="D89" s="315"/>
      <c r="E89" s="315"/>
      <c r="F89" s="315"/>
      <c r="G89" s="315"/>
      <c r="H89" s="315"/>
      <c r="I89" s="109"/>
      <c r="J89" s="170"/>
      <c r="K89" s="170"/>
      <c r="L89" s="150">
        <f t="shared" ref="L89:L104" si="6">M89-(I89+J89)</f>
        <v>0</v>
      </c>
      <c r="M89" s="170"/>
      <c r="N89" s="170"/>
      <c r="O89" s="170"/>
    </row>
    <row r="90" spans="1:18" s="83" customFormat="1" ht="14.25" customHeight="1">
      <c r="A90" s="179"/>
      <c r="B90" s="179"/>
      <c r="C90" s="179"/>
      <c r="D90" s="179"/>
      <c r="E90" s="179"/>
      <c r="F90" s="179"/>
      <c r="G90" s="179"/>
      <c r="H90" s="179"/>
      <c r="I90" s="109"/>
      <c r="J90" s="170"/>
      <c r="K90" s="170"/>
      <c r="L90" s="150">
        <f t="shared" si="6"/>
        <v>0</v>
      </c>
      <c r="M90" s="170"/>
      <c r="N90" s="170"/>
      <c r="O90" s="170"/>
    </row>
    <row r="91" spans="1:18" s="83" customFormat="1" ht="15.75" customHeight="1">
      <c r="A91" s="179"/>
      <c r="B91" s="179"/>
      <c r="C91" s="179"/>
      <c r="D91" s="179"/>
      <c r="E91" s="179"/>
      <c r="F91" s="179"/>
      <c r="G91" s="179"/>
      <c r="H91" s="179"/>
      <c r="I91" s="109"/>
      <c r="J91" s="170"/>
      <c r="K91" s="170"/>
      <c r="L91" s="150">
        <f t="shared" si="6"/>
        <v>0</v>
      </c>
      <c r="M91" s="170"/>
      <c r="N91" s="170"/>
      <c r="O91" s="170"/>
    </row>
    <row r="92" spans="1:18" s="83" customFormat="1">
      <c r="A92" s="179"/>
      <c r="B92" s="179"/>
      <c r="C92" s="179"/>
      <c r="D92" s="179"/>
      <c r="E92" s="179"/>
      <c r="F92" s="179"/>
      <c r="G92" s="179"/>
      <c r="H92" s="179"/>
      <c r="I92" s="109"/>
      <c r="J92" s="170"/>
      <c r="K92" s="170"/>
      <c r="L92" s="150">
        <f t="shared" si="6"/>
        <v>0</v>
      </c>
      <c r="M92" s="170"/>
      <c r="N92" s="170"/>
      <c r="O92" s="170"/>
    </row>
    <row r="93" spans="1:18" s="83" customFormat="1">
      <c r="A93" s="179"/>
      <c r="B93" s="179"/>
      <c r="C93" s="179"/>
      <c r="D93" s="179"/>
      <c r="E93" s="179"/>
      <c r="F93" s="179"/>
      <c r="G93" s="179"/>
      <c r="H93" s="179"/>
      <c r="I93" s="109"/>
      <c r="J93" s="170"/>
      <c r="K93" s="170"/>
      <c r="L93" s="150">
        <f t="shared" si="6"/>
        <v>0</v>
      </c>
      <c r="M93" s="170"/>
      <c r="N93" s="170"/>
      <c r="O93" s="170"/>
    </row>
    <row r="94" spans="1:18" s="83" customFormat="1">
      <c r="A94" s="179"/>
      <c r="B94" s="179"/>
      <c r="C94" s="179"/>
      <c r="D94" s="179"/>
      <c r="E94" s="179"/>
      <c r="F94" s="179"/>
      <c r="G94" s="179"/>
      <c r="H94" s="179"/>
      <c r="I94" s="109"/>
      <c r="J94" s="170"/>
      <c r="K94" s="170"/>
      <c r="L94" s="150">
        <f t="shared" si="6"/>
        <v>0</v>
      </c>
      <c r="M94" s="170"/>
      <c r="N94" s="170"/>
      <c r="O94" s="170"/>
    </row>
    <row r="95" spans="1:18" s="83" customFormat="1">
      <c r="A95" s="179"/>
      <c r="B95" s="179"/>
      <c r="C95" s="179"/>
      <c r="D95" s="179"/>
      <c r="E95" s="179"/>
      <c r="F95" s="179"/>
      <c r="G95" s="179"/>
      <c r="H95" s="179"/>
      <c r="I95" s="109"/>
      <c r="J95" s="170"/>
      <c r="K95" s="170"/>
      <c r="L95" s="150">
        <f t="shared" si="6"/>
        <v>0</v>
      </c>
      <c r="M95" s="170"/>
      <c r="N95" s="170"/>
      <c r="O95" s="170"/>
    </row>
    <row r="96" spans="1:18" s="83" customFormat="1">
      <c r="A96" s="179"/>
      <c r="B96" s="179"/>
      <c r="C96" s="179"/>
      <c r="D96" s="179"/>
      <c r="E96" s="179"/>
      <c r="F96" s="179"/>
      <c r="G96" s="179"/>
      <c r="H96" s="179"/>
      <c r="I96" s="109"/>
      <c r="J96" s="170"/>
      <c r="K96" s="170"/>
      <c r="L96" s="150">
        <f t="shared" si="6"/>
        <v>0</v>
      </c>
      <c r="M96" s="170"/>
      <c r="N96" s="170"/>
      <c r="O96" s="170"/>
    </row>
    <row r="97" spans="1:18" s="83" customFormat="1">
      <c r="A97" s="179"/>
      <c r="B97" s="179"/>
      <c r="C97" s="179"/>
      <c r="D97" s="179"/>
      <c r="E97" s="179"/>
      <c r="F97" s="179"/>
      <c r="G97" s="179"/>
      <c r="H97" s="179"/>
      <c r="I97" s="109"/>
      <c r="J97" s="170"/>
      <c r="K97" s="170"/>
      <c r="L97" s="150">
        <f t="shared" si="6"/>
        <v>0</v>
      </c>
      <c r="M97" s="170"/>
      <c r="N97" s="170"/>
      <c r="O97" s="170"/>
    </row>
    <row r="98" spans="1:18" s="83" customFormat="1">
      <c r="A98" s="179"/>
      <c r="B98" s="179"/>
      <c r="C98" s="179"/>
      <c r="D98" s="179"/>
      <c r="E98" s="179"/>
      <c r="F98" s="179"/>
      <c r="G98" s="179"/>
      <c r="H98" s="179"/>
      <c r="I98" s="109"/>
      <c r="J98" s="170"/>
      <c r="K98" s="170"/>
      <c r="L98" s="150">
        <f t="shared" si="6"/>
        <v>0</v>
      </c>
      <c r="M98" s="170"/>
      <c r="N98" s="170"/>
      <c r="O98" s="170"/>
    </row>
    <row r="99" spans="1:18" s="83" customFormat="1">
      <c r="A99" s="179"/>
      <c r="B99" s="179"/>
      <c r="C99" s="179"/>
      <c r="D99" s="179"/>
      <c r="E99" s="179"/>
      <c r="F99" s="179"/>
      <c r="G99" s="179"/>
      <c r="H99" s="179"/>
      <c r="I99" s="109"/>
      <c r="J99" s="170"/>
      <c r="K99" s="170"/>
      <c r="L99" s="150">
        <f t="shared" si="6"/>
        <v>0</v>
      </c>
      <c r="M99" s="170"/>
      <c r="N99" s="170"/>
      <c r="O99" s="170"/>
    </row>
    <row r="100" spans="1:18" s="83" customFormat="1">
      <c r="A100" s="179"/>
      <c r="B100" s="179"/>
      <c r="C100" s="179"/>
      <c r="D100" s="179"/>
      <c r="E100" s="179"/>
      <c r="F100" s="179"/>
      <c r="G100" s="179"/>
      <c r="H100" s="179"/>
      <c r="I100" s="109"/>
      <c r="J100" s="170"/>
      <c r="K100" s="170"/>
      <c r="L100" s="150">
        <f t="shared" si="6"/>
        <v>0</v>
      </c>
      <c r="M100" s="170"/>
      <c r="N100" s="170"/>
      <c r="O100" s="170"/>
    </row>
    <row r="101" spans="1:18" s="83" customFormat="1">
      <c r="A101" s="179"/>
      <c r="B101" s="179"/>
      <c r="C101" s="179"/>
      <c r="D101" s="179"/>
      <c r="E101" s="179"/>
      <c r="F101" s="179"/>
      <c r="G101" s="179"/>
      <c r="H101" s="179"/>
      <c r="I101" s="109"/>
      <c r="J101" s="170"/>
      <c r="K101" s="170"/>
      <c r="L101" s="150">
        <f t="shared" si="6"/>
        <v>0</v>
      </c>
      <c r="M101" s="170"/>
      <c r="N101" s="170"/>
      <c r="O101" s="170"/>
    </row>
    <row r="102" spans="1:18" s="83" customFormat="1">
      <c r="A102" s="179"/>
      <c r="B102" s="179"/>
      <c r="C102" s="179"/>
      <c r="D102" s="179"/>
      <c r="E102" s="179"/>
      <c r="F102" s="179"/>
      <c r="G102" s="179"/>
      <c r="H102" s="179"/>
      <c r="I102" s="109"/>
      <c r="J102" s="170"/>
      <c r="K102" s="170"/>
      <c r="L102" s="150">
        <f t="shared" si="6"/>
        <v>0</v>
      </c>
      <c r="M102" s="170"/>
      <c r="N102" s="170"/>
      <c r="O102" s="170"/>
    </row>
    <row r="103" spans="1:18" s="83" customFormat="1" ht="15">
      <c r="A103" s="179"/>
      <c r="B103" s="179"/>
      <c r="C103" s="179"/>
      <c r="D103" s="179"/>
      <c r="E103" s="179"/>
      <c r="F103" s="179"/>
      <c r="G103" s="179"/>
      <c r="H103" s="179"/>
      <c r="I103" s="109"/>
      <c r="J103" s="170"/>
      <c r="K103" s="170"/>
      <c r="L103" s="150">
        <f t="shared" si="6"/>
        <v>0</v>
      </c>
      <c r="M103" s="170"/>
      <c r="N103" s="170"/>
      <c r="O103" s="170"/>
      <c r="Q103" s="120"/>
    </row>
    <row r="104" spans="1:18" s="83" customFormat="1">
      <c r="A104" s="179"/>
      <c r="B104" s="179"/>
      <c r="C104" s="179"/>
      <c r="D104" s="179"/>
      <c r="E104" s="179"/>
      <c r="F104" s="179"/>
      <c r="G104" s="179"/>
      <c r="H104" s="179"/>
      <c r="I104" s="109"/>
      <c r="J104" s="170"/>
      <c r="K104" s="170"/>
      <c r="L104" s="150">
        <f t="shared" si="6"/>
        <v>0</v>
      </c>
      <c r="M104" s="170"/>
      <c r="N104" s="170"/>
      <c r="O104" s="170"/>
    </row>
    <row r="105" spans="1:18" s="83" customFormat="1" ht="15" customHeight="1">
      <c r="A105" s="244" t="s">
        <v>52</v>
      </c>
      <c r="B105" s="244"/>
      <c r="C105" s="244"/>
      <c r="D105" s="244"/>
      <c r="E105" s="244"/>
      <c r="F105" s="244"/>
      <c r="G105" s="244"/>
      <c r="H105" s="244"/>
      <c r="I105" s="157">
        <f>SUM(I89:I104)</f>
        <v>0</v>
      </c>
      <c r="J105" s="215">
        <f>SUM(J89:J104)</f>
        <v>0</v>
      </c>
      <c r="K105" s="216"/>
      <c r="L105" s="157">
        <f>SUM(L89:L104)</f>
        <v>0</v>
      </c>
      <c r="M105" s="217">
        <f>SUM(M89:M104)</f>
        <v>0</v>
      </c>
      <c r="N105" s="217"/>
      <c r="O105" s="217"/>
    </row>
    <row r="106" spans="1:18">
      <c r="M106" s="83"/>
      <c r="N106" s="83"/>
      <c r="O106" s="83"/>
      <c r="P106" s="83"/>
      <c r="Q106" s="83"/>
      <c r="R106" s="83"/>
    </row>
    <row r="107" spans="1:18" s="83" customFormat="1" ht="17.100000000000001" customHeight="1">
      <c r="A107" s="226" t="s">
        <v>58</v>
      </c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</row>
    <row r="108" spans="1:18" s="83" customFormat="1" ht="25.5" customHeight="1">
      <c r="A108" s="257" t="s">
        <v>327</v>
      </c>
      <c r="B108" s="257"/>
      <c r="C108" s="257"/>
      <c r="D108" s="257"/>
      <c r="E108" s="257"/>
      <c r="F108" s="257"/>
      <c r="G108" s="257"/>
      <c r="H108" s="273" t="s">
        <v>326</v>
      </c>
      <c r="I108" s="258" t="s">
        <v>290</v>
      </c>
      <c r="J108" s="259"/>
      <c r="K108" s="260"/>
      <c r="L108" s="227" t="s">
        <v>49</v>
      </c>
      <c r="M108" s="251" t="s">
        <v>27</v>
      </c>
      <c r="N108" s="252"/>
      <c r="O108" s="253"/>
    </row>
    <row r="109" spans="1:18" s="83" customFormat="1" ht="24" customHeight="1">
      <c r="A109" s="257"/>
      <c r="B109" s="257"/>
      <c r="C109" s="257"/>
      <c r="D109" s="257"/>
      <c r="E109" s="257"/>
      <c r="F109" s="257"/>
      <c r="G109" s="257"/>
      <c r="H109" s="274"/>
      <c r="I109" s="47" t="s">
        <v>107</v>
      </c>
      <c r="J109" s="203" t="s">
        <v>50</v>
      </c>
      <c r="K109" s="203"/>
      <c r="L109" s="228"/>
      <c r="M109" s="254"/>
      <c r="N109" s="255"/>
      <c r="O109" s="256"/>
    </row>
    <row r="110" spans="1:18" s="83" customFormat="1" ht="15" customHeight="1">
      <c r="A110" s="204"/>
      <c r="B110" s="204"/>
      <c r="C110" s="204"/>
      <c r="D110" s="204"/>
      <c r="E110" s="204"/>
      <c r="F110" s="204"/>
      <c r="G110" s="204"/>
      <c r="H110" s="111"/>
      <c r="I110" s="109"/>
      <c r="J110" s="170"/>
      <c r="K110" s="170"/>
      <c r="L110" s="150">
        <f t="shared" ref="L110:L125" si="7">M110-(I110+J110)</f>
        <v>0</v>
      </c>
      <c r="M110" s="170"/>
      <c r="N110" s="170"/>
      <c r="O110" s="170"/>
    </row>
    <row r="111" spans="1:18" s="83" customFormat="1" ht="15" customHeight="1">
      <c r="A111" s="204"/>
      <c r="B111" s="204"/>
      <c r="C111" s="204"/>
      <c r="D111" s="204"/>
      <c r="E111" s="204"/>
      <c r="F111" s="204"/>
      <c r="G111" s="204"/>
      <c r="H111" s="111"/>
      <c r="I111" s="109"/>
      <c r="J111" s="170"/>
      <c r="K111" s="170"/>
      <c r="L111" s="150">
        <f t="shared" si="7"/>
        <v>0</v>
      </c>
      <c r="M111" s="170"/>
      <c r="N111" s="170"/>
      <c r="O111" s="170"/>
    </row>
    <row r="112" spans="1:18" s="83" customFormat="1" ht="15" customHeight="1">
      <c r="A112" s="204"/>
      <c r="B112" s="204"/>
      <c r="C112" s="204"/>
      <c r="D112" s="204"/>
      <c r="E112" s="204"/>
      <c r="F112" s="204"/>
      <c r="G112" s="204"/>
      <c r="H112" s="111"/>
      <c r="I112" s="109"/>
      <c r="J112" s="170"/>
      <c r="K112" s="170"/>
      <c r="L112" s="150">
        <f t="shared" si="7"/>
        <v>0</v>
      </c>
      <c r="M112" s="170"/>
      <c r="N112" s="170"/>
      <c r="O112" s="170"/>
    </row>
    <row r="113" spans="1:18" s="83" customFormat="1" ht="15" customHeight="1">
      <c r="A113" s="204"/>
      <c r="B113" s="204"/>
      <c r="C113" s="204"/>
      <c r="D113" s="204"/>
      <c r="E113" s="204"/>
      <c r="F113" s="204"/>
      <c r="G113" s="204"/>
      <c r="H113" s="111"/>
      <c r="I113" s="109"/>
      <c r="J113" s="170"/>
      <c r="K113" s="170"/>
      <c r="L113" s="150">
        <f t="shared" si="7"/>
        <v>0</v>
      </c>
      <c r="M113" s="170"/>
      <c r="N113" s="170"/>
      <c r="O113" s="170"/>
    </row>
    <row r="114" spans="1:18" s="83" customFormat="1" ht="15" customHeight="1">
      <c r="A114" s="204"/>
      <c r="B114" s="204"/>
      <c r="C114" s="204"/>
      <c r="D114" s="204"/>
      <c r="E114" s="204"/>
      <c r="F114" s="204"/>
      <c r="G114" s="204"/>
      <c r="H114" s="111"/>
      <c r="I114" s="109"/>
      <c r="J114" s="170"/>
      <c r="K114" s="170"/>
      <c r="L114" s="150">
        <f t="shared" si="7"/>
        <v>0</v>
      </c>
      <c r="M114" s="170"/>
      <c r="N114" s="170"/>
      <c r="O114" s="170"/>
    </row>
    <row r="115" spans="1:18" s="83" customFormat="1" ht="15" customHeight="1">
      <c r="A115" s="204"/>
      <c r="B115" s="204"/>
      <c r="C115" s="204"/>
      <c r="D115" s="204"/>
      <c r="E115" s="204"/>
      <c r="F115" s="204"/>
      <c r="G115" s="204"/>
      <c r="H115" s="111"/>
      <c r="I115" s="109"/>
      <c r="J115" s="170"/>
      <c r="K115" s="170"/>
      <c r="L115" s="150">
        <f t="shared" si="7"/>
        <v>0</v>
      </c>
      <c r="M115" s="170"/>
      <c r="N115" s="170"/>
      <c r="O115" s="170"/>
    </row>
    <row r="116" spans="1:18" s="83" customFormat="1" ht="15" customHeight="1">
      <c r="A116" s="204"/>
      <c r="B116" s="204"/>
      <c r="C116" s="204"/>
      <c r="D116" s="204"/>
      <c r="E116" s="204"/>
      <c r="F116" s="204"/>
      <c r="G116" s="204"/>
      <c r="H116" s="111"/>
      <c r="I116" s="109"/>
      <c r="J116" s="170"/>
      <c r="K116" s="170"/>
      <c r="L116" s="150">
        <f t="shared" si="7"/>
        <v>0</v>
      </c>
      <c r="M116" s="170"/>
      <c r="N116" s="170"/>
      <c r="O116" s="170"/>
    </row>
    <row r="117" spans="1:18" s="83" customFormat="1" ht="15" customHeight="1">
      <c r="A117" s="204"/>
      <c r="B117" s="204"/>
      <c r="C117" s="204"/>
      <c r="D117" s="204"/>
      <c r="E117" s="204"/>
      <c r="F117" s="204"/>
      <c r="G117" s="204"/>
      <c r="H117" s="111"/>
      <c r="I117" s="109"/>
      <c r="J117" s="170"/>
      <c r="K117" s="170"/>
      <c r="L117" s="150">
        <f t="shared" si="7"/>
        <v>0</v>
      </c>
      <c r="M117" s="170"/>
      <c r="N117" s="170"/>
      <c r="O117" s="170"/>
    </row>
    <row r="118" spans="1:18" s="83" customFormat="1" ht="15" customHeight="1">
      <c r="A118" s="204"/>
      <c r="B118" s="204"/>
      <c r="C118" s="204"/>
      <c r="D118" s="204"/>
      <c r="E118" s="204"/>
      <c r="F118" s="204"/>
      <c r="G118" s="204"/>
      <c r="H118" s="111"/>
      <c r="I118" s="109"/>
      <c r="J118" s="170"/>
      <c r="K118" s="170"/>
      <c r="L118" s="150">
        <f t="shared" si="7"/>
        <v>0</v>
      </c>
      <c r="M118" s="170"/>
      <c r="N118" s="170"/>
      <c r="O118" s="170"/>
    </row>
    <row r="119" spans="1:18" s="83" customFormat="1" ht="15" customHeight="1">
      <c r="A119" s="204"/>
      <c r="B119" s="204"/>
      <c r="C119" s="204"/>
      <c r="D119" s="204"/>
      <c r="E119" s="204"/>
      <c r="F119" s="204"/>
      <c r="G119" s="204"/>
      <c r="H119" s="111"/>
      <c r="I119" s="109"/>
      <c r="J119" s="170"/>
      <c r="K119" s="170"/>
      <c r="L119" s="150">
        <f t="shared" si="7"/>
        <v>0</v>
      </c>
      <c r="M119" s="170"/>
      <c r="N119" s="170"/>
      <c r="O119" s="170"/>
    </row>
    <row r="120" spans="1:18" s="83" customFormat="1" ht="15" customHeight="1">
      <c r="A120" s="204"/>
      <c r="B120" s="204"/>
      <c r="C120" s="204"/>
      <c r="D120" s="204"/>
      <c r="E120" s="204"/>
      <c r="F120" s="204"/>
      <c r="G120" s="204"/>
      <c r="H120" s="111"/>
      <c r="I120" s="109"/>
      <c r="J120" s="170"/>
      <c r="K120" s="170"/>
      <c r="L120" s="150">
        <f t="shared" si="7"/>
        <v>0</v>
      </c>
      <c r="M120" s="170"/>
      <c r="N120" s="170"/>
      <c r="O120" s="170"/>
    </row>
    <row r="121" spans="1:18" s="83" customFormat="1" ht="15" customHeight="1">
      <c r="A121" s="204"/>
      <c r="B121" s="204"/>
      <c r="C121" s="204"/>
      <c r="D121" s="204"/>
      <c r="E121" s="204"/>
      <c r="F121" s="204"/>
      <c r="G121" s="204"/>
      <c r="H121" s="111"/>
      <c r="I121" s="109"/>
      <c r="J121" s="170"/>
      <c r="K121" s="170"/>
      <c r="L121" s="150">
        <f t="shared" si="7"/>
        <v>0</v>
      </c>
      <c r="M121" s="170"/>
      <c r="N121" s="170"/>
      <c r="O121" s="170"/>
    </row>
    <row r="122" spans="1:18" s="83" customFormat="1" ht="15" customHeight="1">
      <c r="A122" s="204"/>
      <c r="B122" s="204"/>
      <c r="C122" s="204"/>
      <c r="D122" s="204"/>
      <c r="E122" s="204"/>
      <c r="F122" s="204"/>
      <c r="G122" s="204"/>
      <c r="H122" s="111"/>
      <c r="I122" s="109"/>
      <c r="J122" s="170"/>
      <c r="K122" s="170"/>
      <c r="L122" s="150">
        <f t="shared" si="7"/>
        <v>0</v>
      </c>
      <c r="M122" s="170"/>
      <c r="N122" s="170"/>
      <c r="O122" s="170"/>
    </row>
    <row r="123" spans="1:18" s="83" customFormat="1" ht="15" customHeight="1">
      <c r="A123" s="204"/>
      <c r="B123" s="204"/>
      <c r="C123" s="204"/>
      <c r="D123" s="204"/>
      <c r="E123" s="204"/>
      <c r="F123" s="204"/>
      <c r="G123" s="204"/>
      <c r="H123" s="111"/>
      <c r="I123" s="109"/>
      <c r="J123" s="170"/>
      <c r="K123" s="170"/>
      <c r="L123" s="150">
        <f t="shared" si="7"/>
        <v>0</v>
      </c>
      <c r="M123" s="170"/>
      <c r="N123" s="170"/>
      <c r="O123" s="170"/>
    </row>
    <row r="124" spans="1:18" s="83" customFormat="1" ht="15" customHeight="1">
      <c r="A124" s="204"/>
      <c r="B124" s="204"/>
      <c r="C124" s="204"/>
      <c r="D124" s="204"/>
      <c r="E124" s="204"/>
      <c r="F124" s="204"/>
      <c r="G124" s="204"/>
      <c r="H124" s="111"/>
      <c r="I124" s="109"/>
      <c r="J124" s="170"/>
      <c r="K124" s="170"/>
      <c r="L124" s="150">
        <f t="shared" si="7"/>
        <v>0</v>
      </c>
      <c r="M124" s="170"/>
      <c r="N124" s="170"/>
      <c r="O124" s="170"/>
    </row>
    <row r="125" spans="1:18" s="83" customFormat="1" ht="15" customHeight="1">
      <c r="A125" s="204"/>
      <c r="B125" s="204"/>
      <c r="C125" s="204"/>
      <c r="D125" s="204"/>
      <c r="E125" s="204"/>
      <c r="F125" s="204"/>
      <c r="G125" s="204"/>
      <c r="H125" s="111"/>
      <c r="I125" s="109"/>
      <c r="J125" s="170"/>
      <c r="K125" s="170"/>
      <c r="L125" s="150">
        <f t="shared" si="7"/>
        <v>0</v>
      </c>
      <c r="M125" s="170"/>
      <c r="N125" s="170"/>
      <c r="O125" s="170"/>
    </row>
    <row r="126" spans="1:18" s="83" customFormat="1" ht="15" customHeight="1">
      <c r="A126" s="212" t="s">
        <v>52</v>
      </c>
      <c r="B126" s="213"/>
      <c r="C126" s="213"/>
      <c r="D126" s="213"/>
      <c r="E126" s="213"/>
      <c r="F126" s="213"/>
      <c r="G126" s="213"/>
      <c r="H126" s="214"/>
      <c r="I126" s="157">
        <f>SUM(I110:I125)</f>
        <v>0</v>
      </c>
      <c r="J126" s="215">
        <f>SUM(J110:J125)</f>
        <v>0</v>
      </c>
      <c r="K126" s="216"/>
      <c r="L126" s="157">
        <f>SUM(L110:L125)</f>
        <v>0</v>
      </c>
      <c r="M126" s="217">
        <f>SUM(M110:M125)</f>
        <v>0</v>
      </c>
      <c r="N126" s="217"/>
      <c r="O126" s="217"/>
    </row>
    <row r="127" spans="1:18">
      <c r="M127" s="83"/>
      <c r="N127" s="83"/>
      <c r="O127" s="83"/>
      <c r="P127" s="83"/>
      <c r="Q127" s="83"/>
      <c r="R127" s="83"/>
    </row>
    <row r="128" spans="1:18" s="83" customFormat="1" ht="17.100000000000001" customHeight="1">
      <c r="A128" s="226" t="s">
        <v>292</v>
      </c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</row>
    <row r="129" spans="1:15" s="83" customFormat="1" ht="26.25" customHeight="1">
      <c r="A129" s="245" t="s">
        <v>59</v>
      </c>
      <c r="B129" s="246"/>
      <c r="C129" s="246"/>
      <c r="D129" s="246"/>
      <c r="E129" s="246"/>
      <c r="F129" s="246"/>
      <c r="G129" s="246"/>
      <c r="H129" s="246"/>
      <c r="I129" s="258" t="s">
        <v>290</v>
      </c>
      <c r="J129" s="259"/>
      <c r="K129" s="260"/>
      <c r="L129" s="227" t="s">
        <v>49</v>
      </c>
      <c r="M129" s="251" t="s">
        <v>27</v>
      </c>
      <c r="N129" s="252"/>
      <c r="O129" s="253"/>
    </row>
    <row r="130" spans="1:15" s="83" customFormat="1" ht="19.5" customHeight="1">
      <c r="A130" s="248"/>
      <c r="B130" s="249"/>
      <c r="C130" s="249"/>
      <c r="D130" s="249"/>
      <c r="E130" s="249"/>
      <c r="F130" s="249"/>
      <c r="G130" s="249"/>
      <c r="H130" s="249"/>
      <c r="I130" s="47" t="s">
        <v>107</v>
      </c>
      <c r="J130" s="203" t="s">
        <v>50</v>
      </c>
      <c r="K130" s="203"/>
      <c r="L130" s="228"/>
      <c r="M130" s="254"/>
      <c r="N130" s="255"/>
      <c r="O130" s="256"/>
    </row>
    <row r="131" spans="1:15" s="83" customFormat="1" ht="15" customHeight="1">
      <c r="A131" s="176"/>
      <c r="B131" s="176"/>
      <c r="C131" s="176"/>
      <c r="D131" s="176"/>
      <c r="E131" s="176"/>
      <c r="F131" s="176"/>
      <c r="G131" s="176"/>
      <c r="H131" s="176"/>
      <c r="I131" s="109"/>
      <c r="J131" s="170"/>
      <c r="K131" s="170"/>
      <c r="L131" s="150">
        <f t="shared" ref="L131:L146" si="8">M131-(I131+J131)</f>
        <v>0</v>
      </c>
      <c r="M131" s="170"/>
      <c r="N131" s="170"/>
      <c r="O131" s="170"/>
    </row>
    <row r="132" spans="1:15" s="83" customFormat="1" ht="15" customHeight="1">
      <c r="A132" s="176"/>
      <c r="B132" s="176"/>
      <c r="C132" s="176"/>
      <c r="D132" s="176"/>
      <c r="E132" s="176"/>
      <c r="F132" s="176"/>
      <c r="G132" s="176"/>
      <c r="H132" s="176"/>
      <c r="I132" s="109"/>
      <c r="J132" s="170"/>
      <c r="K132" s="170"/>
      <c r="L132" s="150">
        <f t="shared" si="8"/>
        <v>0</v>
      </c>
      <c r="M132" s="170"/>
      <c r="N132" s="170"/>
      <c r="O132" s="170"/>
    </row>
    <row r="133" spans="1:15" s="83" customFormat="1" ht="15" customHeight="1">
      <c r="A133" s="176"/>
      <c r="B133" s="176"/>
      <c r="C133" s="176"/>
      <c r="D133" s="176"/>
      <c r="E133" s="176"/>
      <c r="F133" s="176"/>
      <c r="G133" s="176"/>
      <c r="H133" s="176"/>
      <c r="I133" s="109"/>
      <c r="J133" s="170"/>
      <c r="K133" s="170"/>
      <c r="L133" s="150">
        <f t="shared" si="8"/>
        <v>0</v>
      </c>
      <c r="M133" s="170"/>
      <c r="N133" s="170"/>
      <c r="O133" s="170"/>
    </row>
    <row r="134" spans="1:15" s="83" customFormat="1" ht="15" customHeight="1">
      <c r="A134" s="176"/>
      <c r="B134" s="176"/>
      <c r="C134" s="176"/>
      <c r="D134" s="176"/>
      <c r="E134" s="176"/>
      <c r="F134" s="176"/>
      <c r="G134" s="176"/>
      <c r="H134" s="176"/>
      <c r="I134" s="109"/>
      <c r="J134" s="170"/>
      <c r="K134" s="170"/>
      <c r="L134" s="150">
        <f t="shared" si="8"/>
        <v>0</v>
      </c>
      <c r="M134" s="170"/>
      <c r="N134" s="170"/>
      <c r="O134" s="170"/>
    </row>
    <row r="135" spans="1:15" s="83" customFormat="1" ht="15" customHeight="1">
      <c r="A135" s="176"/>
      <c r="B135" s="176"/>
      <c r="C135" s="176"/>
      <c r="D135" s="176"/>
      <c r="E135" s="176"/>
      <c r="F135" s="176"/>
      <c r="G135" s="176"/>
      <c r="H135" s="176"/>
      <c r="I135" s="109"/>
      <c r="J135" s="170"/>
      <c r="K135" s="170"/>
      <c r="L135" s="150">
        <f t="shared" si="8"/>
        <v>0</v>
      </c>
      <c r="M135" s="170"/>
      <c r="N135" s="170"/>
      <c r="O135" s="170"/>
    </row>
    <row r="136" spans="1:15" s="83" customFormat="1" ht="15" customHeight="1">
      <c r="A136" s="176"/>
      <c r="B136" s="176"/>
      <c r="C136" s="176"/>
      <c r="D136" s="176"/>
      <c r="E136" s="176"/>
      <c r="F136" s="176"/>
      <c r="G136" s="176"/>
      <c r="H136" s="176"/>
      <c r="I136" s="109"/>
      <c r="J136" s="170"/>
      <c r="K136" s="170"/>
      <c r="L136" s="150">
        <f t="shared" si="8"/>
        <v>0</v>
      </c>
      <c r="M136" s="170"/>
      <c r="N136" s="170"/>
      <c r="O136" s="170"/>
    </row>
    <row r="137" spans="1:15" s="83" customFormat="1" ht="15" customHeight="1">
      <c r="A137" s="176"/>
      <c r="B137" s="176"/>
      <c r="C137" s="176"/>
      <c r="D137" s="176"/>
      <c r="E137" s="176"/>
      <c r="F137" s="176"/>
      <c r="G137" s="176"/>
      <c r="H137" s="176"/>
      <c r="I137" s="109"/>
      <c r="J137" s="170"/>
      <c r="K137" s="170"/>
      <c r="L137" s="150">
        <f t="shared" si="8"/>
        <v>0</v>
      </c>
      <c r="M137" s="170"/>
      <c r="N137" s="170"/>
      <c r="O137" s="170"/>
    </row>
    <row r="138" spans="1:15" s="83" customFormat="1" ht="15" customHeight="1">
      <c r="A138" s="176"/>
      <c r="B138" s="176"/>
      <c r="C138" s="176"/>
      <c r="D138" s="176"/>
      <c r="E138" s="176"/>
      <c r="F138" s="176"/>
      <c r="G138" s="176"/>
      <c r="H138" s="176"/>
      <c r="I138" s="109"/>
      <c r="J138" s="170"/>
      <c r="K138" s="170"/>
      <c r="L138" s="150">
        <f t="shared" si="8"/>
        <v>0</v>
      </c>
      <c r="M138" s="170"/>
      <c r="N138" s="170"/>
      <c r="O138" s="170"/>
    </row>
    <row r="139" spans="1:15" s="83" customFormat="1" ht="15" customHeight="1">
      <c r="A139" s="176"/>
      <c r="B139" s="176"/>
      <c r="C139" s="176"/>
      <c r="D139" s="176"/>
      <c r="E139" s="176"/>
      <c r="F139" s="176"/>
      <c r="G139" s="176"/>
      <c r="H139" s="176"/>
      <c r="I139" s="109"/>
      <c r="J139" s="170"/>
      <c r="K139" s="170"/>
      <c r="L139" s="150">
        <f t="shared" si="8"/>
        <v>0</v>
      </c>
      <c r="M139" s="170"/>
      <c r="N139" s="170"/>
      <c r="O139" s="170"/>
    </row>
    <row r="140" spans="1:15" s="83" customFormat="1" ht="15" customHeight="1">
      <c r="A140" s="176"/>
      <c r="B140" s="176"/>
      <c r="C140" s="176"/>
      <c r="D140" s="176"/>
      <c r="E140" s="176"/>
      <c r="F140" s="176"/>
      <c r="G140" s="176"/>
      <c r="H140" s="176"/>
      <c r="I140" s="109"/>
      <c r="J140" s="170"/>
      <c r="K140" s="170"/>
      <c r="L140" s="150">
        <f t="shared" si="8"/>
        <v>0</v>
      </c>
      <c r="M140" s="170"/>
      <c r="N140" s="170"/>
      <c r="O140" s="170"/>
    </row>
    <row r="141" spans="1:15" s="83" customFormat="1" ht="15" customHeight="1">
      <c r="A141" s="176"/>
      <c r="B141" s="176"/>
      <c r="C141" s="176"/>
      <c r="D141" s="176"/>
      <c r="E141" s="176"/>
      <c r="F141" s="176"/>
      <c r="G141" s="176"/>
      <c r="H141" s="176"/>
      <c r="I141" s="109"/>
      <c r="J141" s="170"/>
      <c r="K141" s="170"/>
      <c r="L141" s="150">
        <f t="shared" si="8"/>
        <v>0</v>
      </c>
      <c r="M141" s="170"/>
      <c r="N141" s="170"/>
      <c r="O141" s="170"/>
    </row>
    <row r="142" spans="1:15" s="83" customFormat="1" ht="15" customHeight="1">
      <c r="A142" s="176"/>
      <c r="B142" s="176"/>
      <c r="C142" s="176"/>
      <c r="D142" s="176"/>
      <c r="E142" s="176"/>
      <c r="F142" s="176"/>
      <c r="G142" s="176"/>
      <c r="H142" s="176"/>
      <c r="I142" s="109"/>
      <c r="J142" s="170"/>
      <c r="K142" s="170"/>
      <c r="L142" s="150">
        <f t="shared" si="8"/>
        <v>0</v>
      </c>
      <c r="M142" s="170"/>
      <c r="N142" s="170"/>
      <c r="O142" s="170"/>
    </row>
    <row r="143" spans="1:15" s="83" customFormat="1" ht="15" customHeight="1">
      <c r="A143" s="176"/>
      <c r="B143" s="176"/>
      <c r="C143" s="176"/>
      <c r="D143" s="176"/>
      <c r="E143" s="176"/>
      <c r="F143" s="176"/>
      <c r="G143" s="176"/>
      <c r="H143" s="176"/>
      <c r="I143" s="109"/>
      <c r="J143" s="205"/>
      <c r="K143" s="206"/>
      <c r="L143" s="150">
        <f>M143-(I143+J143)</f>
        <v>0</v>
      </c>
      <c r="M143" s="170"/>
      <c r="N143" s="170"/>
      <c r="O143" s="170"/>
    </row>
    <row r="144" spans="1:15" s="83" customFormat="1" ht="15" customHeight="1">
      <c r="A144" s="176"/>
      <c r="B144" s="176"/>
      <c r="C144" s="176"/>
      <c r="D144" s="176"/>
      <c r="E144" s="176"/>
      <c r="F144" s="176"/>
      <c r="G144" s="176"/>
      <c r="H144" s="176"/>
      <c r="I144" s="109"/>
      <c r="J144" s="170"/>
      <c r="K144" s="170"/>
      <c r="L144" s="150">
        <f>M144-(I144+J144)</f>
        <v>0</v>
      </c>
      <c r="M144" s="170"/>
      <c r="N144" s="170"/>
      <c r="O144" s="170"/>
    </row>
    <row r="145" spans="1:16383" s="83" customFormat="1" ht="15" customHeight="1">
      <c r="A145" s="176"/>
      <c r="B145" s="176"/>
      <c r="C145" s="176"/>
      <c r="D145" s="176"/>
      <c r="E145" s="176"/>
      <c r="F145" s="176"/>
      <c r="G145" s="176"/>
      <c r="H145" s="176"/>
      <c r="I145" s="109"/>
      <c r="J145" s="170"/>
      <c r="K145" s="170"/>
      <c r="L145" s="150">
        <f t="shared" si="8"/>
        <v>0</v>
      </c>
      <c r="M145" s="170"/>
      <c r="N145" s="170"/>
      <c r="O145" s="170"/>
    </row>
    <row r="146" spans="1:16383" s="83" customFormat="1" ht="15" customHeight="1">
      <c r="A146" s="176"/>
      <c r="B146" s="176"/>
      <c r="C146" s="176"/>
      <c r="D146" s="176"/>
      <c r="E146" s="176"/>
      <c r="F146" s="176"/>
      <c r="G146" s="176"/>
      <c r="H146" s="176"/>
      <c r="I146" s="109"/>
      <c r="J146" s="170"/>
      <c r="K146" s="170"/>
      <c r="L146" s="150">
        <f t="shared" si="8"/>
        <v>0</v>
      </c>
      <c r="M146" s="170"/>
      <c r="N146" s="170"/>
      <c r="O146" s="170"/>
    </row>
    <row r="147" spans="1:16383" s="83" customFormat="1" ht="15" customHeight="1">
      <c r="A147" s="212" t="s">
        <v>52</v>
      </c>
      <c r="B147" s="213"/>
      <c r="C147" s="213"/>
      <c r="D147" s="213"/>
      <c r="E147" s="213"/>
      <c r="F147" s="213"/>
      <c r="G147" s="213"/>
      <c r="H147" s="214"/>
      <c r="I147" s="157">
        <f>SUM(I131:I146)</f>
        <v>0</v>
      </c>
      <c r="J147" s="215">
        <f>SUM(J131:J146)</f>
        <v>0</v>
      </c>
      <c r="K147" s="216"/>
      <c r="L147" s="157">
        <f>SUM(L131:L146)</f>
        <v>0</v>
      </c>
      <c r="M147" s="217">
        <f>SUM(M131:M146)</f>
        <v>0</v>
      </c>
      <c r="N147" s="217"/>
      <c r="O147" s="217"/>
    </row>
    <row r="148" spans="1:16383">
      <c r="M148" s="83"/>
      <c r="N148" s="83"/>
      <c r="O148" s="83"/>
      <c r="P148" s="83"/>
      <c r="Q148" s="83"/>
      <c r="R148" s="83"/>
    </row>
    <row r="149" spans="1:16383" s="83" customFormat="1" ht="16.5" customHeight="1">
      <c r="A149" s="212" t="s">
        <v>41</v>
      </c>
      <c r="B149" s="213"/>
      <c r="C149" s="213"/>
      <c r="D149" s="213"/>
      <c r="E149" s="213"/>
      <c r="F149" s="213"/>
      <c r="G149" s="213"/>
      <c r="H149" s="214"/>
      <c r="I149" s="148">
        <f>I70+I84+I105+I126+I147</f>
        <v>0</v>
      </c>
      <c r="J149" s="224">
        <f t="shared" ref="J149" si="9">J70+J84+J105+J126+J147</f>
        <v>0</v>
      </c>
      <c r="K149" s="225"/>
      <c r="L149" s="148">
        <f>L70+L84+L105+L126+L147</f>
        <v>0</v>
      </c>
      <c r="M149" s="289">
        <f>M70+M84+M105+M126+M147</f>
        <v>0</v>
      </c>
      <c r="N149" s="289"/>
      <c r="O149" s="289"/>
    </row>
    <row r="150" spans="1:16383" s="83" customFormat="1" ht="16.5" customHeight="1">
      <c r="A150" s="318" t="str">
        <f>IF(B6="(À sélectionner)","",IF(AND(Source!A173=6,Source!A194=TRUE,(I150+J150)&gt;=Source!A231,I150&lt;0.05),"Contribution monétaire insuffisante  ",IF(AND(Source!A173=6,Source!A194=TRUE,(I150+J150)&lt;Source!A231,I150&lt;0.05),"Minimum de contribution du demandeur ou des partenaires non atteint   ",IF(AND(Source!A173=6,Source!A194=FALSE,(I150+J150)&gt;Source!A231,I150&lt;0.1),"Contribution monétaire insuffisante  ",IF(Source!A231&gt;(I150+J150),"Minimum de contribution du demandeur ou des partenaires non atteint  ",IF(AND(Source!A173=12,Source!A194=TRUE,(I150+J150)&gt;=Source!A231,I150&lt;0.05),"Contribution monétaire insuffisante  ",IF(AND(Source!A173=12,Source!A194=TRUE,(I150+J150)&lt;Source!A231,I150&lt;0.05),"Minimum de contribution du demandeur ou des partenaires non atteint   ",IF(AND(Source!A173=12,Source!A194=FALSE,(I150+J150)&gt;Source!A231,I150&lt;0.1),"Contribution monétaire insuffisante  ",IF(Source!A231&gt;(I150+J150),"Minimum de contribution du demandeur ou des partenaires non atteint  ","")))))))))</f>
        <v/>
      </c>
      <c r="B150" s="319"/>
      <c r="C150" s="319"/>
      <c r="D150" s="319"/>
      <c r="E150" s="319"/>
      <c r="F150" s="319"/>
      <c r="G150" s="319"/>
      <c r="H150" s="320"/>
      <c r="I150" s="149">
        <f>IFERROR(I149/M149,0)</f>
        <v>0</v>
      </c>
      <c r="J150" s="316">
        <f>IFERROR(J149/M149,0)</f>
        <v>0</v>
      </c>
      <c r="K150" s="317"/>
      <c r="L150" s="149">
        <f>IFERROR(L149/M149,0)</f>
        <v>0</v>
      </c>
      <c r="M150" s="309">
        <f>IFERROR(M149/M149,0)</f>
        <v>0</v>
      </c>
      <c r="N150" s="309"/>
      <c r="O150" s="309"/>
    </row>
    <row r="151" spans="1:16383" s="102" customFormat="1" ht="15" customHeight="1">
      <c r="L151" s="290" t="s">
        <v>60</v>
      </c>
      <c r="M151" s="290"/>
      <c r="N151" s="290"/>
      <c r="O151" s="290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288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288"/>
      <c r="AN151" s="288"/>
      <c r="AO151" s="288"/>
      <c r="AP151" s="288"/>
      <c r="AQ151" s="288"/>
      <c r="AR151" s="288"/>
      <c r="AS151" s="288"/>
      <c r="AT151" s="288"/>
      <c r="AU151" s="288"/>
      <c r="AV151" s="288"/>
      <c r="AW151" s="288"/>
      <c r="AX151" s="288"/>
      <c r="AY151" s="288"/>
      <c r="AZ151" s="288"/>
      <c r="BA151" s="288"/>
      <c r="BB151" s="288"/>
      <c r="BC151" s="288"/>
      <c r="BD151" s="288"/>
      <c r="BE151" s="288"/>
      <c r="BF151" s="288"/>
      <c r="BG151" s="288"/>
      <c r="BH151" s="288"/>
      <c r="BI151" s="288"/>
      <c r="BJ151" s="288"/>
      <c r="BK151" s="288"/>
      <c r="BL151" s="288"/>
      <c r="BM151" s="288"/>
      <c r="BN151" s="288"/>
      <c r="BO151" s="288"/>
      <c r="BP151" s="288"/>
      <c r="BQ151" s="288"/>
      <c r="BR151" s="288"/>
      <c r="BS151" s="288"/>
      <c r="BT151" s="288"/>
      <c r="BU151" s="288"/>
      <c r="BV151" s="288"/>
      <c r="BW151" s="288"/>
      <c r="BX151" s="288"/>
      <c r="BY151" s="288"/>
      <c r="BZ151" s="288"/>
      <c r="CA151" s="288"/>
      <c r="CB151" s="288"/>
      <c r="CC151" s="288"/>
      <c r="CD151" s="288"/>
      <c r="CE151" s="288"/>
      <c r="CF151" s="288"/>
      <c r="CG151" s="288"/>
      <c r="CH151" s="288"/>
      <c r="CI151" s="288"/>
      <c r="CJ151" s="288"/>
      <c r="CK151" s="288"/>
      <c r="CL151" s="288"/>
      <c r="CM151" s="288"/>
      <c r="CN151" s="288"/>
      <c r="CO151" s="288"/>
      <c r="CP151" s="288"/>
      <c r="CQ151" s="288"/>
      <c r="CR151" s="288"/>
      <c r="CS151" s="288"/>
      <c r="CT151" s="288"/>
      <c r="CU151" s="288"/>
      <c r="CV151" s="288"/>
      <c r="CW151" s="288"/>
      <c r="CX151" s="288"/>
      <c r="CY151" s="288"/>
      <c r="CZ151" s="288"/>
      <c r="DA151" s="288"/>
      <c r="DB151" s="288"/>
      <c r="DC151" s="288"/>
      <c r="DD151" s="288"/>
      <c r="DE151" s="288"/>
      <c r="DF151" s="288"/>
      <c r="DG151" s="288"/>
      <c r="DH151" s="288"/>
      <c r="DI151" s="288"/>
      <c r="DJ151" s="288"/>
      <c r="DK151" s="288"/>
      <c r="DL151" s="288"/>
      <c r="DM151" s="288"/>
      <c r="DN151" s="288"/>
      <c r="DO151" s="288"/>
      <c r="DP151" s="288"/>
      <c r="DQ151" s="288"/>
      <c r="DR151" s="288"/>
      <c r="DS151" s="288"/>
      <c r="DT151" s="288"/>
      <c r="DU151" s="288"/>
      <c r="DV151" s="288"/>
      <c r="DW151" s="288"/>
      <c r="DX151" s="288"/>
      <c r="DY151" s="288"/>
      <c r="DZ151" s="288"/>
      <c r="EA151" s="288"/>
      <c r="EB151" s="288"/>
      <c r="EC151" s="288"/>
      <c r="ED151" s="288"/>
      <c r="EE151" s="288"/>
      <c r="EF151" s="288"/>
      <c r="EG151" s="288"/>
      <c r="EH151" s="288"/>
      <c r="EI151" s="288"/>
      <c r="EJ151" s="288"/>
      <c r="EK151" s="288"/>
      <c r="EL151" s="288"/>
      <c r="EM151" s="288"/>
      <c r="EN151" s="288"/>
      <c r="EO151" s="288"/>
      <c r="EP151" s="288"/>
      <c r="EQ151" s="288"/>
      <c r="ER151" s="288"/>
      <c r="ES151" s="288"/>
      <c r="ET151" s="288"/>
      <c r="EU151" s="288"/>
      <c r="EV151" s="288"/>
      <c r="EW151" s="288"/>
      <c r="EX151" s="288"/>
      <c r="EY151" s="288"/>
      <c r="EZ151" s="288"/>
      <c r="FA151" s="288"/>
      <c r="FB151" s="288"/>
      <c r="FC151" s="288"/>
      <c r="FD151" s="288"/>
      <c r="FE151" s="288"/>
      <c r="FF151" s="288"/>
      <c r="FG151" s="288"/>
      <c r="FH151" s="288"/>
      <c r="FI151" s="288"/>
      <c r="FJ151" s="288"/>
      <c r="FK151" s="288"/>
      <c r="FL151" s="288"/>
      <c r="FM151" s="288"/>
      <c r="FN151" s="288"/>
      <c r="FO151" s="288"/>
      <c r="FP151" s="288"/>
      <c r="FQ151" s="288"/>
      <c r="FR151" s="288"/>
      <c r="FS151" s="288"/>
      <c r="FT151" s="288"/>
      <c r="FU151" s="288"/>
      <c r="FV151" s="288"/>
      <c r="FW151" s="288"/>
      <c r="FX151" s="288"/>
      <c r="FY151" s="288"/>
      <c r="FZ151" s="288"/>
      <c r="GA151" s="288"/>
      <c r="GB151" s="288"/>
      <c r="GC151" s="288"/>
      <c r="GD151" s="288"/>
      <c r="GE151" s="288"/>
      <c r="GF151" s="288"/>
      <c r="GG151" s="288"/>
      <c r="GH151" s="288"/>
      <c r="GI151" s="288"/>
      <c r="GJ151" s="288"/>
      <c r="GK151" s="288"/>
      <c r="GL151" s="288"/>
      <c r="GM151" s="288"/>
      <c r="GN151" s="288"/>
      <c r="GO151" s="288"/>
      <c r="GP151" s="288"/>
      <c r="GQ151" s="288"/>
      <c r="GR151" s="288"/>
      <c r="GS151" s="288"/>
      <c r="GT151" s="288"/>
      <c r="GU151" s="288"/>
      <c r="GV151" s="288"/>
      <c r="GW151" s="288"/>
      <c r="GX151" s="288"/>
      <c r="GY151" s="288"/>
      <c r="GZ151" s="288"/>
      <c r="HA151" s="288"/>
      <c r="HB151" s="288"/>
      <c r="HC151" s="288"/>
      <c r="HD151" s="288"/>
      <c r="HE151" s="288"/>
      <c r="HF151" s="288"/>
      <c r="HG151" s="288"/>
      <c r="HH151" s="288"/>
      <c r="HI151" s="288"/>
      <c r="HJ151" s="288"/>
      <c r="HK151" s="288"/>
      <c r="HL151" s="288"/>
      <c r="HM151" s="288"/>
      <c r="HN151" s="288"/>
      <c r="HO151" s="288"/>
      <c r="HP151" s="288"/>
      <c r="HQ151" s="288"/>
      <c r="HR151" s="288"/>
      <c r="HS151" s="288"/>
      <c r="HT151" s="288"/>
      <c r="HU151" s="288"/>
      <c r="HV151" s="288"/>
      <c r="HW151" s="288"/>
      <c r="HX151" s="288"/>
      <c r="HY151" s="288"/>
      <c r="HZ151" s="288"/>
      <c r="IA151" s="288"/>
      <c r="IB151" s="288"/>
      <c r="IC151" s="288"/>
      <c r="ID151" s="288"/>
      <c r="IE151" s="288"/>
      <c r="IF151" s="288"/>
      <c r="IG151" s="288"/>
      <c r="IH151" s="288"/>
      <c r="II151" s="288"/>
      <c r="IJ151" s="288"/>
      <c r="IK151" s="288"/>
      <c r="IL151" s="288"/>
      <c r="IM151" s="288"/>
      <c r="IN151" s="288"/>
      <c r="IO151" s="288"/>
      <c r="IP151" s="288"/>
      <c r="IQ151" s="288"/>
      <c r="IR151" s="288"/>
      <c r="IS151" s="288"/>
      <c r="IT151" s="288"/>
      <c r="IU151" s="288"/>
      <c r="IV151" s="288"/>
      <c r="IW151" s="288"/>
      <c r="IX151" s="288"/>
      <c r="IY151" s="288"/>
      <c r="IZ151" s="288"/>
      <c r="JA151" s="288"/>
      <c r="JB151" s="288"/>
      <c r="JC151" s="288"/>
      <c r="JD151" s="288"/>
      <c r="JE151" s="288"/>
      <c r="JF151" s="288"/>
      <c r="JG151" s="288"/>
      <c r="JH151" s="288"/>
      <c r="JI151" s="288"/>
      <c r="JJ151" s="288"/>
      <c r="JK151" s="288"/>
      <c r="JL151" s="288"/>
      <c r="JM151" s="288"/>
      <c r="JN151" s="288"/>
      <c r="JO151" s="288"/>
      <c r="JP151" s="288"/>
      <c r="JQ151" s="288"/>
      <c r="JR151" s="288"/>
      <c r="JS151" s="288"/>
      <c r="JT151" s="288"/>
      <c r="JU151" s="288"/>
      <c r="JV151" s="288"/>
      <c r="JW151" s="288"/>
      <c r="JX151" s="288"/>
      <c r="JY151" s="288"/>
      <c r="JZ151" s="288"/>
      <c r="KA151" s="288"/>
      <c r="KB151" s="288"/>
      <c r="KC151" s="288"/>
      <c r="KD151" s="288"/>
      <c r="KE151" s="288"/>
      <c r="KF151" s="288"/>
      <c r="KG151" s="288"/>
      <c r="KH151" s="288"/>
      <c r="KI151" s="288"/>
      <c r="KJ151" s="288"/>
      <c r="KK151" s="288"/>
      <c r="KL151" s="288"/>
      <c r="KM151" s="288"/>
      <c r="KN151" s="288"/>
      <c r="KO151" s="288"/>
      <c r="KP151" s="288"/>
      <c r="KQ151" s="288"/>
      <c r="KR151" s="288"/>
      <c r="KS151" s="288"/>
      <c r="KT151" s="288"/>
      <c r="KU151" s="288"/>
      <c r="KV151" s="288"/>
      <c r="KW151" s="288"/>
      <c r="KX151" s="288"/>
      <c r="KY151" s="288"/>
      <c r="KZ151" s="288"/>
      <c r="LA151" s="288"/>
      <c r="LB151" s="288"/>
      <c r="LC151" s="288"/>
      <c r="LD151" s="288"/>
      <c r="LE151" s="288"/>
      <c r="LF151" s="288"/>
      <c r="LG151" s="288"/>
      <c r="LH151" s="288"/>
      <c r="LI151" s="288"/>
      <c r="LJ151" s="288"/>
      <c r="LK151" s="288"/>
      <c r="LL151" s="288"/>
      <c r="LM151" s="288"/>
      <c r="LN151" s="288"/>
      <c r="LO151" s="288"/>
      <c r="LP151" s="288"/>
      <c r="LQ151" s="288"/>
      <c r="LR151" s="288"/>
      <c r="LS151" s="288"/>
      <c r="LT151" s="288"/>
      <c r="LU151" s="288"/>
      <c r="LV151" s="288"/>
      <c r="LW151" s="288"/>
      <c r="LX151" s="288"/>
      <c r="LY151" s="288"/>
      <c r="LZ151" s="288"/>
      <c r="MA151" s="288"/>
      <c r="MB151" s="288"/>
      <c r="MC151" s="288"/>
      <c r="MD151" s="288"/>
      <c r="ME151" s="288"/>
      <c r="MF151" s="288"/>
      <c r="MG151" s="288"/>
      <c r="MH151" s="288"/>
      <c r="MI151" s="288"/>
      <c r="MJ151" s="288"/>
      <c r="MK151" s="288"/>
      <c r="ML151" s="288"/>
      <c r="MM151" s="288"/>
      <c r="MN151" s="288"/>
      <c r="MO151" s="288"/>
      <c r="MP151" s="288"/>
      <c r="MQ151" s="288"/>
      <c r="MR151" s="288"/>
      <c r="MS151" s="288"/>
      <c r="MT151" s="288"/>
      <c r="MU151" s="288"/>
      <c r="MV151" s="288"/>
      <c r="MW151" s="288"/>
      <c r="MX151" s="288"/>
      <c r="MY151" s="288"/>
      <c r="MZ151" s="288"/>
      <c r="NA151" s="288"/>
      <c r="NB151" s="288"/>
      <c r="NC151" s="288"/>
      <c r="ND151" s="288"/>
      <c r="NE151" s="288"/>
      <c r="NF151" s="288"/>
      <c r="NG151" s="288"/>
      <c r="NH151" s="288"/>
      <c r="NI151" s="288"/>
      <c r="NJ151" s="288"/>
      <c r="NK151" s="288"/>
      <c r="NL151" s="288"/>
      <c r="NM151" s="288"/>
      <c r="NN151" s="288"/>
      <c r="NO151" s="288"/>
      <c r="NP151" s="288"/>
      <c r="NQ151" s="288"/>
      <c r="NR151" s="288"/>
      <c r="NS151" s="288"/>
      <c r="NT151" s="288"/>
      <c r="NU151" s="288"/>
      <c r="NV151" s="288"/>
      <c r="NW151" s="288"/>
      <c r="NX151" s="288"/>
      <c r="NY151" s="288"/>
      <c r="NZ151" s="288"/>
      <c r="OA151" s="288"/>
      <c r="OB151" s="288"/>
      <c r="OC151" s="288"/>
      <c r="OD151" s="288"/>
      <c r="OE151" s="288"/>
      <c r="OF151" s="288"/>
      <c r="OG151" s="288"/>
      <c r="OH151" s="288"/>
      <c r="OI151" s="288"/>
      <c r="OJ151" s="288"/>
      <c r="OK151" s="288"/>
      <c r="OL151" s="288"/>
      <c r="OM151" s="288"/>
      <c r="ON151" s="288"/>
      <c r="OO151" s="288"/>
      <c r="OP151" s="288"/>
      <c r="OQ151" s="288"/>
      <c r="OR151" s="288"/>
      <c r="OS151" s="288"/>
      <c r="OT151" s="288"/>
      <c r="OU151" s="288"/>
      <c r="OV151" s="288"/>
      <c r="OW151" s="288"/>
      <c r="OX151" s="288"/>
      <c r="OY151" s="288"/>
      <c r="OZ151" s="288"/>
      <c r="PA151" s="288"/>
      <c r="PB151" s="288"/>
      <c r="PC151" s="288"/>
      <c r="PD151" s="288"/>
      <c r="PE151" s="288"/>
      <c r="PF151" s="288"/>
      <c r="PG151" s="288"/>
      <c r="PH151" s="288"/>
      <c r="PI151" s="288"/>
      <c r="PJ151" s="288"/>
      <c r="PK151" s="288"/>
      <c r="PL151" s="288"/>
      <c r="PM151" s="288"/>
      <c r="PN151" s="288"/>
      <c r="PO151" s="288"/>
      <c r="PP151" s="288"/>
      <c r="PQ151" s="288"/>
      <c r="PR151" s="288"/>
      <c r="PS151" s="288"/>
      <c r="PT151" s="288"/>
      <c r="PU151" s="288"/>
      <c r="PV151" s="288"/>
      <c r="PW151" s="288"/>
      <c r="PX151" s="288"/>
      <c r="PY151" s="288"/>
      <c r="PZ151" s="288"/>
      <c r="QA151" s="288"/>
      <c r="QB151" s="288"/>
      <c r="QC151" s="288"/>
      <c r="QD151" s="288"/>
      <c r="QE151" s="288"/>
      <c r="QF151" s="288"/>
      <c r="QG151" s="288"/>
      <c r="QH151" s="288"/>
      <c r="QI151" s="288"/>
      <c r="QJ151" s="288"/>
      <c r="QK151" s="288"/>
      <c r="QL151" s="288"/>
      <c r="QM151" s="288"/>
      <c r="QN151" s="288"/>
      <c r="QO151" s="288"/>
      <c r="QP151" s="288"/>
      <c r="QQ151" s="288"/>
      <c r="QR151" s="288"/>
      <c r="QS151" s="288"/>
      <c r="QT151" s="288"/>
      <c r="QU151" s="288"/>
      <c r="QV151" s="288"/>
      <c r="QW151" s="288"/>
      <c r="QX151" s="288"/>
      <c r="QY151" s="288"/>
      <c r="QZ151" s="288"/>
      <c r="RA151" s="288"/>
      <c r="RB151" s="288"/>
      <c r="RC151" s="288"/>
      <c r="RD151" s="288"/>
      <c r="RE151" s="288"/>
      <c r="RF151" s="288"/>
      <c r="RG151" s="288"/>
      <c r="RH151" s="288"/>
      <c r="RI151" s="288"/>
      <c r="RJ151" s="288"/>
      <c r="RK151" s="288"/>
      <c r="RL151" s="288"/>
      <c r="RM151" s="288"/>
      <c r="RN151" s="288"/>
      <c r="RO151" s="288"/>
      <c r="RP151" s="288"/>
      <c r="RQ151" s="288"/>
      <c r="RR151" s="288"/>
      <c r="RS151" s="288"/>
      <c r="RT151" s="288"/>
      <c r="RU151" s="288"/>
      <c r="RV151" s="288"/>
      <c r="RW151" s="288"/>
      <c r="RX151" s="288"/>
      <c r="RY151" s="288"/>
      <c r="RZ151" s="288"/>
      <c r="SA151" s="288"/>
      <c r="SB151" s="288"/>
      <c r="SC151" s="288"/>
      <c r="SD151" s="288"/>
      <c r="SE151" s="288"/>
      <c r="SF151" s="288"/>
      <c r="SG151" s="288"/>
      <c r="SH151" s="288"/>
      <c r="SI151" s="288"/>
      <c r="SJ151" s="288"/>
      <c r="SK151" s="288"/>
      <c r="SL151" s="288"/>
      <c r="SM151" s="288"/>
      <c r="SN151" s="288"/>
      <c r="SO151" s="288"/>
      <c r="SP151" s="288"/>
      <c r="SQ151" s="288"/>
      <c r="SR151" s="288"/>
      <c r="SS151" s="288"/>
      <c r="ST151" s="288"/>
      <c r="SU151" s="288"/>
      <c r="SV151" s="288"/>
      <c r="SW151" s="288"/>
      <c r="SX151" s="288"/>
      <c r="SY151" s="288"/>
      <c r="SZ151" s="288"/>
      <c r="TA151" s="288"/>
      <c r="TB151" s="288"/>
      <c r="TC151" s="288"/>
      <c r="TD151" s="288"/>
      <c r="TE151" s="288"/>
      <c r="TF151" s="288"/>
      <c r="TG151" s="288"/>
      <c r="TH151" s="288"/>
      <c r="TI151" s="288"/>
      <c r="TJ151" s="288"/>
      <c r="TK151" s="288"/>
      <c r="TL151" s="288"/>
      <c r="TM151" s="288"/>
      <c r="TN151" s="288"/>
      <c r="TO151" s="288"/>
      <c r="TP151" s="288"/>
      <c r="TQ151" s="288"/>
      <c r="TR151" s="288"/>
      <c r="TS151" s="288"/>
      <c r="TT151" s="288"/>
      <c r="TU151" s="288"/>
      <c r="TV151" s="288"/>
      <c r="TW151" s="288"/>
      <c r="TX151" s="288"/>
      <c r="TY151" s="288"/>
      <c r="TZ151" s="288"/>
      <c r="UA151" s="288"/>
      <c r="UB151" s="288"/>
      <c r="UC151" s="288"/>
      <c r="UD151" s="288"/>
      <c r="UE151" s="288"/>
      <c r="UF151" s="288"/>
      <c r="UG151" s="288"/>
      <c r="UH151" s="288"/>
      <c r="UI151" s="288"/>
      <c r="UJ151" s="288"/>
      <c r="UK151" s="288"/>
      <c r="UL151" s="288"/>
      <c r="UM151" s="288"/>
      <c r="UN151" s="288"/>
      <c r="UO151" s="288"/>
      <c r="UP151" s="288"/>
      <c r="UQ151" s="288"/>
      <c r="UR151" s="288"/>
      <c r="US151" s="288"/>
      <c r="UT151" s="288"/>
      <c r="UU151" s="288"/>
      <c r="UV151" s="288"/>
      <c r="UW151" s="288"/>
      <c r="UX151" s="288"/>
      <c r="UY151" s="288"/>
      <c r="UZ151" s="288"/>
      <c r="VA151" s="288"/>
      <c r="VB151" s="288"/>
      <c r="VC151" s="288"/>
      <c r="VD151" s="288"/>
      <c r="VE151" s="288"/>
      <c r="VF151" s="288"/>
      <c r="VG151" s="288"/>
      <c r="VH151" s="288"/>
      <c r="VI151" s="288"/>
      <c r="VJ151" s="288"/>
      <c r="VK151" s="288"/>
      <c r="VL151" s="288"/>
      <c r="VM151" s="288"/>
      <c r="VN151" s="288"/>
      <c r="VO151" s="288"/>
      <c r="VP151" s="288"/>
      <c r="VQ151" s="288"/>
      <c r="VR151" s="288"/>
      <c r="VS151" s="288"/>
      <c r="VT151" s="288"/>
      <c r="VU151" s="288"/>
      <c r="VV151" s="288"/>
      <c r="VW151" s="288"/>
      <c r="VX151" s="288"/>
      <c r="VY151" s="288"/>
      <c r="VZ151" s="288"/>
      <c r="WA151" s="288"/>
      <c r="WB151" s="288"/>
      <c r="WC151" s="288"/>
      <c r="WD151" s="288"/>
      <c r="WE151" s="288"/>
      <c r="WF151" s="288"/>
      <c r="WG151" s="288"/>
      <c r="WH151" s="288"/>
      <c r="WI151" s="288"/>
      <c r="WJ151" s="288"/>
      <c r="WK151" s="288"/>
      <c r="WL151" s="288"/>
      <c r="WM151" s="288"/>
      <c r="WN151" s="288"/>
      <c r="WO151" s="288"/>
      <c r="WP151" s="288"/>
      <c r="WQ151" s="288"/>
      <c r="WR151" s="288"/>
      <c r="WS151" s="288"/>
      <c r="WT151" s="288"/>
      <c r="WU151" s="288"/>
      <c r="WV151" s="288"/>
      <c r="WW151" s="288"/>
      <c r="WX151" s="288"/>
      <c r="WY151" s="288"/>
      <c r="WZ151" s="288"/>
      <c r="XA151" s="288"/>
      <c r="XB151" s="288"/>
      <c r="XC151" s="288"/>
      <c r="XD151" s="288"/>
      <c r="XE151" s="288"/>
      <c r="XF151" s="288"/>
      <c r="XG151" s="288"/>
      <c r="XH151" s="288"/>
      <c r="XI151" s="288"/>
      <c r="XJ151" s="288"/>
      <c r="XK151" s="288"/>
      <c r="XL151" s="288"/>
      <c r="XM151" s="288"/>
      <c r="XN151" s="288"/>
      <c r="XO151" s="288"/>
      <c r="XP151" s="288"/>
      <c r="XQ151" s="288"/>
      <c r="XR151" s="288"/>
      <c r="XS151" s="288"/>
      <c r="XT151" s="288"/>
      <c r="XU151" s="288"/>
      <c r="XV151" s="288"/>
      <c r="XW151" s="288"/>
      <c r="XX151" s="288"/>
      <c r="XY151" s="288"/>
      <c r="XZ151" s="288"/>
      <c r="YA151" s="288"/>
      <c r="YB151" s="288"/>
      <c r="YC151" s="288"/>
      <c r="YD151" s="288"/>
      <c r="YE151" s="288"/>
      <c r="YF151" s="288"/>
      <c r="YG151" s="288"/>
      <c r="YH151" s="288"/>
      <c r="YI151" s="288"/>
      <c r="YJ151" s="288"/>
      <c r="YK151" s="288"/>
      <c r="YL151" s="288"/>
      <c r="YM151" s="288"/>
      <c r="YN151" s="288"/>
      <c r="YO151" s="288"/>
      <c r="YP151" s="288"/>
      <c r="YQ151" s="288"/>
      <c r="YR151" s="288"/>
      <c r="YS151" s="288"/>
      <c r="YT151" s="288"/>
      <c r="YU151" s="288"/>
      <c r="YV151" s="288"/>
      <c r="YW151" s="288"/>
      <c r="YX151" s="288"/>
      <c r="YY151" s="288"/>
      <c r="YZ151" s="288"/>
      <c r="ZA151" s="288"/>
      <c r="ZB151" s="288"/>
      <c r="ZC151" s="288"/>
      <c r="ZD151" s="288"/>
      <c r="ZE151" s="288"/>
      <c r="ZF151" s="288"/>
      <c r="ZG151" s="288"/>
      <c r="ZH151" s="288"/>
      <c r="ZI151" s="288"/>
      <c r="ZJ151" s="288"/>
      <c r="ZK151" s="288"/>
      <c r="ZL151" s="288"/>
      <c r="ZM151" s="288"/>
      <c r="ZN151" s="288"/>
      <c r="ZO151" s="288"/>
      <c r="ZP151" s="288"/>
      <c r="ZQ151" s="288"/>
      <c r="ZR151" s="288"/>
      <c r="ZS151" s="288"/>
      <c r="ZT151" s="288"/>
      <c r="ZU151" s="288"/>
      <c r="ZV151" s="288"/>
      <c r="ZW151" s="288"/>
      <c r="ZX151" s="288"/>
      <c r="ZY151" s="288"/>
      <c r="ZZ151" s="288"/>
      <c r="AAA151" s="288"/>
      <c r="AAB151" s="288"/>
      <c r="AAC151" s="288"/>
      <c r="AAD151" s="288"/>
      <c r="AAE151" s="288"/>
      <c r="AAF151" s="288"/>
      <c r="AAG151" s="288"/>
      <c r="AAH151" s="288"/>
      <c r="AAI151" s="288"/>
      <c r="AAJ151" s="288"/>
      <c r="AAK151" s="288"/>
      <c r="AAL151" s="288"/>
      <c r="AAM151" s="288"/>
      <c r="AAN151" s="288"/>
      <c r="AAO151" s="288"/>
      <c r="AAP151" s="288"/>
      <c r="AAQ151" s="288"/>
      <c r="AAR151" s="288"/>
      <c r="AAS151" s="288"/>
      <c r="AAT151" s="288"/>
      <c r="AAU151" s="288"/>
      <c r="AAV151" s="288"/>
      <c r="AAW151" s="288"/>
      <c r="AAX151" s="288"/>
      <c r="AAY151" s="288"/>
      <c r="AAZ151" s="288"/>
      <c r="ABA151" s="288"/>
      <c r="ABB151" s="288"/>
      <c r="ABC151" s="288"/>
      <c r="ABD151" s="288"/>
      <c r="ABE151" s="288"/>
      <c r="ABF151" s="288"/>
      <c r="ABG151" s="288"/>
      <c r="ABH151" s="288"/>
      <c r="ABI151" s="288"/>
      <c r="ABJ151" s="288"/>
      <c r="ABK151" s="288"/>
      <c r="ABL151" s="288"/>
      <c r="ABM151" s="288"/>
      <c r="ABN151" s="288"/>
      <c r="ABO151" s="288"/>
      <c r="ABP151" s="288"/>
      <c r="ABQ151" s="288"/>
      <c r="ABR151" s="288"/>
      <c r="ABS151" s="288"/>
      <c r="ABT151" s="288"/>
      <c r="ABU151" s="288"/>
      <c r="ABV151" s="288"/>
      <c r="ABW151" s="288"/>
      <c r="ABX151" s="288"/>
      <c r="ABY151" s="288"/>
      <c r="ABZ151" s="288"/>
      <c r="ACA151" s="288"/>
      <c r="ACB151" s="288"/>
      <c r="ACC151" s="288"/>
      <c r="ACD151" s="288"/>
      <c r="ACE151" s="288"/>
      <c r="ACF151" s="288"/>
      <c r="ACG151" s="288"/>
      <c r="ACH151" s="288"/>
      <c r="ACI151" s="288"/>
      <c r="ACJ151" s="288"/>
      <c r="ACK151" s="288"/>
      <c r="ACL151" s="288"/>
      <c r="ACM151" s="288"/>
      <c r="ACN151" s="288"/>
      <c r="ACO151" s="288"/>
      <c r="ACP151" s="288"/>
      <c r="ACQ151" s="288"/>
      <c r="ACR151" s="288"/>
      <c r="ACS151" s="288"/>
      <c r="ACT151" s="288"/>
      <c r="ACU151" s="288"/>
      <c r="ACV151" s="288"/>
      <c r="ACW151" s="288"/>
      <c r="ACX151" s="288"/>
      <c r="ACY151" s="288"/>
      <c r="ACZ151" s="288"/>
      <c r="ADA151" s="288"/>
      <c r="ADB151" s="288"/>
      <c r="ADC151" s="288"/>
      <c r="ADD151" s="288"/>
      <c r="ADE151" s="288"/>
      <c r="ADF151" s="288"/>
      <c r="ADG151" s="288"/>
      <c r="ADH151" s="288"/>
      <c r="ADI151" s="288"/>
      <c r="ADJ151" s="288"/>
      <c r="ADK151" s="288"/>
      <c r="ADL151" s="288"/>
      <c r="ADM151" s="288"/>
      <c r="ADN151" s="288"/>
      <c r="ADO151" s="288"/>
      <c r="ADP151" s="288"/>
      <c r="ADQ151" s="288"/>
      <c r="ADR151" s="288"/>
      <c r="ADS151" s="288"/>
      <c r="ADT151" s="288"/>
      <c r="ADU151" s="288"/>
      <c r="ADV151" s="288"/>
      <c r="ADW151" s="288"/>
      <c r="ADX151" s="288"/>
      <c r="ADY151" s="288"/>
      <c r="ADZ151" s="288"/>
      <c r="AEA151" s="288"/>
      <c r="AEB151" s="288"/>
      <c r="AEC151" s="288"/>
      <c r="AED151" s="288"/>
      <c r="AEE151" s="288"/>
      <c r="AEF151" s="288"/>
      <c r="AEG151" s="288"/>
      <c r="AEH151" s="288"/>
      <c r="AEI151" s="288"/>
      <c r="AEJ151" s="288"/>
      <c r="AEK151" s="288"/>
      <c r="AEL151" s="288"/>
      <c r="AEM151" s="288"/>
      <c r="AEN151" s="288"/>
      <c r="AEO151" s="288"/>
      <c r="AEP151" s="288"/>
      <c r="AEQ151" s="288"/>
      <c r="AER151" s="288"/>
      <c r="AES151" s="288"/>
      <c r="AET151" s="288"/>
      <c r="AEU151" s="288"/>
      <c r="AEV151" s="288"/>
      <c r="AEW151" s="288"/>
      <c r="AEX151" s="288"/>
      <c r="AEY151" s="288"/>
      <c r="AEZ151" s="288"/>
      <c r="AFA151" s="288"/>
      <c r="AFB151" s="288"/>
      <c r="AFC151" s="288"/>
      <c r="AFD151" s="288"/>
      <c r="AFE151" s="288"/>
      <c r="AFF151" s="288"/>
      <c r="AFG151" s="288"/>
      <c r="AFH151" s="288"/>
      <c r="AFI151" s="288"/>
      <c r="AFJ151" s="288"/>
      <c r="AFK151" s="288"/>
      <c r="AFL151" s="288"/>
      <c r="AFM151" s="288"/>
      <c r="AFN151" s="288"/>
      <c r="AFO151" s="288"/>
      <c r="AFP151" s="288"/>
      <c r="AFQ151" s="288"/>
      <c r="AFR151" s="288"/>
      <c r="AFS151" s="288"/>
      <c r="AFT151" s="288"/>
      <c r="AFU151" s="288"/>
      <c r="AFV151" s="288"/>
      <c r="AFW151" s="288"/>
      <c r="AFX151" s="288"/>
      <c r="AFY151" s="288"/>
      <c r="AFZ151" s="288"/>
      <c r="AGA151" s="288"/>
      <c r="AGB151" s="288"/>
      <c r="AGC151" s="288"/>
      <c r="AGD151" s="288"/>
      <c r="AGE151" s="288"/>
      <c r="AGF151" s="288"/>
      <c r="AGG151" s="288"/>
      <c r="AGH151" s="288"/>
      <c r="AGI151" s="288"/>
      <c r="AGJ151" s="288"/>
      <c r="AGK151" s="288"/>
      <c r="AGL151" s="288"/>
      <c r="AGM151" s="288"/>
      <c r="AGN151" s="288"/>
      <c r="AGO151" s="288"/>
      <c r="AGP151" s="288"/>
      <c r="AGQ151" s="288"/>
      <c r="AGR151" s="288"/>
      <c r="AGS151" s="288"/>
      <c r="AGT151" s="288"/>
      <c r="AGU151" s="288"/>
      <c r="AGV151" s="288"/>
      <c r="AGW151" s="288"/>
      <c r="AGX151" s="288"/>
      <c r="AGY151" s="288"/>
      <c r="AGZ151" s="288"/>
      <c r="AHA151" s="288"/>
      <c r="AHB151" s="288"/>
      <c r="AHC151" s="288"/>
      <c r="AHD151" s="288"/>
      <c r="AHE151" s="288"/>
      <c r="AHF151" s="288"/>
      <c r="AHG151" s="288"/>
      <c r="AHH151" s="288"/>
      <c r="AHI151" s="288"/>
      <c r="AHJ151" s="288"/>
      <c r="AHK151" s="288"/>
      <c r="AHL151" s="288"/>
      <c r="AHM151" s="288"/>
      <c r="AHN151" s="288"/>
      <c r="AHO151" s="288"/>
      <c r="AHP151" s="288"/>
      <c r="AHQ151" s="288"/>
      <c r="AHR151" s="288"/>
      <c r="AHS151" s="288"/>
      <c r="AHT151" s="288"/>
      <c r="AHU151" s="288"/>
      <c r="AHV151" s="288"/>
      <c r="AHW151" s="288"/>
      <c r="AHX151" s="288"/>
      <c r="AHY151" s="288"/>
      <c r="AHZ151" s="288"/>
      <c r="AIA151" s="288"/>
      <c r="AIB151" s="288"/>
      <c r="AIC151" s="288"/>
      <c r="AID151" s="288"/>
      <c r="AIE151" s="288"/>
      <c r="AIF151" s="288"/>
      <c r="AIG151" s="288"/>
      <c r="AIH151" s="288"/>
      <c r="AII151" s="288"/>
      <c r="AIJ151" s="288"/>
      <c r="AIK151" s="288"/>
      <c r="AIL151" s="288"/>
      <c r="AIM151" s="288"/>
      <c r="AIN151" s="288"/>
      <c r="AIO151" s="288"/>
      <c r="AIP151" s="288"/>
      <c r="AIQ151" s="288"/>
      <c r="AIR151" s="288"/>
      <c r="AIS151" s="288"/>
      <c r="AIT151" s="288"/>
      <c r="AIU151" s="288"/>
      <c r="AIV151" s="288"/>
      <c r="AIW151" s="288"/>
      <c r="AIX151" s="288"/>
      <c r="AIY151" s="288"/>
      <c r="AIZ151" s="288"/>
      <c r="AJA151" s="288"/>
      <c r="AJB151" s="288"/>
      <c r="AJC151" s="288"/>
      <c r="AJD151" s="288"/>
      <c r="AJE151" s="288"/>
      <c r="AJF151" s="288"/>
      <c r="AJG151" s="288"/>
      <c r="AJH151" s="288"/>
      <c r="AJI151" s="288"/>
      <c r="AJJ151" s="288"/>
      <c r="AJK151" s="288"/>
      <c r="AJL151" s="288"/>
      <c r="AJM151" s="288"/>
      <c r="AJN151" s="288"/>
      <c r="AJO151" s="288"/>
      <c r="AJP151" s="288"/>
      <c r="AJQ151" s="288"/>
      <c r="AJR151" s="288"/>
      <c r="AJS151" s="288"/>
      <c r="AJT151" s="288"/>
      <c r="AJU151" s="288"/>
      <c r="AJV151" s="288"/>
      <c r="AJW151" s="288"/>
      <c r="AJX151" s="288"/>
      <c r="AJY151" s="288"/>
      <c r="AJZ151" s="288"/>
      <c r="AKA151" s="288"/>
      <c r="AKB151" s="288"/>
      <c r="AKC151" s="288"/>
      <c r="AKD151" s="288"/>
      <c r="AKE151" s="288"/>
      <c r="AKF151" s="288"/>
      <c r="AKG151" s="288"/>
      <c r="AKH151" s="288"/>
      <c r="AKI151" s="288"/>
      <c r="AKJ151" s="288"/>
      <c r="AKK151" s="288"/>
      <c r="AKL151" s="288"/>
      <c r="AKM151" s="288"/>
      <c r="AKN151" s="288"/>
      <c r="AKO151" s="288"/>
      <c r="AKP151" s="288"/>
      <c r="AKQ151" s="288"/>
      <c r="AKR151" s="288"/>
      <c r="AKS151" s="288"/>
      <c r="AKT151" s="288"/>
      <c r="AKU151" s="288"/>
      <c r="AKV151" s="288"/>
      <c r="AKW151" s="288"/>
      <c r="AKX151" s="288"/>
      <c r="AKY151" s="288"/>
      <c r="AKZ151" s="288"/>
      <c r="ALA151" s="288"/>
      <c r="ALB151" s="288"/>
      <c r="ALC151" s="288"/>
      <c r="ALD151" s="288"/>
      <c r="ALE151" s="288"/>
      <c r="ALF151" s="288"/>
      <c r="ALG151" s="288"/>
      <c r="ALH151" s="288"/>
      <c r="ALI151" s="288"/>
      <c r="ALJ151" s="288"/>
      <c r="ALK151" s="288"/>
      <c r="ALL151" s="288"/>
      <c r="ALM151" s="288"/>
      <c r="ALN151" s="288"/>
      <c r="ALO151" s="288"/>
      <c r="ALP151" s="288"/>
      <c r="ALQ151" s="288"/>
      <c r="ALR151" s="288"/>
      <c r="ALS151" s="288"/>
      <c r="ALT151" s="288"/>
      <c r="ALU151" s="288"/>
      <c r="ALV151" s="288"/>
      <c r="ALW151" s="288"/>
      <c r="ALX151" s="288"/>
      <c r="ALY151" s="288"/>
      <c r="ALZ151" s="288"/>
      <c r="AMA151" s="288"/>
      <c r="AMB151" s="288"/>
      <c r="AMC151" s="288"/>
      <c r="AMD151" s="288"/>
      <c r="AME151" s="288"/>
      <c r="AMF151" s="288"/>
      <c r="AMG151" s="288"/>
      <c r="AMH151" s="288"/>
      <c r="AMI151" s="288"/>
      <c r="AMJ151" s="288"/>
      <c r="AMK151" s="288"/>
      <c r="AML151" s="288"/>
      <c r="AMM151" s="288"/>
      <c r="AMN151" s="288"/>
      <c r="AMO151" s="288"/>
      <c r="AMP151" s="288"/>
      <c r="AMQ151" s="288"/>
      <c r="AMR151" s="288"/>
      <c r="AMS151" s="288"/>
      <c r="AMT151" s="288"/>
      <c r="AMU151" s="288"/>
      <c r="AMV151" s="288"/>
      <c r="AMW151" s="288"/>
      <c r="AMX151" s="288"/>
      <c r="AMY151" s="288"/>
      <c r="AMZ151" s="288"/>
      <c r="ANA151" s="288"/>
      <c r="ANB151" s="288"/>
      <c r="ANC151" s="288"/>
      <c r="AND151" s="288"/>
      <c r="ANE151" s="288"/>
      <c r="ANF151" s="288"/>
      <c r="ANG151" s="288"/>
      <c r="ANH151" s="288"/>
      <c r="ANI151" s="288"/>
      <c r="ANJ151" s="288"/>
      <c r="ANK151" s="288"/>
      <c r="ANL151" s="288"/>
      <c r="ANM151" s="288"/>
      <c r="ANN151" s="288"/>
      <c r="ANO151" s="288"/>
      <c r="ANP151" s="288"/>
      <c r="ANQ151" s="288"/>
      <c r="ANR151" s="288"/>
      <c r="ANS151" s="288"/>
      <c r="ANT151" s="288"/>
      <c r="ANU151" s="288"/>
      <c r="ANV151" s="288"/>
      <c r="ANW151" s="288"/>
      <c r="ANX151" s="288"/>
      <c r="ANY151" s="288"/>
      <c r="ANZ151" s="288"/>
      <c r="AOA151" s="288"/>
      <c r="AOB151" s="288"/>
      <c r="AOC151" s="288"/>
      <c r="AOD151" s="288"/>
      <c r="AOE151" s="288"/>
      <c r="AOF151" s="288"/>
      <c r="AOG151" s="288"/>
      <c r="AOH151" s="288"/>
      <c r="AOI151" s="288"/>
      <c r="AOJ151" s="288"/>
      <c r="AOK151" s="288"/>
      <c r="AOL151" s="288"/>
      <c r="AOM151" s="288"/>
      <c r="AON151" s="288"/>
      <c r="AOO151" s="288"/>
      <c r="AOP151" s="288"/>
      <c r="AOQ151" s="288"/>
      <c r="AOR151" s="288"/>
      <c r="AOS151" s="288"/>
      <c r="AOT151" s="288"/>
      <c r="AOU151" s="288"/>
      <c r="AOV151" s="288"/>
      <c r="AOW151" s="288"/>
      <c r="AOX151" s="288"/>
      <c r="AOY151" s="288"/>
      <c r="AOZ151" s="288"/>
      <c r="APA151" s="288"/>
      <c r="APB151" s="288"/>
      <c r="APC151" s="288"/>
      <c r="APD151" s="288"/>
      <c r="APE151" s="288"/>
      <c r="APF151" s="288"/>
      <c r="APG151" s="288"/>
      <c r="APH151" s="288"/>
      <c r="API151" s="288"/>
      <c r="APJ151" s="288"/>
      <c r="APK151" s="288"/>
      <c r="APL151" s="288"/>
      <c r="APM151" s="288"/>
      <c r="APN151" s="288"/>
      <c r="APO151" s="288"/>
      <c r="APP151" s="288"/>
      <c r="APQ151" s="288"/>
      <c r="APR151" s="288"/>
      <c r="APS151" s="288"/>
      <c r="APT151" s="288"/>
      <c r="APU151" s="288"/>
      <c r="APV151" s="288"/>
      <c r="APW151" s="288"/>
      <c r="APX151" s="288"/>
      <c r="APY151" s="288"/>
      <c r="APZ151" s="288"/>
      <c r="AQA151" s="288"/>
      <c r="AQB151" s="288"/>
      <c r="AQC151" s="288"/>
      <c r="AQD151" s="288"/>
      <c r="AQE151" s="288"/>
      <c r="AQF151" s="288"/>
      <c r="AQG151" s="288"/>
      <c r="AQH151" s="288"/>
      <c r="AQI151" s="288"/>
      <c r="AQJ151" s="288"/>
      <c r="AQK151" s="288"/>
      <c r="AQL151" s="288"/>
      <c r="AQM151" s="288"/>
      <c r="AQN151" s="288"/>
      <c r="AQO151" s="288"/>
      <c r="AQP151" s="288"/>
      <c r="AQQ151" s="288"/>
      <c r="AQR151" s="288"/>
      <c r="AQS151" s="288"/>
      <c r="AQT151" s="288"/>
      <c r="AQU151" s="288"/>
      <c r="AQV151" s="288"/>
      <c r="AQW151" s="288"/>
      <c r="AQX151" s="288"/>
      <c r="AQY151" s="288"/>
      <c r="AQZ151" s="288"/>
      <c r="ARA151" s="288"/>
      <c r="ARB151" s="288"/>
      <c r="ARC151" s="288"/>
      <c r="ARD151" s="288"/>
      <c r="ARE151" s="288"/>
      <c r="ARF151" s="288"/>
      <c r="ARG151" s="288"/>
      <c r="ARH151" s="288"/>
      <c r="ARI151" s="288"/>
      <c r="ARJ151" s="288"/>
      <c r="ARK151" s="288"/>
      <c r="ARL151" s="288"/>
      <c r="ARM151" s="288"/>
      <c r="ARN151" s="288"/>
      <c r="ARO151" s="288"/>
      <c r="ARP151" s="288"/>
      <c r="ARQ151" s="288"/>
      <c r="ARR151" s="288"/>
      <c r="ARS151" s="288"/>
      <c r="ART151" s="288"/>
      <c r="ARU151" s="288"/>
      <c r="ARV151" s="288"/>
      <c r="ARW151" s="288"/>
      <c r="ARX151" s="288"/>
      <c r="ARY151" s="288"/>
      <c r="ARZ151" s="288"/>
      <c r="ASA151" s="288"/>
      <c r="ASB151" s="288"/>
      <c r="ASC151" s="288"/>
      <c r="ASD151" s="288"/>
      <c r="ASE151" s="288"/>
      <c r="ASF151" s="288"/>
      <c r="ASG151" s="288"/>
      <c r="ASH151" s="288"/>
      <c r="ASI151" s="288"/>
      <c r="ASJ151" s="288"/>
      <c r="ASK151" s="288"/>
      <c r="ASL151" s="288"/>
      <c r="ASM151" s="288"/>
      <c r="ASN151" s="288"/>
      <c r="ASO151" s="288"/>
      <c r="ASP151" s="288"/>
      <c r="ASQ151" s="288"/>
      <c r="ASR151" s="288"/>
      <c r="ASS151" s="288"/>
      <c r="AST151" s="288"/>
      <c r="ASU151" s="288"/>
      <c r="ASV151" s="288"/>
      <c r="ASW151" s="288"/>
      <c r="ASX151" s="288"/>
      <c r="ASY151" s="288"/>
      <c r="ASZ151" s="288"/>
      <c r="ATA151" s="288"/>
      <c r="ATB151" s="288"/>
      <c r="ATC151" s="288"/>
      <c r="ATD151" s="288"/>
      <c r="ATE151" s="288"/>
      <c r="ATF151" s="288"/>
      <c r="ATG151" s="288"/>
      <c r="ATH151" s="288"/>
      <c r="ATI151" s="288"/>
      <c r="ATJ151" s="288"/>
      <c r="ATK151" s="288"/>
      <c r="ATL151" s="288"/>
      <c r="ATM151" s="288"/>
      <c r="ATN151" s="288"/>
      <c r="ATO151" s="288"/>
      <c r="ATP151" s="288"/>
      <c r="ATQ151" s="288"/>
      <c r="ATR151" s="288"/>
      <c r="ATS151" s="288"/>
      <c r="ATT151" s="288"/>
      <c r="ATU151" s="288"/>
      <c r="ATV151" s="288"/>
      <c r="ATW151" s="288"/>
      <c r="ATX151" s="288"/>
      <c r="ATY151" s="288"/>
      <c r="ATZ151" s="288"/>
      <c r="AUA151" s="288"/>
      <c r="AUB151" s="288"/>
      <c r="AUC151" s="288"/>
      <c r="AUD151" s="288"/>
      <c r="AUE151" s="288"/>
      <c r="AUF151" s="288"/>
      <c r="AUG151" s="288"/>
      <c r="AUH151" s="288"/>
      <c r="AUI151" s="288"/>
      <c r="AUJ151" s="288"/>
      <c r="AUK151" s="288"/>
      <c r="AUL151" s="288"/>
      <c r="AUM151" s="288"/>
      <c r="AUN151" s="288"/>
      <c r="AUO151" s="288"/>
      <c r="AUP151" s="288"/>
      <c r="AUQ151" s="288"/>
      <c r="AUR151" s="288"/>
      <c r="AUS151" s="288"/>
      <c r="AUT151" s="288"/>
      <c r="AUU151" s="288"/>
      <c r="AUV151" s="288"/>
      <c r="AUW151" s="288"/>
      <c r="AUX151" s="288"/>
      <c r="AUY151" s="288"/>
      <c r="AUZ151" s="288"/>
      <c r="AVA151" s="288"/>
      <c r="AVB151" s="288"/>
      <c r="AVC151" s="288"/>
      <c r="AVD151" s="288"/>
      <c r="AVE151" s="288"/>
      <c r="AVF151" s="288"/>
      <c r="AVG151" s="288"/>
      <c r="AVH151" s="288"/>
      <c r="AVI151" s="288"/>
      <c r="AVJ151" s="288"/>
      <c r="AVK151" s="288"/>
      <c r="AVL151" s="288"/>
      <c r="AVM151" s="288"/>
      <c r="AVN151" s="288"/>
      <c r="AVO151" s="288"/>
      <c r="AVP151" s="288"/>
      <c r="AVQ151" s="288"/>
      <c r="AVR151" s="288"/>
      <c r="AVS151" s="288"/>
      <c r="AVT151" s="288"/>
      <c r="AVU151" s="288"/>
      <c r="AVV151" s="288"/>
      <c r="AVW151" s="288"/>
      <c r="AVX151" s="288"/>
      <c r="AVY151" s="288"/>
      <c r="AVZ151" s="288"/>
      <c r="AWA151" s="288"/>
      <c r="AWB151" s="288"/>
      <c r="AWC151" s="288"/>
      <c r="AWD151" s="288"/>
      <c r="AWE151" s="288"/>
      <c r="AWF151" s="288"/>
      <c r="AWG151" s="288"/>
      <c r="AWH151" s="288"/>
      <c r="AWI151" s="288"/>
      <c r="AWJ151" s="288"/>
      <c r="AWK151" s="288"/>
      <c r="AWL151" s="288"/>
      <c r="AWM151" s="288"/>
      <c r="AWN151" s="288"/>
      <c r="AWO151" s="288"/>
      <c r="AWP151" s="288"/>
      <c r="AWQ151" s="288"/>
      <c r="AWR151" s="288"/>
      <c r="AWS151" s="288"/>
      <c r="AWT151" s="288"/>
      <c r="AWU151" s="288"/>
      <c r="AWV151" s="288"/>
      <c r="AWW151" s="288"/>
      <c r="AWX151" s="288"/>
      <c r="AWY151" s="288"/>
      <c r="AWZ151" s="288"/>
      <c r="AXA151" s="288"/>
      <c r="AXB151" s="288"/>
      <c r="AXC151" s="288"/>
      <c r="AXD151" s="288"/>
      <c r="AXE151" s="288"/>
      <c r="AXF151" s="288"/>
      <c r="AXG151" s="288"/>
      <c r="AXH151" s="288"/>
      <c r="AXI151" s="288"/>
      <c r="AXJ151" s="288"/>
      <c r="AXK151" s="288"/>
      <c r="AXL151" s="288"/>
      <c r="AXM151" s="288"/>
      <c r="AXN151" s="288"/>
      <c r="AXO151" s="288"/>
      <c r="AXP151" s="288"/>
      <c r="AXQ151" s="288"/>
      <c r="AXR151" s="288"/>
      <c r="AXS151" s="288"/>
      <c r="AXT151" s="288"/>
      <c r="AXU151" s="288"/>
      <c r="AXV151" s="288"/>
      <c r="AXW151" s="288"/>
      <c r="AXX151" s="288"/>
      <c r="AXY151" s="288"/>
      <c r="AXZ151" s="288"/>
      <c r="AYA151" s="288"/>
      <c r="AYB151" s="288"/>
      <c r="AYC151" s="288"/>
      <c r="AYD151" s="288"/>
      <c r="AYE151" s="288"/>
      <c r="AYF151" s="288"/>
      <c r="AYG151" s="288"/>
      <c r="AYH151" s="288"/>
      <c r="AYI151" s="288"/>
      <c r="AYJ151" s="288"/>
      <c r="AYK151" s="288"/>
      <c r="AYL151" s="288"/>
      <c r="AYM151" s="288"/>
      <c r="AYN151" s="288"/>
      <c r="AYO151" s="288"/>
      <c r="AYP151" s="288"/>
      <c r="AYQ151" s="288"/>
      <c r="AYR151" s="288"/>
      <c r="AYS151" s="288"/>
      <c r="AYT151" s="288"/>
      <c r="AYU151" s="288"/>
      <c r="AYV151" s="288"/>
      <c r="AYW151" s="288"/>
      <c r="AYX151" s="288"/>
      <c r="AYY151" s="288"/>
      <c r="AYZ151" s="288"/>
      <c r="AZA151" s="288"/>
      <c r="AZB151" s="288"/>
      <c r="AZC151" s="288"/>
      <c r="AZD151" s="288"/>
      <c r="AZE151" s="288"/>
      <c r="AZF151" s="288"/>
      <c r="AZG151" s="288"/>
      <c r="AZH151" s="288"/>
      <c r="AZI151" s="288"/>
      <c r="AZJ151" s="288"/>
      <c r="AZK151" s="288"/>
      <c r="AZL151" s="288"/>
      <c r="AZM151" s="288"/>
      <c r="AZN151" s="288"/>
      <c r="AZO151" s="288"/>
      <c r="AZP151" s="288"/>
      <c r="AZQ151" s="288"/>
      <c r="AZR151" s="288"/>
      <c r="AZS151" s="288"/>
      <c r="AZT151" s="288"/>
      <c r="AZU151" s="288"/>
      <c r="AZV151" s="288"/>
      <c r="AZW151" s="288"/>
      <c r="AZX151" s="288"/>
      <c r="AZY151" s="288"/>
      <c r="AZZ151" s="288"/>
      <c r="BAA151" s="288"/>
      <c r="BAB151" s="288"/>
      <c r="BAC151" s="288"/>
      <c r="BAD151" s="288"/>
      <c r="BAE151" s="288"/>
      <c r="BAF151" s="288"/>
      <c r="BAG151" s="288"/>
      <c r="BAH151" s="288"/>
      <c r="BAI151" s="288"/>
      <c r="BAJ151" s="288"/>
      <c r="BAK151" s="288"/>
      <c r="BAL151" s="288"/>
      <c r="BAM151" s="288"/>
      <c r="BAN151" s="288"/>
      <c r="BAO151" s="288"/>
      <c r="BAP151" s="288"/>
      <c r="BAQ151" s="288"/>
      <c r="BAR151" s="288"/>
      <c r="BAS151" s="288"/>
      <c r="BAT151" s="288"/>
      <c r="BAU151" s="288"/>
      <c r="BAV151" s="288"/>
      <c r="BAW151" s="288"/>
      <c r="BAX151" s="288"/>
      <c r="BAY151" s="288"/>
      <c r="BAZ151" s="288"/>
      <c r="BBA151" s="288"/>
      <c r="BBB151" s="288"/>
      <c r="BBC151" s="288"/>
      <c r="BBD151" s="288"/>
      <c r="BBE151" s="288"/>
      <c r="BBF151" s="288"/>
      <c r="BBG151" s="288"/>
      <c r="BBH151" s="288"/>
      <c r="BBI151" s="288"/>
      <c r="BBJ151" s="288"/>
      <c r="BBK151" s="288"/>
      <c r="BBL151" s="288"/>
      <c r="BBM151" s="288"/>
      <c r="BBN151" s="288"/>
      <c r="BBO151" s="288"/>
      <c r="BBP151" s="288"/>
      <c r="BBQ151" s="288"/>
      <c r="BBR151" s="288"/>
      <c r="BBS151" s="288"/>
      <c r="BBT151" s="288"/>
      <c r="BBU151" s="288"/>
      <c r="BBV151" s="288"/>
      <c r="BBW151" s="288"/>
      <c r="BBX151" s="288"/>
      <c r="BBY151" s="288"/>
      <c r="BBZ151" s="288"/>
      <c r="BCA151" s="288"/>
      <c r="BCB151" s="288"/>
      <c r="BCC151" s="288"/>
      <c r="BCD151" s="288"/>
      <c r="BCE151" s="288"/>
      <c r="BCF151" s="288"/>
      <c r="BCG151" s="288"/>
      <c r="BCH151" s="288"/>
      <c r="BCI151" s="288"/>
      <c r="BCJ151" s="288"/>
      <c r="BCK151" s="288"/>
      <c r="BCL151" s="288"/>
      <c r="BCM151" s="288"/>
      <c r="BCN151" s="288"/>
      <c r="BCO151" s="288"/>
      <c r="BCP151" s="288"/>
      <c r="BCQ151" s="288"/>
      <c r="BCR151" s="288"/>
      <c r="BCS151" s="288"/>
      <c r="BCT151" s="288"/>
      <c r="BCU151" s="288"/>
      <c r="BCV151" s="288"/>
      <c r="BCW151" s="288"/>
      <c r="BCX151" s="288"/>
      <c r="BCY151" s="288"/>
      <c r="BCZ151" s="288"/>
      <c r="BDA151" s="288"/>
      <c r="BDB151" s="288"/>
      <c r="BDC151" s="288"/>
      <c r="BDD151" s="288"/>
      <c r="BDE151" s="288"/>
      <c r="BDF151" s="288"/>
      <c r="BDG151" s="288"/>
      <c r="BDH151" s="288"/>
      <c r="BDI151" s="288"/>
      <c r="BDJ151" s="288"/>
      <c r="BDK151" s="288"/>
      <c r="BDL151" s="288"/>
      <c r="BDM151" s="288"/>
      <c r="BDN151" s="288"/>
      <c r="BDO151" s="288"/>
      <c r="BDP151" s="288"/>
      <c r="BDQ151" s="288"/>
      <c r="BDR151" s="288"/>
      <c r="BDS151" s="288"/>
      <c r="BDT151" s="288"/>
      <c r="BDU151" s="288"/>
      <c r="BDV151" s="288"/>
      <c r="BDW151" s="288"/>
      <c r="BDX151" s="288"/>
      <c r="BDY151" s="288"/>
      <c r="BDZ151" s="288"/>
      <c r="BEA151" s="288"/>
      <c r="BEB151" s="288"/>
      <c r="BEC151" s="288"/>
      <c r="BED151" s="288"/>
      <c r="BEE151" s="288"/>
      <c r="BEF151" s="288"/>
      <c r="BEG151" s="288"/>
      <c r="BEH151" s="288"/>
      <c r="BEI151" s="288"/>
      <c r="BEJ151" s="288"/>
      <c r="BEK151" s="288"/>
      <c r="BEL151" s="288"/>
      <c r="BEM151" s="288"/>
      <c r="BEN151" s="288"/>
      <c r="BEO151" s="288"/>
      <c r="BEP151" s="288"/>
      <c r="BEQ151" s="288"/>
      <c r="BER151" s="288"/>
      <c r="BES151" s="288"/>
      <c r="BET151" s="288"/>
      <c r="BEU151" s="288"/>
      <c r="BEV151" s="288"/>
      <c r="BEW151" s="288"/>
      <c r="BEX151" s="288"/>
      <c r="BEY151" s="288"/>
      <c r="BEZ151" s="288"/>
      <c r="BFA151" s="288"/>
      <c r="BFB151" s="288"/>
      <c r="BFC151" s="288"/>
      <c r="BFD151" s="288"/>
      <c r="BFE151" s="288"/>
      <c r="BFF151" s="288"/>
      <c r="BFG151" s="288"/>
      <c r="BFH151" s="288"/>
      <c r="BFI151" s="288"/>
      <c r="BFJ151" s="288"/>
      <c r="BFK151" s="288"/>
      <c r="BFL151" s="288"/>
      <c r="BFM151" s="288"/>
      <c r="BFN151" s="288"/>
      <c r="BFO151" s="288"/>
      <c r="BFP151" s="288"/>
      <c r="BFQ151" s="288"/>
      <c r="BFR151" s="288"/>
      <c r="BFS151" s="288"/>
      <c r="BFT151" s="288"/>
      <c r="BFU151" s="288"/>
      <c r="BFV151" s="288"/>
      <c r="BFW151" s="288"/>
      <c r="BFX151" s="288"/>
      <c r="BFY151" s="288"/>
      <c r="BFZ151" s="288"/>
      <c r="BGA151" s="288"/>
      <c r="BGB151" s="288"/>
      <c r="BGC151" s="288"/>
      <c r="BGD151" s="288"/>
      <c r="BGE151" s="288"/>
      <c r="BGF151" s="288"/>
      <c r="BGG151" s="288"/>
      <c r="BGH151" s="288"/>
      <c r="BGI151" s="288"/>
      <c r="BGJ151" s="288"/>
      <c r="BGK151" s="288"/>
      <c r="BGL151" s="288"/>
      <c r="BGM151" s="288"/>
      <c r="BGN151" s="288"/>
      <c r="BGO151" s="288"/>
      <c r="BGP151" s="288"/>
      <c r="BGQ151" s="288"/>
      <c r="BGR151" s="288"/>
      <c r="BGS151" s="288"/>
      <c r="BGT151" s="288"/>
      <c r="BGU151" s="288"/>
      <c r="BGV151" s="288"/>
      <c r="BGW151" s="288"/>
      <c r="BGX151" s="288"/>
      <c r="BGY151" s="288"/>
      <c r="BGZ151" s="288"/>
      <c r="BHA151" s="288"/>
      <c r="BHB151" s="288"/>
      <c r="BHC151" s="288"/>
      <c r="BHD151" s="288"/>
      <c r="BHE151" s="288"/>
      <c r="BHF151" s="288"/>
      <c r="BHG151" s="288"/>
      <c r="BHH151" s="288"/>
      <c r="BHI151" s="288"/>
      <c r="BHJ151" s="288"/>
      <c r="BHK151" s="288"/>
      <c r="BHL151" s="288"/>
      <c r="BHM151" s="288"/>
      <c r="BHN151" s="288"/>
      <c r="BHO151" s="288"/>
      <c r="BHP151" s="288"/>
      <c r="BHQ151" s="288"/>
      <c r="BHR151" s="288"/>
      <c r="BHS151" s="288"/>
      <c r="BHT151" s="288"/>
      <c r="BHU151" s="288"/>
      <c r="BHV151" s="288"/>
      <c r="BHW151" s="288"/>
      <c r="BHX151" s="288"/>
      <c r="BHY151" s="288"/>
      <c r="BHZ151" s="288"/>
      <c r="BIA151" s="288"/>
      <c r="BIB151" s="288"/>
      <c r="BIC151" s="288"/>
      <c r="BID151" s="288"/>
      <c r="BIE151" s="288"/>
      <c r="BIF151" s="288"/>
      <c r="BIG151" s="288"/>
      <c r="BIH151" s="288"/>
      <c r="BII151" s="288"/>
      <c r="BIJ151" s="288"/>
      <c r="BIK151" s="288"/>
      <c r="BIL151" s="288"/>
      <c r="BIM151" s="288"/>
      <c r="BIN151" s="288"/>
      <c r="BIO151" s="288"/>
      <c r="BIP151" s="288"/>
      <c r="BIQ151" s="288"/>
      <c r="BIR151" s="288"/>
      <c r="BIS151" s="288"/>
      <c r="BIT151" s="288"/>
      <c r="BIU151" s="288"/>
      <c r="BIV151" s="288"/>
      <c r="BIW151" s="288"/>
      <c r="BIX151" s="288"/>
      <c r="BIY151" s="288"/>
      <c r="BIZ151" s="288"/>
      <c r="BJA151" s="288"/>
      <c r="BJB151" s="288"/>
      <c r="BJC151" s="288"/>
      <c r="BJD151" s="288"/>
      <c r="BJE151" s="288"/>
      <c r="BJF151" s="288"/>
      <c r="BJG151" s="288"/>
      <c r="BJH151" s="288"/>
      <c r="BJI151" s="288"/>
      <c r="BJJ151" s="288"/>
      <c r="BJK151" s="288"/>
      <c r="BJL151" s="288"/>
      <c r="BJM151" s="288"/>
      <c r="BJN151" s="288"/>
      <c r="BJO151" s="288"/>
      <c r="BJP151" s="288"/>
      <c r="BJQ151" s="288"/>
      <c r="BJR151" s="288"/>
      <c r="BJS151" s="288"/>
      <c r="BJT151" s="288"/>
      <c r="BJU151" s="288"/>
      <c r="BJV151" s="288"/>
      <c r="BJW151" s="288"/>
      <c r="BJX151" s="288"/>
      <c r="BJY151" s="288"/>
      <c r="BJZ151" s="288"/>
      <c r="BKA151" s="288"/>
      <c r="BKB151" s="288"/>
      <c r="BKC151" s="288"/>
      <c r="BKD151" s="288"/>
      <c r="BKE151" s="288"/>
      <c r="BKF151" s="288"/>
      <c r="BKG151" s="288"/>
      <c r="BKH151" s="288"/>
      <c r="BKI151" s="288"/>
      <c r="BKJ151" s="288"/>
      <c r="BKK151" s="288"/>
      <c r="BKL151" s="288"/>
      <c r="BKM151" s="288"/>
      <c r="BKN151" s="288"/>
      <c r="BKO151" s="288"/>
      <c r="BKP151" s="288"/>
      <c r="BKQ151" s="288"/>
      <c r="BKR151" s="288"/>
      <c r="BKS151" s="288"/>
      <c r="BKT151" s="288"/>
      <c r="BKU151" s="288"/>
      <c r="BKV151" s="288"/>
      <c r="BKW151" s="288"/>
      <c r="BKX151" s="288"/>
      <c r="BKY151" s="288"/>
      <c r="BKZ151" s="288"/>
      <c r="BLA151" s="288"/>
      <c r="BLB151" s="288"/>
      <c r="BLC151" s="288"/>
      <c r="BLD151" s="288"/>
      <c r="BLE151" s="288"/>
      <c r="BLF151" s="288"/>
      <c r="BLG151" s="288"/>
      <c r="BLH151" s="288"/>
      <c r="BLI151" s="288"/>
      <c r="BLJ151" s="288"/>
      <c r="BLK151" s="288"/>
      <c r="BLL151" s="288"/>
      <c r="BLM151" s="288"/>
      <c r="BLN151" s="288"/>
      <c r="BLO151" s="288"/>
      <c r="BLP151" s="288"/>
      <c r="BLQ151" s="288"/>
      <c r="BLR151" s="288"/>
      <c r="BLS151" s="288"/>
      <c r="BLT151" s="288"/>
      <c r="BLU151" s="288"/>
      <c r="BLV151" s="288"/>
      <c r="BLW151" s="288"/>
      <c r="BLX151" s="288"/>
      <c r="BLY151" s="288"/>
      <c r="BLZ151" s="288"/>
      <c r="BMA151" s="288"/>
      <c r="BMB151" s="288"/>
      <c r="BMC151" s="288"/>
      <c r="BMD151" s="288"/>
      <c r="BME151" s="288"/>
      <c r="BMF151" s="288"/>
      <c r="BMG151" s="288"/>
      <c r="BMH151" s="288"/>
      <c r="BMI151" s="288"/>
      <c r="BMJ151" s="288"/>
      <c r="BMK151" s="288"/>
      <c r="BML151" s="288"/>
      <c r="BMM151" s="288"/>
      <c r="BMN151" s="288"/>
      <c r="BMO151" s="288"/>
      <c r="BMP151" s="288"/>
      <c r="BMQ151" s="288"/>
      <c r="BMR151" s="288"/>
      <c r="BMS151" s="288"/>
      <c r="BMT151" s="288"/>
      <c r="BMU151" s="288"/>
      <c r="BMV151" s="288"/>
      <c r="BMW151" s="288"/>
      <c r="BMX151" s="288"/>
      <c r="BMY151" s="288"/>
      <c r="BMZ151" s="288"/>
      <c r="BNA151" s="288"/>
      <c r="BNB151" s="288"/>
      <c r="BNC151" s="288"/>
      <c r="BND151" s="288"/>
      <c r="BNE151" s="288"/>
      <c r="BNF151" s="288"/>
      <c r="BNG151" s="288"/>
      <c r="BNH151" s="288"/>
      <c r="BNI151" s="288"/>
      <c r="BNJ151" s="288"/>
      <c r="BNK151" s="288"/>
      <c r="BNL151" s="288"/>
      <c r="BNM151" s="288"/>
      <c r="BNN151" s="288"/>
      <c r="BNO151" s="288"/>
      <c r="BNP151" s="288"/>
      <c r="BNQ151" s="288"/>
      <c r="BNR151" s="288"/>
      <c r="BNS151" s="288"/>
      <c r="BNT151" s="288"/>
      <c r="BNU151" s="288"/>
      <c r="BNV151" s="288"/>
      <c r="BNW151" s="288"/>
      <c r="BNX151" s="288"/>
      <c r="BNY151" s="288"/>
      <c r="BNZ151" s="288"/>
      <c r="BOA151" s="288"/>
      <c r="BOB151" s="288"/>
      <c r="BOC151" s="288"/>
      <c r="BOD151" s="288"/>
      <c r="BOE151" s="288"/>
      <c r="BOF151" s="288"/>
      <c r="BOG151" s="288"/>
      <c r="BOH151" s="288"/>
      <c r="BOI151" s="288"/>
      <c r="BOJ151" s="288"/>
      <c r="BOK151" s="288"/>
      <c r="BOL151" s="288"/>
      <c r="BOM151" s="288"/>
      <c r="BON151" s="288"/>
      <c r="BOO151" s="288"/>
      <c r="BOP151" s="288"/>
      <c r="BOQ151" s="288"/>
      <c r="BOR151" s="288"/>
      <c r="BOS151" s="288"/>
      <c r="BOT151" s="288"/>
      <c r="BOU151" s="288"/>
      <c r="BOV151" s="288"/>
      <c r="BOW151" s="288"/>
      <c r="BOX151" s="288"/>
      <c r="BOY151" s="288"/>
      <c r="BOZ151" s="288"/>
      <c r="BPA151" s="288"/>
      <c r="BPB151" s="288"/>
      <c r="BPC151" s="288"/>
      <c r="BPD151" s="288"/>
      <c r="BPE151" s="288"/>
      <c r="BPF151" s="288"/>
      <c r="BPG151" s="288"/>
      <c r="BPH151" s="288"/>
      <c r="BPI151" s="288"/>
      <c r="BPJ151" s="288"/>
      <c r="BPK151" s="288"/>
      <c r="BPL151" s="288"/>
      <c r="BPM151" s="288"/>
      <c r="BPN151" s="288"/>
      <c r="BPO151" s="288"/>
      <c r="BPP151" s="288"/>
      <c r="BPQ151" s="288"/>
      <c r="BPR151" s="288"/>
      <c r="BPS151" s="288"/>
      <c r="BPT151" s="288"/>
      <c r="BPU151" s="288"/>
      <c r="BPV151" s="288"/>
      <c r="BPW151" s="288"/>
      <c r="BPX151" s="288"/>
      <c r="BPY151" s="288"/>
      <c r="BPZ151" s="288"/>
      <c r="BQA151" s="288"/>
      <c r="BQB151" s="288"/>
      <c r="BQC151" s="288"/>
      <c r="BQD151" s="288"/>
      <c r="BQE151" s="288"/>
      <c r="BQF151" s="288"/>
      <c r="BQG151" s="288"/>
      <c r="BQH151" s="288"/>
      <c r="BQI151" s="288"/>
      <c r="BQJ151" s="288"/>
      <c r="BQK151" s="288"/>
      <c r="BQL151" s="288"/>
      <c r="BQM151" s="288"/>
      <c r="BQN151" s="288"/>
      <c r="BQO151" s="288"/>
      <c r="BQP151" s="288"/>
      <c r="BQQ151" s="288"/>
      <c r="BQR151" s="288"/>
      <c r="BQS151" s="288"/>
      <c r="BQT151" s="288"/>
      <c r="BQU151" s="288"/>
      <c r="BQV151" s="288"/>
      <c r="BQW151" s="288"/>
      <c r="BQX151" s="288"/>
      <c r="BQY151" s="288"/>
      <c r="BQZ151" s="288"/>
      <c r="BRA151" s="288"/>
      <c r="BRB151" s="288"/>
      <c r="BRC151" s="288"/>
      <c r="BRD151" s="288"/>
      <c r="BRE151" s="288"/>
      <c r="BRF151" s="288"/>
      <c r="BRG151" s="288"/>
      <c r="BRH151" s="288"/>
      <c r="BRI151" s="288"/>
      <c r="BRJ151" s="288"/>
      <c r="BRK151" s="288"/>
      <c r="BRL151" s="288"/>
      <c r="BRM151" s="288"/>
      <c r="BRN151" s="288"/>
      <c r="BRO151" s="288"/>
      <c r="BRP151" s="288"/>
      <c r="BRQ151" s="288"/>
      <c r="BRR151" s="288"/>
      <c r="BRS151" s="288"/>
      <c r="BRT151" s="288"/>
      <c r="BRU151" s="288"/>
      <c r="BRV151" s="288"/>
      <c r="BRW151" s="288"/>
      <c r="BRX151" s="288"/>
      <c r="BRY151" s="288"/>
      <c r="BRZ151" s="288"/>
      <c r="BSA151" s="288"/>
      <c r="BSB151" s="288"/>
      <c r="BSC151" s="288"/>
      <c r="BSD151" s="288"/>
      <c r="BSE151" s="288"/>
      <c r="BSF151" s="288"/>
      <c r="BSG151" s="288"/>
      <c r="BSH151" s="288"/>
      <c r="BSI151" s="288"/>
      <c r="BSJ151" s="288"/>
      <c r="BSK151" s="288"/>
      <c r="BSL151" s="288"/>
      <c r="BSM151" s="288"/>
      <c r="BSN151" s="288"/>
      <c r="BSO151" s="288"/>
      <c r="BSP151" s="288"/>
      <c r="BSQ151" s="288"/>
      <c r="BSR151" s="288"/>
      <c r="BSS151" s="288"/>
      <c r="BST151" s="288"/>
      <c r="BSU151" s="288"/>
      <c r="BSV151" s="288"/>
      <c r="BSW151" s="288"/>
      <c r="BSX151" s="288"/>
      <c r="BSY151" s="288"/>
      <c r="BSZ151" s="288"/>
      <c r="BTA151" s="288"/>
      <c r="BTB151" s="288"/>
      <c r="BTC151" s="288"/>
      <c r="BTD151" s="288"/>
      <c r="BTE151" s="288"/>
      <c r="BTF151" s="288"/>
      <c r="BTG151" s="288"/>
      <c r="BTH151" s="288"/>
      <c r="BTI151" s="288"/>
      <c r="BTJ151" s="288"/>
      <c r="BTK151" s="288"/>
      <c r="BTL151" s="288"/>
      <c r="BTM151" s="288"/>
      <c r="BTN151" s="288"/>
      <c r="BTO151" s="288"/>
      <c r="BTP151" s="288"/>
      <c r="BTQ151" s="288"/>
      <c r="BTR151" s="288"/>
      <c r="BTS151" s="288"/>
      <c r="BTT151" s="288"/>
      <c r="BTU151" s="288"/>
      <c r="BTV151" s="288"/>
      <c r="BTW151" s="288"/>
      <c r="BTX151" s="288"/>
      <c r="BTY151" s="288"/>
      <c r="BTZ151" s="288"/>
      <c r="BUA151" s="288"/>
      <c r="BUB151" s="288"/>
      <c r="BUC151" s="288"/>
      <c r="BUD151" s="288"/>
      <c r="BUE151" s="288"/>
      <c r="BUF151" s="288"/>
      <c r="BUG151" s="288"/>
      <c r="BUH151" s="288"/>
      <c r="BUI151" s="288"/>
      <c r="BUJ151" s="288"/>
      <c r="BUK151" s="288"/>
      <c r="BUL151" s="288"/>
      <c r="BUM151" s="288"/>
      <c r="BUN151" s="288"/>
      <c r="BUO151" s="288"/>
      <c r="BUP151" s="288"/>
      <c r="BUQ151" s="288"/>
      <c r="BUR151" s="288"/>
      <c r="BUS151" s="288"/>
      <c r="BUT151" s="288"/>
      <c r="BUU151" s="288"/>
      <c r="BUV151" s="288"/>
      <c r="BUW151" s="288"/>
      <c r="BUX151" s="288"/>
      <c r="BUY151" s="288"/>
      <c r="BUZ151" s="288"/>
      <c r="BVA151" s="288"/>
      <c r="BVB151" s="288"/>
      <c r="BVC151" s="288"/>
      <c r="BVD151" s="288"/>
      <c r="BVE151" s="288"/>
      <c r="BVF151" s="288"/>
      <c r="BVG151" s="288"/>
      <c r="BVH151" s="288"/>
      <c r="BVI151" s="288"/>
      <c r="BVJ151" s="288"/>
      <c r="BVK151" s="288"/>
      <c r="BVL151" s="288"/>
      <c r="BVM151" s="288"/>
      <c r="BVN151" s="288"/>
      <c r="BVO151" s="288"/>
      <c r="BVP151" s="288"/>
      <c r="BVQ151" s="288"/>
      <c r="BVR151" s="288"/>
      <c r="BVS151" s="288"/>
      <c r="BVT151" s="288"/>
      <c r="BVU151" s="288"/>
      <c r="BVV151" s="288"/>
      <c r="BVW151" s="288"/>
      <c r="BVX151" s="288"/>
      <c r="BVY151" s="288"/>
      <c r="BVZ151" s="288"/>
      <c r="BWA151" s="288"/>
      <c r="BWB151" s="288"/>
      <c r="BWC151" s="288"/>
      <c r="BWD151" s="288"/>
      <c r="BWE151" s="288"/>
      <c r="BWF151" s="288"/>
      <c r="BWG151" s="288"/>
      <c r="BWH151" s="288"/>
      <c r="BWI151" s="288"/>
      <c r="BWJ151" s="288"/>
      <c r="BWK151" s="288"/>
      <c r="BWL151" s="288"/>
      <c r="BWM151" s="288"/>
      <c r="BWN151" s="288"/>
      <c r="BWO151" s="288"/>
      <c r="BWP151" s="288"/>
      <c r="BWQ151" s="288"/>
      <c r="BWR151" s="288"/>
      <c r="BWS151" s="288"/>
      <c r="BWT151" s="288"/>
      <c r="BWU151" s="288"/>
      <c r="BWV151" s="288"/>
      <c r="BWW151" s="288"/>
      <c r="BWX151" s="288"/>
      <c r="BWY151" s="288"/>
      <c r="BWZ151" s="288"/>
      <c r="BXA151" s="288"/>
      <c r="BXB151" s="288"/>
      <c r="BXC151" s="288"/>
      <c r="BXD151" s="288"/>
      <c r="BXE151" s="288"/>
      <c r="BXF151" s="288"/>
      <c r="BXG151" s="288"/>
      <c r="BXH151" s="288"/>
      <c r="BXI151" s="288"/>
      <c r="BXJ151" s="288"/>
      <c r="BXK151" s="288"/>
      <c r="BXL151" s="288"/>
      <c r="BXM151" s="288"/>
      <c r="BXN151" s="288"/>
      <c r="BXO151" s="288"/>
      <c r="BXP151" s="288"/>
      <c r="BXQ151" s="288"/>
      <c r="BXR151" s="288"/>
      <c r="BXS151" s="288"/>
      <c r="BXT151" s="288"/>
      <c r="BXU151" s="288"/>
      <c r="BXV151" s="288"/>
      <c r="BXW151" s="288"/>
      <c r="BXX151" s="288"/>
      <c r="BXY151" s="288"/>
      <c r="BXZ151" s="288"/>
      <c r="BYA151" s="288"/>
      <c r="BYB151" s="288"/>
      <c r="BYC151" s="288"/>
      <c r="BYD151" s="288"/>
      <c r="BYE151" s="288"/>
      <c r="BYF151" s="288"/>
      <c r="BYG151" s="288"/>
      <c r="BYH151" s="288"/>
      <c r="BYI151" s="288"/>
      <c r="BYJ151" s="288"/>
      <c r="BYK151" s="288"/>
      <c r="BYL151" s="288"/>
      <c r="BYM151" s="288"/>
      <c r="BYN151" s="288"/>
      <c r="BYO151" s="288"/>
      <c r="BYP151" s="288"/>
      <c r="BYQ151" s="288"/>
      <c r="BYR151" s="288"/>
      <c r="BYS151" s="288"/>
      <c r="BYT151" s="288"/>
      <c r="BYU151" s="288"/>
      <c r="BYV151" s="288"/>
      <c r="BYW151" s="288"/>
      <c r="BYX151" s="288"/>
      <c r="BYY151" s="288"/>
      <c r="BYZ151" s="288"/>
      <c r="BZA151" s="288"/>
      <c r="BZB151" s="288"/>
      <c r="BZC151" s="288"/>
      <c r="BZD151" s="288"/>
      <c r="BZE151" s="288"/>
      <c r="BZF151" s="288"/>
      <c r="BZG151" s="288"/>
      <c r="BZH151" s="288"/>
      <c r="BZI151" s="288"/>
      <c r="BZJ151" s="288"/>
      <c r="BZK151" s="288"/>
      <c r="BZL151" s="288"/>
      <c r="BZM151" s="288"/>
      <c r="BZN151" s="288"/>
      <c r="BZO151" s="288"/>
      <c r="BZP151" s="288"/>
      <c r="BZQ151" s="288"/>
      <c r="BZR151" s="288"/>
      <c r="BZS151" s="288"/>
      <c r="BZT151" s="288"/>
      <c r="BZU151" s="288"/>
      <c r="BZV151" s="288"/>
      <c r="BZW151" s="288"/>
      <c r="BZX151" s="288"/>
      <c r="BZY151" s="288"/>
      <c r="BZZ151" s="288"/>
      <c r="CAA151" s="288"/>
      <c r="CAB151" s="288"/>
      <c r="CAC151" s="288"/>
      <c r="CAD151" s="288"/>
      <c r="CAE151" s="288"/>
      <c r="CAF151" s="288"/>
      <c r="CAG151" s="288"/>
      <c r="CAH151" s="288"/>
      <c r="CAI151" s="288"/>
      <c r="CAJ151" s="288"/>
      <c r="CAK151" s="288"/>
      <c r="CAL151" s="288"/>
      <c r="CAM151" s="288"/>
      <c r="CAN151" s="288"/>
      <c r="CAO151" s="288"/>
      <c r="CAP151" s="288"/>
      <c r="CAQ151" s="288"/>
      <c r="CAR151" s="288"/>
      <c r="CAS151" s="288"/>
      <c r="CAT151" s="288"/>
      <c r="CAU151" s="288"/>
      <c r="CAV151" s="288"/>
      <c r="CAW151" s="288"/>
      <c r="CAX151" s="288"/>
      <c r="CAY151" s="288"/>
      <c r="CAZ151" s="288"/>
      <c r="CBA151" s="288"/>
      <c r="CBB151" s="288"/>
      <c r="CBC151" s="288"/>
      <c r="CBD151" s="288"/>
      <c r="CBE151" s="288"/>
      <c r="CBF151" s="288"/>
      <c r="CBG151" s="288"/>
      <c r="CBH151" s="288"/>
      <c r="CBI151" s="288"/>
      <c r="CBJ151" s="288"/>
      <c r="CBK151" s="288"/>
      <c r="CBL151" s="288"/>
      <c r="CBM151" s="288"/>
      <c r="CBN151" s="288"/>
      <c r="CBO151" s="288"/>
      <c r="CBP151" s="288"/>
      <c r="CBQ151" s="288"/>
      <c r="CBR151" s="288"/>
      <c r="CBS151" s="288"/>
      <c r="CBT151" s="288"/>
      <c r="CBU151" s="288"/>
      <c r="CBV151" s="288"/>
      <c r="CBW151" s="288"/>
      <c r="CBX151" s="288"/>
      <c r="CBY151" s="288"/>
      <c r="CBZ151" s="288"/>
      <c r="CCA151" s="288"/>
      <c r="CCB151" s="288"/>
      <c r="CCC151" s="288"/>
      <c r="CCD151" s="288"/>
      <c r="CCE151" s="288"/>
      <c r="CCF151" s="288"/>
      <c r="CCG151" s="288"/>
      <c r="CCH151" s="288"/>
      <c r="CCI151" s="288"/>
      <c r="CCJ151" s="288"/>
      <c r="CCK151" s="288"/>
      <c r="CCL151" s="288"/>
      <c r="CCM151" s="288"/>
      <c r="CCN151" s="288"/>
      <c r="CCO151" s="288"/>
      <c r="CCP151" s="288"/>
      <c r="CCQ151" s="288"/>
      <c r="CCR151" s="288"/>
      <c r="CCS151" s="288"/>
      <c r="CCT151" s="288"/>
      <c r="CCU151" s="288"/>
      <c r="CCV151" s="288"/>
      <c r="CCW151" s="288"/>
      <c r="CCX151" s="288"/>
      <c r="CCY151" s="288"/>
      <c r="CCZ151" s="288"/>
      <c r="CDA151" s="288"/>
      <c r="CDB151" s="288"/>
      <c r="CDC151" s="288"/>
      <c r="CDD151" s="288"/>
      <c r="CDE151" s="288"/>
      <c r="CDF151" s="288"/>
      <c r="CDG151" s="288"/>
      <c r="CDH151" s="288"/>
      <c r="CDI151" s="288"/>
      <c r="CDJ151" s="288"/>
      <c r="CDK151" s="288"/>
      <c r="CDL151" s="288"/>
      <c r="CDM151" s="288"/>
      <c r="CDN151" s="288"/>
      <c r="CDO151" s="288"/>
      <c r="CDP151" s="288"/>
      <c r="CDQ151" s="288"/>
      <c r="CDR151" s="288"/>
      <c r="CDS151" s="288"/>
      <c r="CDT151" s="288"/>
      <c r="CDU151" s="288"/>
      <c r="CDV151" s="288"/>
      <c r="CDW151" s="288"/>
      <c r="CDX151" s="288"/>
      <c r="CDY151" s="288"/>
      <c r="CDZ151" s="288"/>
      <c r="CEA151" s="288"/>
      <c r="CEB151" s="288"/>
      <c r="CEC151" s="288"/>
      <c r="CED151" s="288"/>
      <c r="CEE151" s="288"/>
      <c r="CEF151" s="288"/>
      <c r="CEG151" s="288"/>
      <c r="CEH151" s="288"/>
      <c r="CEI151" s="288"/>
      <c r="CEJ151" s="288"/>
      <c r="CEK151" s="288"/>
      <c r="CEL151" s="288"/>
      <c r="CEM151" s="288"/>
      <c r="CEN151" s="288"/>
      <c r="CEO151" s="288"/>
      <c r="CEP151" s="288"/>
      <c r="CEQ151" s="288"/>
      <c r="CER151" s="288"/>
      <c r="CES151" s="288"/>
      <c r="CET151" s="288"/>
      <c r="CEU151" s="288"/>
      <c r="CEV151" s="288"/>
      <c r="CEW151" s="288"/>
      <c r="CEX151" s="288"/>
      <c r="CEY151" s="288"/>
      <c r="CEZ151" s="288"/>
      <c r="CFA151" s="288"/>
      <c r="CFB151" s="288"/>
      <c r="CFC151" s="288"/>
      <c r="CFD151" s="288"/>
      <c r="CFE151" s="288"/>
      <c r="CFF151" s="288"/>
      <c r="CFG151" s="288"/>
      <c r="CFH151" s="288"/>
      <c r="CFI151" s="288"/>
      <c r="CFJ151" s="288"/>
      <c r="CFK151" s="288"/>
      <c r="CFL151" s="288"/>
      <c r="CFM151" s="288"/>
      <c r="CFN151" s="288"/>
      <c r="CFO151" s="288"/>
      <c r="CFP151" s="288"/>
      <c r="CFQ151" s="288"/>
      <c r="CFR151" s="288"/>
      <c r="CFS151" s="288"/>
      <c r="CFT151" s="288"/>
      <c r="CFU151" s="288"/>
      <c r="CFV151" s="288"/>
      <c r="CFW151" s="288"/>
      <c r="CFX151" s="288"/>
      <c r="CFY151" s="288"/>
      <c r="CFZ151" s="288"/>
      <c r="CGA151" s="288"/>
      <c r="CGB151" s="288"/>
      <c r="CGC151" s="288"/>
      <c r="CGD151" s="288"/>
      <c r="CGE151" s="288"/>
      <c r="CGF151" s="288"/>
      <c r="CGG151" s="288"/>
      <c r="CGH151" s="288"/>
      <c r="CGI151" s="288"/>
      <c r="CGJ151" s="288"/>
      <c r="CGK151" s="288"/>
      <c r="CGL151" s="288"/>
      <c r="CGM151" s="288"/>
      <c r="CGN151" s="288"/>
      <c r="CGO151" s="288"/>
      <c r="CGP151" s="288"/>
      <c r="CGQ151" s="288"/>
      <c r="CGR151" s="288"/>
      <c r="CGS151" s="288"/>
      <c r="CGT151" s="288"/>
      <c r="CGU151" s="288"/>
      <c r="CGV151" s="288"/>
      <c r="CGW151" s="288"/>
      <c r="CGX151" s="288"/>
      <c r="CGY151" s="288"/>
      <c r="CGZ151" s="288"/>
      <c r="CHA151" s="288"/>
      <c r="CHB151" s="288"/>
      <c r="CHC151" s="288"/>
      <c r="CHD151" s="288"/>
      <c r="CHE151" s="288"/>
      <c r="CHF151" s="288"/>
      <c r="CHG151" s="288"/>
      <c r="CHH151" s="288"/>
      <c r="CHI151" s="288"/>
      <c r="CHJ151" s="288"/>
      <c r="CHK151" s="288"/>
      <c r="CHL151" s="288"/>
      <c r="CHM151" s="288"/>
      <c r="CHN151" s="288"/>
      <c r="CHO151" s="288"/>
      <c r="CHP151" s="288"/>
      <c r="CHQ151" s="288"/>
      <c r="CHR151" s="288"/>
      <c r="CHS151" s="288"/>
      <c r="CHT151" s="288"/>
      <c r="CHU151" s="288"/>
      <c r="CHV151" s="288"/>
      <c r="CHW151" s="288"/>
      <c r="CHX151" s="288"/>
      <c r="CHY151" s="288"/>
      <c r="CHZ151" s="288"/>
      <c r="CIA151" s="288"/>
      <c r="CIB151" s="288"/>
      <c r="CIC151" s="288"/>
      <c r="CID151" s="288"/>
      <c r="CIE151" s="288"/>
      <c r="CIF151" s="288"/>
      <c r="CIG151" s="288"/>
      <c r="CIH151" s="288"/>
      <c r="CII151" s="288"/>
      <c r="CIJ151" s="288"/>
      <c r="CIK151" s="288"/>
      <c r="CIL151" s="288"/>
      <c r="CIM151" s="288"/>
      <c r="CIN151" s="288"/>
      <c r="CIO151" s="288"/>
      <c r="CIP151" s="288"/>
      <c r="CIQ151" s="288"/>
      <c r="CIR151" s="288"/>
      <c r="CIS151" s="288"/>
      <c r="CIT151" s="288"/>
      <c r="CIU151" s="288"/>
      <c r="CIV151" s="288"/>
      <c r="CIW151" s="288"/>
      <c r="CIX151" s="288"/>
      <c r="CIY151" s="288"/>
      <c r="CIZ151" s="288"/>
      <c r="CJA151" s="288"/>
      <c r="CJB151" s="288"/>
      <c r="CJC151" s="288"/>
      <c r="CJD151" s="288"/>
      <c r="CJE151" s="288"/>
      <c r="CJF151" s="288"/>
      <c r="CJG151" s="288"/>
      <c r="CJH151" s="288"/>
      <c r="CJI151" s="288"/>
      <c r="CJJ151" s="288"/>
      <c r="CJK151" s="288"/>
      <c r="CJL151" s="288"/>
      <c r="CJM151" s="288"/>
      <c r="CJN151" s="288"/>
      <c r="CJO151" s="288"/>
      <c r="CJP151" s="288"/>
      <c r="CJQ151" s="288"/>
      <c r="CJR151" s="288"/>
      <c r="CJS151" s="288"/>
      <c r="CJT151" s="288"/>
      <c r="CJU151" s="288"/>
      <c r="CJV151" s="288"/>
      <c r="CJW151" s="288"/>
      <c r="CJX151" s="288"/>
      <c r="CJY151" s="288"/>
      <c r="CJZ151" s="288"/>
      <c r="CKA151" s="288"/>
      <c r="CKB151" s="288"/>
      <c r="CKC151" s="288"/>
      <c r="CKD151" s="288"/>
      <c r="CKE151" s="288"/>
      <c r="CKF151" s="288"/>
      <c r="CKG151" s="288"/>
      <c r="CKH151" s="288"/>
      <c r="CKI151" s="288"/>
      <c r="CKJ151" s="288"/>
      <c r="CKK151" s="288"/>
      <c r="CKL151" s="288"/>
      <c r="CKM151" s="288"/>
      <c r="CKN151" s="288"/>
      <c r="CKO151" s="288"/>
      <c r="CKP151" s="288"/>
      <c r="CKQ151" s="288"/>
      <c r="CKR151" s="288"/>
      <c r="CKS151" s="288"/>
      <c r="CKT151" s="288"/>
      <c r="CKU151" s="288"/>
      <c r="CKV151" s="288"/>
      <c r="CKW151" s="288"/>
      <c r="CKX151" s="288"/>
      <c r="CKY151" s="288"/>
      <c r="CKZ151" s="288"/>
      <c r="CLA151" s="288"/>
      <c r="CLB151" s="288"/>
      <c r="CLC151" s="288"/>
      <c r="CLD151" s="288"/>
      <c r="CLE151" s="288"/>
      <c r="CLF151" s="288"/>
      <c r="CLG151" s="288"/>
      <c r="CLH151" s="288"/>
      <c r="CLI151" s="288"/>
      <c r="CLJ151" s="288"/>
      <c r="CLK151" s="288"/>
      <c r="CLL151" s="288"/>
      <c r="CLM151" s="288"/>
      <c r="CLN151" s="288"/>
      <c r="CLO151" s="288"/>
      <c r="CLP151" s="288"/>
      <c r="CLQ151" s="288"/>
      <c r="CLR151" s="288"/>
      <c r="CLS151" s="288"/>
      <c r="CLT151" s="288"/>
      <c r="CLU151" s="288"/>
      <c r="CLV151" s="288"/>
      <c r="CLW151" s="288"/>
      <c r="CLX151" s="288"/>
      <c r="CLY151" s="288"/>
      <c r="CLZ151" s="288"/>
      <c r="CMA151" s="288"/>
      <c r="CMB151" s="288"/>
      <c r="CMC151" s="288"/>
      <c r="CMD151" s="288"/>
      <c r="CME151" s="288"/>
      <c r="CMF151" s="288"/>
      <c r="CMG151" s="288"/>
      <c r="CMH151" s="288"/>
      <c r="CMI151" s="288"/>
      <c r="CMJ151" s="288"/>
      <c r="CMK151" s="288"/>
      <c r="CML151" s="288"/>
      <c r="CMM151" s="288"/>
      <c r="CMN151" s="288"/>
      <c r="CMO151" s="288"/>
      <c r="CMP151" s="288"/>
      <c r="CMQ151" s="288"/>
      <c r="CMR151" s="288"/>
      <c r="CMS151" s="288"/>
      <c r="CMT151" s="288"/>
      <c r="CMU151" s="288"/>
      <c r="CMV151" s="288"/>
      <c r="CMW151" s="288"/>
      <c r="CMX151" s="288"/>
      <c r="CMY151" s="288"/>
      <c r="CMZ151" s="288"/>
      <c r="CNA151" s="288"/>
      <c r="CNB151" s="288"/>
      <c r="CNC151" s="288"/>
      <c r="CND151" s="288"/>
      <c r="CNE151" s="288"/>
      <c r="CNF151" s="288"/>
      <c r="CNG151" s="288"/>
      <c r="CNH151" s="288"/>
      <c r="CNI151" s="288"/>
      <c r="CNJ151" s="288"/>
      <c r="CNK151" s="288"/>
      <c r="CNL151" s="288"/>
      <c r="CNM151" s="288"/>
      <c r="CNN151" s="288"/>
      <c r="CNO151" s="288"/>
      <c r="CNP151" s="288"/>
      <c r="CNQ151" s="288"/>
      <c r="CNR151" s="288"/>
      <c r="CNS151" s="288"/>
      <c r="CNT151" s="288"/>
      <c r="CNU151" s="288"/>
      <c r="CNV151" s="288"/>
      <c r="CNW151" s="288"/>
      <c r="CNX151" s="288"/>
      <c r="CNY151" s="288"/>
      <c r="CNZ151" s="288"/>
      <c r="COA151" s="288"/>
      <c r="COB151" s="288"/>
      <c r="COC151" s="288"/>
      <c r="COD151" s="288"/>
      <c r="COE151" s="288"/>
      <c r="COF151" s="288"/>
      <c r="COG151" s="288"/>
      <c r="COH151" s="288"/>
      <c r="COI151" s="288"/>
      <c r="COJ151" s="288"/>
      <c r="COK151" s="288"/>
      <c r="COL151" s="288"/>
      <c r="COM151" s="288"/>
      <c r="CON151" s="288"/>
      <c r="COO151" s="288"/>
      <c r="COP151" s="288"/>
      <c r="COQ151" s="288"/>
      <c r="COR151" s="288"/>
      <c r="COS151" s="288"/>
      <c r="COT151" s="288"/>
      <c r="COU151" s="288"/>
      <c r="COV151" s="288"/>
      <c r="COW151" s="288"/>
      <c r="COX151" s="288"/>
      <c r="COY151" s="288"/>
      <c r="COZ151" s="288"/>
      <c r="CPA151" s="288"/>
      <c r="CPB151" s="288"/>
      <c r="CPC151" s="288"/>
      <c r="CPD151" s="288"/>
      <c r="CPE151" s="288"/>
      <c r="CPF151" s="288"/>
      <c r="CPG151" s="288"/>
      <c r="CPH151" s="288"/>
      <c r="CPI151" s="288"/>
      <c r="CPJ151" s="288"/>
      <c r="CPK151" s="288"/>
      <c r="CPL151" s="288"/>
      <c r="CPM151" s="288"/>
      <c r="CPN151" s="288"/>
      <c r="CPO151" s="288"/>
      <c r="CPP151" s="288"/>
      <c r="CPQ151" s="288"/>
      <c r="CPR151" s="288"/>
      <c r="CPS151" s="288"/>
      <c r="CPT151" s="288"/>
      <c r="CPU151" s="288"/>
      <c r="CPV151" s="288"/>
      <c r="CPW151" s="288"/>
      <c r="CPX151" s="288"/>
      <c r="CPY151" s="288"/>
      <c r="CPZ151" s="288"/>
      <c r="CQA151" s="288"/>
      <c r="CQB151" s="288"/>
      <c r="CQC151" s="288"/>
      <c r="CQD151" s="288"/>
      <c r="CQE151" s="288"/>
      <c r="CQF151" s="288"/>
      <c r="CQG151" s="288"/>
      <c r="CQH151" s="288"/>
      <c r="CQI151" s="288"/>
      <c r="CQJ151" s="288"/>
      <c r="CQK151" s="288"/>
      <c r="CQL151" s="288"/>
      <c r="CQM151" s="288"/>
      <c r="CQN151" s="288"/>
      <c r="CQO151" s="288"/>
      <c r="CQP151" s="288"/>
      <c r="CQQ151" s="288"/>
      <c r="CQR151" s="288"/>
      <c r="CQS151" s="288"/>
      <c r="CQT151" s="288"/>
      <c r="CQU151" s="288"/>
      <c r="CQV151" s="288"/>
      <c r="CQW151" s="288"/>
      <c r="CQX151" s="288"/>
      <c r="CQY151" s="288"/>
      <c r="CQZ151" s="288"/>
      <c r="CRA151" s="288"/>
      <c r="CRB151" s="288"/>
      <c r="CRC151" s="288"/>
      <c r="CRD151" s="288"/>
      <c r="CRE151" s="288"/>
      <c r="CRF151" s="288"/>
      <c r="CRG151" s="288"/>
      <c r="CRH151" s="288"/>
      <c r="CRI151" s="288"/>
      <c r="CRJ151" s="288"/>
      <c r="CRK151" s="288"/>
      <c r="CRL151" s="288"/>
      <c r="CRM151" s="288"/>
      <c r="CRN151" s="288"/>
      <c r="CRO151" s="288"/>
      <c r="CRP151" s="288"/>
      <c r="CRQ151" s="288"/>
      <c r="CRR151" s="288"/>
      <c r="CRS151" s="288"/>
      <c r="CRT151" s="288"/>
      <c r="CRU151" s="288"/>
      <c r="CRV151" s="288"/>
      <c r="CRW151" s="288"/>
      <c r="CRX151" s="288"/>
      <c r="CRY151" s="288"/>
      <c r="CRZ151" s="288"/>
      <c r="CSA151" s="288"/>
      <c r="CSB151" s="288"/>
      <c r="CSC151" s="288"/>
      <c r="CSD151" s="288"/>
      <c r="CSE151" s="288"/>
      <c r="CSF151" s="288"/>
      <c r="CSG151" s="288"/>
      <c r="CSH151" s="288"/>
      <c r="CSI151" s="288"/>
      <c r="CSJ151" s="288"/>
      <c r="CSK151" s="288"/>
      <c r="CSL151" s="288"/>
      <c r="CSM151" s="288"/>
      <c r="CSN151" s="288"/>
      <c r="CSO151" s="288"/>
      <c r="CSP151" s="288"/>
      <c r="CSQ151" s="288"/>
      <c r="CSR151" s="288"/>
      <c r="CSS151" s="288"/>
      <c r="CST151" s="288"/>
      <c r="CSU151" s="288"/>
      <c r="CSV151" s="288"/>
      <c r="CSW151" s="288"/>
      <c r="CSX151" s="288"/>
      <c r="CSY151" s="288"/>
      <c r="CSZ151" s="288"/>
      <c r="CTA151" s="288"/>
      <c r="CTB151" s="288"/>
      <c r="CTC151" s="288"/>
      <c r="CTD151" s="288"/>
      <c r="CTE151" s="288"/>
      <c r="CTF151" s="288"/>
      <c r="CTG151" s="288"/>
      <c r="CTH151" s="288"/>
      <c r="CTI151" s="288"/>
      <c r="CTJ151" s="288"/>
      <c r="CTK151" s="288"/>
      <c r="CTL151" s="288"/>
      <c r="CTM151" s="288"/>
      <c r="CTN151" s="288"/>
      <c r="CTO151" s="288"/>
      <c r="CTP151" s="288"/>
      <c r="CTQ151" s="288"/>
      <c r="CTR151" s="288"/>
      <c r="CTS151" s="288"/>
      <c r="CTT151" s="288"/>
      <c r="CTU151" s="288"/>
      <c r="CTV151" s="288"/>
      <c r="CTW151" s="288"/>
      <c r="CTX151" s="288"/>
      <c r="CTY151" s="288"/>
      <c r="CTZ151" s="288"/>
      <c r="CUA151" s="288"/>
      <c r="CUB151" s="288"/>
      <c r="CUC151" s="288"/>
      <c r="CUD151" s="288"/>
      <c r="CUE151" s="288"/>
      <c r="CUF151" s="288"/>
      <c r="CUG151" s="288"/>
      <c r="CUH151" s="288"/>
      <c r="CUI151" s="288"/>
      <c r="CUJ151" s="288"/>
      <c r="CUK151" s="288"/>
      <c r="CUL151" s="288"/>
      <c r="CUM151" s="288"/>
      <c r="CUN151" s="288"/>
      <c r="CUO151" s="288"/>
      <c r="CUP151" s="288"/>
      <c r="CUQ151" s="288"/>
      <c r="CUR151" s="288"/>
      <c r="CUS151" s="288"/>
      <c r="CUT151" s="288"/>
      <c r="CUU151" s="288"/>
      <c r="CUV151" s="288"/>
      <c r="CUW151" s="288"/>
      <c r="CUX151" s="288"/>
      <c r="CUY151" s="288"/>
      <c r="CUZ151" s="288"/>
      <c r="CVA151" s="288"/>
      <c r="CVB151" s="288"/>
      <c r="CVC151" s="288"/>
      <c r="CVD151" s="288"/>
      <c r="CVE151" s="288"/>
      <c r="CVF151" s="288"/>
      <c r="CVG151" s="288"/>
      <c r="CVH151" s="288"/>
      <c r="CVI151" s="288"/>
      <c r="CVJ151" s="288"/>
      <c r="CVK151" s="288"/>
      <c r="CVL151" s="288"/>
      <c r="CVM151" s="288"/>
      <c r="CVN151" s="288"/>
      <c r="CVO151" s="288"/>
      <c r="CVP151" s="288"/>
      <c r="CVQ151" s="288"/>
      <c r="CVR151" s="288"/>
      <c r="CVS151" s="288"/>
      <c r="CVT151" s="288"/>
      <c r="CVU151" s="288"/>
      <c r="CVV151" s="288"/>
      <c r="CVW151" s="288"/>
      <c r="CVX151" s="288"/>
      <c r="CVY151" s="288"/>
      <c r="CVZ151" s="288"/>
      <c r="CWA151" s="288"/>
      <c r="CWB151" s="288"/>
      <c r="CWC151" s="288"/>
      <c r="CWD151" s="288"/>
      <c r="CWE151" s="288"/>
      <c r="CWF151" s="288"/>
      <c r="CWG151" s="288"/>
      <c r="CWH151" s="288"/>
      <c r="CWI151" s="288"/>
      <c r="CWJ151" s="288"/>
      <c r="CWK151" s="288"/>
      <c r="CWL151" s="288"/>
      <c r="CWM151" s="288"/>
      <c r="CWN151" s="288"/>
      <c r="CWO151" s="288"/>
      <c r="CWP151" s="288"/>
      <c r="CWQ151" s="288"/>
      <c r="CWR151" s="288"/>
      <c r="CWS151" s="288"/>
      <c r="CWT151" s="288"/>
      <c r="CWU151" s="288"/>
      <c r="CWV151" s="288"/>
      <c r="CWW151" s="288"/>
      <c r="CWX151" s="288"/>
      <c r="CWY151" s="288"/>
      <c r="CWZ151" s="288"/>
      <c r="CXA151" s="288"/>
      <c r="CXB151" s="288"/>
      <c r="CXC151" s="288"/>
      <c r="CXD151" s="288"/>
      <c r="CXE151" s="288"/>
      <c r="CXF151" s="288"/>
      <c r="CXG151" s="288"/>
      <c r="CXH151" s="288"/>
      <c r="CXI151" s="288"/>
      <c r="CXJ151" s="288"/>
      <c r="CXK151" s="288"/>
      <c r="CXL151" s="288"/>
      <c r="CXM151" s="288"/>
      <c r="CXN151" s="288"/>
      <c r="CXO151" s="288"/>
      <c r="CXP151" s="288"/>
      <c r="CXQ151" s="288"/>
      <c r="CXR151" s="288"/>
      <c r="CXS151" s="288"/>
      <c r="CXT151" s="288"/>
      <c r="CXU151" s="288"/>
      <c r="CXV151" s="288"/>
      <c r="CXW151" s="288"/>
      <c r="CXX151" s="288"/>
      <c r="CXY151" s="288"/>
      <c r="CXZ151" s="288"/>
      <c r="CYA151" s="288"/>
      <c r="CYB151" s="288"/>
      <c r="CYC151" s="288"/>
      <c r="CYD151" s="288"/>
      <c r="CYE151" s="288"/>
      <c r="CYF151" s="288"/>
      <c r="CYG151" s="288"/>
      <c r="CYH151" s="288"/>
      <c r="CYI151" s="288"/>
      <c r="CYJ151" s="288"/>
      <c r="CYK151" s="288"/>
      <c r="CYL151" s="288"/>
      <c r="CYM151" s="288"/>
      <c r="CYN151" s="288"/>
      <c r="CYO151" s="288"/>
      <c r="CYP151" s="288"/>
      <c r="CYQ151" s="288"/>
      <c r="CYR151" s="288"/>
      <c r="CYS151" s="288"/>
      <c r="CYT151" s="288"/>
      <c r="CYU151" s="288"/>
      <c r="CYV151" s="288"/>
      <c r="CYW151" s="288"/>
      <c r="CYX151" s="288"/>
      <c r="CYY151" s="288"/>
      <c r="CYZ151" s="288"/>
      <c r="CZA151" s="288"/>
      <c r="CZB151" s="288"/>
      <c r="CZC151" s="288"/>
      <c r="CZD151" s="288"/>
      <c r="CZE151" s="288"/>
      <c r="CZF151" s="288"/>
      <c r="CZG151" s="288"/>
      <c r="CZH151" s="288"/>
      <c r="CZI151" s="288"/>
      <c r="CZJ151" s="288"/>
      <c r="CZK151" s="288"/>
      <c r="CZL151" s="288"/>
      <c r="CZM151" s="288"/>
      <c r="CZN151" s="288"/>
      <c r="CZO151" s="288"/>
      <c r="CZP151" s="288"/>
      <c r="CZQ151" s="288"/>
      <c r="CZR151" s="288"/>
      <c r="CZS151" s="288"/>
      <c r="CZT151" s="288"/>
      <c r="CZU151" s="288"/>
      <c r="CZV151" s="288"/>
      <c r="CZW151" s="288"/>
      <c r="CZX151" s="288"/>
      <c r="CZY151" s="288"/>
      <c r="CZZ151" s="288"/>
      <c r="DAA151" s="288"/>
      <c r="DAB151" s="288"/>
      <c r="DAC151" s="288"/>
      <c r="DAD151" s="288"/>
      <c r="DAE151" s="288"/>
      <c r="DAF151" s="288"/>
      <c r="DAG151" s="288"/>
      <c r="DAH151" s="288"/>
      <c r="DAI151" s="288"/>
      <c r="DAJ151" s="288"/>
      <c r="DAK151" s="288"/>
      <c r="DAL151" s="288"/>
      <c r="DAM151" s="288"/>
      <c r="DAN151" s="288"/>
      <c r="DAO151" s="288"/>
      <c r="DAP151" s="288"/>
      <c r="DAQ151" s="288"/>
      <c r="DAR151" s="288"/>
      <c r="DAS151" s="288"/>
      <c r="DAT151" s="288"/>
      <c r="DAU151" s="288"/>
      <c r="DAV151" s="288"/>
      <c r="DAW151" s="288"/>
      <c r="DAX151" s="288"/>
      <c r="DAY151" s="288"/>
      <c r="DAZ151" s="288"/>
      <c r="DBA151" s="288"/>
      <c r="DBB151" s="288"/>
      <c r="DBC151" s="288"/>
      <c r="DBD151" s="288"/>
      <c r="DBE151" s="288"/>
      <c r="DBF151" s="288"/>
      <c r="DBG151" s="288"/>
      <c r="DBH151" s="288"/>
      <c r="DBI151" s="288"/>
      <c r="DBJ151" s="288"/>
      <c r="DBK151" s="288"/>
      <c r="DBL151" s="288"/>
      <c r="DBM151" s="288"/>
      <c r="DBN151" s="288"/>
      <c r="DBO151" s="288"/>
      <c r="DBP151" s="288"/>
      <c r="DBQ151" s="288"/>
      <c r="DBR151" s="288"/>
      <c r="DBS151" s="288"/>
      <c r="DBT151" s="288"/>
      <c r="DBU151" s="288"/>
      <c r="DBV151" s="288"/>
      <c r="DBW151" s="288"/>
      <c r="DBX151" s="288"/>
      <c r="DBY151" s="288"/>
      <c r="DBZ151" s="288"/>
      <c r="DCA151" s="288"/>
      <c r="DCB151" s="288"/>
      <c r="DCC151" s="288"/>
      <c r="DCD151" s="288"/>
      <c r="DCE151" s="288"/>
      <c r="DCF151" s="288"/>
      <c r="DCG151" s="288"/>
      <c r="DCH151" s="288"/>
      <c r="DCI151" s="288"/>
      <c r="DCJ151" s="288"/>
      <c r="DCK151" s="288"/>
      <c r="DCL151" s="288"/>
      <c r="DCM151" s="288"/>
      <c r="DCN151" s="288"/>
      <c r="DCO151" s="288"/>
      <c r="DCP151" s="288"/>
      <c r="DCQ151" s="288"/>
      <c r="DCR151" s="288"/>
      <c r="DCS151" s="288"/>
      <c r="DCT151" s="288"/>
      <c r="DCU151" s="288"/>
      <c r="DCV151" s="288"/>
      <c r="DCW151" s="288"/>
      <c r="DCX151" s="288"/>
      <c r="DCY151" s="288"/>
      <c r="DCZ151" s="288"/>
      <c r="DDA151" s="288"/>
      <c r="DDB151" s="288"/>
      <c r="DDC151" s="288"/>
      <c r="DDD151" s="288"/>
      <c r="DDE151" s="288"/>
      <c r="DDF151" s="288"/>
      <c r="DDG151" s="288"/>
      <c r="DDH151" s="288"/>
      <c r="DDI151" s="288"/>
      <c r="DDJ151" s="288"/>
      <c r="DDK151" s="288"/>
      <c r="DDL151" s="288"/>
      <c r="DDM151" s="288"/>
      <c r="DDN151" s="288"/>
      <c r="DDO151" s="288"/>
      <c r="DDP151" s="288"/>
      <c r="DDQ151" s="288"/>
      <c r="DDR151" s="288"/>
      <c r="DDS151" s="288"/>
      <c r="DDT151" s="288"/>
      <c r="DDU151" s="288"/>
      <c r="DDV151" s="288"/>
      <c r="DDW151" s="288"/>
      <c r="DDX151" s="288"/>
      <c r="DDY151" s="288"/>
      <c r="DDZ151" s="288"/>
      <c r="DEA151" s="288"/>
      <c r="DEB151" s="288"/>
      <c r="DEC151" s="288"/>
      <c r="DED151" s="288"/>
      <c r="DEE151" s="288"/>
      <c r="DEF151" s="288"/>
      <c r="DEG151" s="288"/>
      <c r="DEH151" s="288"/>
      <c r="DEI151" s="288"/>
      <c r="DEJ151" s="288"/>
      <c r="DEK151" s="288"/>
      <c r="DEL151" s="288"/>
      <c r="DEM151" s="288"/>
      <c r="DEN151" s="288"/>
      <c r="DEO151" s="288"/>
      <c r="DEP151" s="288"/>
      <c r="DEQ151" s="288"/>
      <c r="DER151" s="288"/>
      <c r="DES151" s="288"/>
      <c r="DET151" s="288"/>
      <c r="DEU151" s="288"/>
      <c r="DEV151" s="288"/>
      <c r="DEW151" s="288"/>
      <c r="DEX151" s="288"/>
      <c r="DEY151" s="288"/>
      <c r="DEZ151" s="288"/>
      <c r="DFA151" s="288"/>
      <c r="DFB151" s="288"/>
      <c r="DFC151" s="288"/>
      <c r="DFD151" s="288"/>
      <c r="DFE151" s="288"/>
      <c r="DFF151" s="288"/>
      <c r="DFG151" s="288"/>
      <c r="DFH151" s="288"/>
      <c r="DFI151" s="288"/>
      <c r="DFJ151" s="288"/>
      <c r="DFK151" s="288"/>
      <c r="DFL151" s="288"/>
      <c r="DFM151" s="288"/>
      <c r="DFN151" s="288"/>
      <c r="DFO151" s="288"/>
      <c r="DFP151" s="288"/>
      <c r="DFQ151" s="288"/>
      <c r="DFR151" s="288"/>
      <c r="DFS151" s="288"/>
      <c r="DFT151" s="288"/>
      <c r="DFU151" s="288"/>
      <c r="DFV151" s="288"/>
      <c r="DFW151" s="288"/>
      <c r="DFX151" s="288"/>
      <c r="DFY151" s="288"/>
      <c r="DFZ151" s="288"/>
      <c r="DGA151" s="288"/>
      <c r="DGB151" s="288"/>
      <c r="DGC151" s="288"/>
      <c r="DGD151" s="288"/>
      <c r="DGE151" s="288"/>
      <c r="DGF151" s="288"/>
      <c r="DGG151" s="288"/>
      <c r="DGH151" s="288"/>
      <c r="DGI151" s="288"/>
      <c r="DGJ151" s="288"/>
      <c r="DGK151" s="288"/>
      <c r="DGL151" s="288"/>
      <c r="DGM151" s="288"/>
      <c r="DGN151" s="288"/>
      <c r="DGO151" s="288"/>
      <c r="DGP151" s="288"/>
      <c r="DGQ151" s="288"/>
      <c r="DGR151" s="288"/>
      <c r="DGS151" s="288"/>
      <c r="DGT151" s="288"/>
      <c r="DGU151" s="288"/>
      <c r="DGV151" s="288"/>
      <c r="DGW151" s="288"/>
      <c r="DGX151" s="288"/>
      <c r="DGY151" s="288"/>
      <c r="DGZ151" s="288"/>
      <c r="DHA151" s="288"/>
      <c r="DHB151" s="288"/>
      <c r="DHC151" s="288"/>
      <c r="DHD151" s="288"/>
      <c r="DHE151" s="288"/>
      <c r="DHF151" s="288"/>
      <c r="DHG151" s="288"/>
      <c r="DHH151" s="288"/>
      <c r="DHI151" s="288"/>
      <c r="DHJ151" s="288"/>
      <c r="DHK151" s="288"/>
      <c r="DHL151" s="288"/>
      <c r="DHM151" s="288"/>
      <c r="DHN151" s="288"/>
      <c r="DHO151" s="288"/>
      <c r="DHP151" s="288"/>
      <c r="DHQ151" s="288"/>
      <c r="DHR151" s="288"/>
      <c r="DHS151" s="288"/>
      <c r="DHT151" s="288"/>
      <c r="DHU151" s="288"/>
      <c r="DHV151" s="288"/>
      <c r="DHW151" s="288"/>
      <c r="DHX151" s="288"/>
      <c r="DHY151" s="288"/>
      <c r="DHZ151" s="288"/>
      <c r="DIA151" s="288"/>
      <c r="DIB151" s="288"/>
      <c r="DIC151" s="288"/>
      <c r="DID151" s="288"/>
      <c r="DIE151" s="288"/>
      <c r="DIF151" s="288"/>
      <c r="DIG151" s="288"/>
      <c r="DIH151" s="288"/>
      <c r="DII151" s="288"/>
      <c r="DIJ151" s="288"/>
      <c r="DIK151" s="288"/>
      <c r="DIL151" s="288"/>
      <c r="DIM151" s="288"/>
      <c r="DIN151" s="288"/>
      <c r="DIO151" s="288"/>
      <c r="DIP151" s="288"/>
      <c r="DIQ151" s="288"/>
      <c r="DIR151" s="288"/>
      <c r="DIS151" s="288"/>
      <c r="DIT151" s="288"/>
      <c r="DIU151" s="288"/>
      <c r="DIV151" s="288"/>
      <c r="DIW151" s="288"/>
      <c r="DIX151" s="288"/>
      <c r="DIY151" s="288"/>
      <c r="DIZ151" s="288"/>
      <c r="DJA151" s="288"/>
      <c r="DJB151" s="288"/>
      <c r="DJC151" s="288"/>
      <c r="DJD151" s="288"/>
      <c r="DJE151" s="288"/>
      <c r="DJF151" s="288"/>
      <c r="DJG151" s="288"/>
      <c r="DJH151" s="288"/>
      <c r="DJI151" s="288"/>
      <c r="DJJ151" s="288"/>
      <c r="DJK151" s="288"/>
      <c r="DJL151" s="288"/>
      <c r="DJM151" s="288"/>
      <c r="DJN151" s="288"/>
      <c r="DJO151" s="288"/>
      <c r="DJP151" s="288"/>
      <c r="DJQ151" s="288"/>
      <c r="DJR151" s="288"/>
      <c r="DJS151" s="288"/>
      <c r="DJT151" s="288"/>
      <c r="DJU151" s="288"/>
      <c r="DJV151" s="288"/>
      <c r="DJW151" s="288"/>
      <c r="DJX151" s="288"/>
      <c r="DJY151" s="288"/>
      <c r="DJZ151" s="288"/>
      <c r="DKA151" s="288"/>
      <c r="DKB151" s="288"/>
      <c r="DKC151" s="288"/>
      <c r="DKD151" s="288"/>
      <c r="DKE151" s="288"/>
      <c r="DKF151" s="288"/>
      <c r="DKG151" s="288"/>
      <c r="DKH151" s="288"/>
      <c r="DKI151" s="288"/>
      <c r="DKJ151" s="288"/>
      <c r="DKK151" s="288"/>
      <c r="DKL151" s="288"/>
      <c r="DKM151" s="288"/>
      <c r="DKN151" s="288"/>
      <c r="DKO151" s="288"/>
      <c r="DKP151" s="288"/>
      <c r="DKQ151" s="288"/>
      <c r="DKR151" s="288"/>
      <c r="DKS151" s="288"/>
      <c r="DKT151" s="288"/>
      <c r="DKU151" s="288"/>
      <c r="DKV151" s="288"/>
      <c r="DKW151" s="288"/>
      <c r="DKX151" s="288"/>
      <c r="DKY151" s="288"/>
      <c r="DKZ151" s="288"/>
      <c r="DLA151" s="288"/>
      <c r="DLB151" s="288"/>
      <c r="DLC151" s="288"/>
      <c r="DLD151" s="288"/>
      <c r="DLE151" s="288"/>
      <c r="DLF151" s="288"/>
      <c r="DLG151" s="288"/>
      <c r="DLH151" s="288"/>
      <c r="DLI151" s="288"/>
      <c r="DLJ151" s="288"/>
      <c r="DLK151" s="288"/>
      <c r="DLL151" s="288"/>
      <c r="DLM151" s="288"/>
      <c r="DLN151" s="288"/>
      <c r="DLO151" s="288"/>
      <c r="DLP151" s="288"/>
      <c r="DLQ151" s="288"/>
      <c r="DLR151" s="288"/>
      <c r="DLS151" s="288"/>
      <c r="DLT151" s="288"/>
      <c r="DLU151" s="288"/>
      <c r="DLV151" s="288"/>
      <c r="DLW151" s="288"/>
      <c r="DLX151" s="288"/>
      <c r="DLY151" s="288"/>
      <c r="DLZ151" s="288"/>
      <c r="DMA151" s="288"/>
      <c r="DMB151" s="288"/>
      <c r="DMC151" s="288"/>
      <c r="DMD151" s="288"/>
      <c r="DME151" s="288"/>
      <c r="DMF151" s="288"/>
      <c r="DMG151" s="288"/>
      <c r="DMH151" s="288"/>
      <c r="DMI151" s="288"/>
      <c r="DMJ151" s="288"/>
      <c r="DMK151" s="288"/>
      <c r="DML151" s="288"/>
      <c r="DMM151" s="288"/>
      <c r="DMN151" s="288"/>
      <c r="DMO151" s="288"/>
      <c r="DMP151" s="288"/>
      <c r="DMQ151" s="288"/>
      <c r="DMR151" s="288"/>
      <c r="DMS151" s="288"/>
      <c r="DMT151" s="288"/>
      <c r="DMU151" s="288"/>
      <c r="DMV151" s="288"/>
      <c r="DMW151" s="288"/>
      <c r="DMX151" s="288"/>
      <c r="DMY151" s="288"/>
      <c r="DMZ151" s="288"/>
      <c r="DNA151" s="288"/>
      <c r="DNB151" s="288"/>
      <c r="DNC151" s="288"/>
      <c r="DND151" s="288"/>
      <c r="DNE151" s="288"/>
      <c r="DNF151" s="288"/>
      <c r="DNG151" s="288"/>
      <c r="DNH151" s="288"/>
      <c r="DNI151" s="288"/>
      <c r="DNJ151" s="288"/>
      <c r="DNK151" s="288"/>
      <c r="DNL151" s="288"/>
      <c r="DNM151" s="288"/>
      <c r="DNN151" s="288"/>
      <c r="DNO151" s="288"/>
      <c r="DNP151" s="288"/>
      <c r="DNQ151" s="288"/>
      <c r="DNR151" s="288"/>
      <c r="DNS151" s="288"/>
      <c r="DNT151" s="288"/>
      <c r="DNU151" s="288"/>
      <c r="DNV151" s="288"/>
      <c r="DNW151" s="288"/>
      <c r="DNX151" s="288"/>
      <c r="DNY151" s="288"/>
      <c r="DNZ151" s="288"/>
      <c r="DOA151" s="288"/>
      <c r="DOB151" s="288"/>
      <c r="DOC151" s="288"/>
      <c r="DOD151" s="288"/>
      <c r="DOE151" s="288"/>
      <c r="DOF151" s="288"/>
      <c r="DOG151" s="288"/>
      <c r="DOH151" s="288"/>
      <c r="DOI151" s="288"/>
      <c r="DOJ151" s="288"/>
      <c r="DOK151" s="288"/>
      <c r="DOL151" s="288"/>
      <c r="DOM151" s="288"/>
      <c r="DON151" s="288"/>
      <c r="DOO151" s="288"/>
      <c r="DOP151" s="288"/>
      <c r="DOQ151" s="288"/>
      <c r="DOR151" s="288"/>
      <c r="DOS151" s="288"/>
      <c r="DOT151" s="288"/>
      <c r="DOU151" s="288"/>
      <c r="DOV151" s="288"/>
      <c r="DOW151" s="288"/>
      <c r="DOX151" s="288"/>
      <c r="DOY151" s="288"/>
      <c r="DOZ151" s="288"/>
      <c r="DPA151" s="288"/>
      <c r="DPB151" s="288"/>
      <c r="DPC151" s="288"/>
      <c r="DPD151" s="288"/>
      <c r="DPE151" s="288"/>
      <c r="DPF151" s="288"/>
      <c r="DPG151" s="288"/>
      <c r="DPH151" s="288"/>
      <c r="DPI151" s="288"/>
      <c r="DPJ151" s="288"/>
      <c r="DPK151" s="288"/>
      <c r="DPL151" s="288"/>
      <c r="DPM151" s="288"/>
      <c r="DPN151" s="288"/>
      <c r="DPO151" s="288"/>
      <c r="DPP151" s="288"/>
      <c r="DPQ151" s="288"/>
      <c r="DPR151" s="288"/>
      <c r="DPS151" s="288"/>
      <c r="DPT151" s="288"/>
      <c r="DPU151" s="288"/>
      <c r="DPV151" s="288"/>
      <c r="DPW151" s="288"/>
      <c r="DPX151" s="288"/>
      <c r="DPY151" s="288"/>
      <c r="DPZ151" s="288"/>
      <c r="DQA151" s="288"/>
      <c r="DQB151" s="288"/>
      <c r="DQC151" s="288"/>
      <c r="DQD151" s="288"/>
      <c r="DQE151" s="288"/>
      <c r="DQF151" s="288"/>
      <c r="DQG151" s="288"/>
      <c r="DQH151" s="288"/>
      <c r="DQI151" s="288"/>
      <c r="DQJ151" s="288"/>
      <c r="DQK151" s="288"/>
      <c r="DQL151" s="288"/>
      <c r="DQM151" s="288"/>
      <c r="DQN151" s="288"/>
      <c r="DQO151" s="288"/>
      <c r="DQP151" s="288"/>
      <c r="DQQ151" s="288"/>
      <c r="DQR151" s="288"/>
      <c r="DQS151" s="288"/>
      <c r="DQT151" s="288"/>
      <c r="DQU151" s="288"/>
      <c r="DQV151" s="288"/>
      <c r="DQW151" s="288"/>
      <c r="DQX151" s="288"/>
      <c r="DQY151" s="288"/>
      <c r="DQZ151" s="288"/>
      <c r="DRA151" s="288"/>
      <c r="DRB151" s="288"/>
      <c r="DRC151" s="288"/>
      <c r="DRD151" s="288"/>
      <c r="DRE151" s="288"/>
      <c r="DRF151" s="288"/>
      <c r="DRG151" s="288"/>
      <c r="DRH151" s="288"/>
      <c r="DRI151" s="288"/>
      <c r="DRJ151" s="288"/>
      <c r="DRK151" s="288"/>
      <c r="DRL151" s="288"/>
      <c r="DRM151" s="288"/>
      <c r="DRN151" s="288"/>
      <c r="DRO151" s="288"/>
      <c r="DRP151" s="288"/>
      <c r="DRQ151" s="288"/>
      <c r="DRR151" s="288"/>
      <c r="DRS151" s="288"/>
      <c r="DRT151" s="288"/>
      <c r="DRU151" s="288"/>
      <c r="DRV151" s="288"/>
      <c r="DRW151" s="288"/>
      <c r="DRX151" s="288"/>
      <c r="DRY151" s="288"/>
      <c r="DRZ151" s="288"/>
      <c r="DSA151" s="288"/>
      <c r="DSB151" s="288"/>
      <c r="DSC151" s="288"/>
      <c r="DSD151" s="288"/>
      <c r="DSE151" s="288"/>
      <c r="DSF151" s="288"/>
      <c r="DSG151" s="288"/>
      <c r="DSH151" s="288"/>
      <c r="DSI151" s="288"/>
      <c r="DSJ151" s="288"/>
      <c r="DSK151" s="288"/>
      <c r="DSL151" s="288"/>
      <c r="DSM151" s="288"/>
      <c r="DSN151" s="288"/>
      <c r="DSO151" s="288"/>
      <c r="DSP151" s="288"/>
      <c r="DSQ151" s="288"/>
      <c r="DSR151" s="288"/>
      <c r="DSS151" s="288"/>
      <c r="DST151" s="288"/>
      <c r="DSU151" s="288"/>
      <c r="DSV151" s="288"/>
      <c r="DSW151" s="288"/>
      <c r="DSX151" s="288"/>
      <c r="DSY151" s="288"/>
      <c r="DSZ151" s="288"/>
      <c r="DTA151" s="288"/>
      <c r="DTB151" s="288"/>
      <c r="DTC151" s="288"/>
      <c r="DTD151" s="288"/>
      <c r="DTE151" s="288"/>
      <c r="DTF151" s="288"/>
      <c r="DTG151" s="288"/>
      <c r="DTH151" s="288"/>
      <c r="DTI151" s="288"/>
      <c r="DTJ151" s="288"/>
      <c r="DTK151" s="288"/>
      <c r="DTL151" s="288"/>
      <c r="DTM151" s="288"/>
      <c r="DTN151" s="288"/>
      <c r="DTO151" s="288"/>
      <c r="DTP151" s="288"/>
      <c r="DTQ151" s="288"/>
      <c r="DTR151" s="288"/>
      <c r="DTS151" s="288"/>
      <c r="DTT151" s="288"/>
      <c r="DTU151" s="288"/>
      <c r="DTV151" s="288"/>
      <c r="DTW151" s="288"/>
      <c r="DTX151" s="288"/>
      <c r="DTY151" s="288"/>
      <c r="DTZ151" s="288"/>
      <c r="DUA151" s="288"/>
      <c r="DUB151" s="288"/>
      <c r="DUC151" s="288"/>
      <c r="DUD151" s="288"/>
      <c r="DUE151" s="288"/>
      <c r="DUF151" s="288"/>
      <c r="DUG151" s="288"/>
      <c r="DUH151" s="288"/>
      <c r="DUI151" s="288"/>
      <c r="DUJ151" s="288"/>
      <c r="DUK151" s="288"/>
      <c r="DUL151" s="288"/>
      <c r="DUM151" s="288"/>
      <c r="DUN151" s="288"/>
      <c r="DUO151" s="288"/>
      <c r="DUP151" s="288"/>
      <c r="DUQ151" s="288"/>
      <c r="DUR151" s="288"/>
      <c r="DUS151" s="288"/>
      <c r="DUT151" s="288"/>
      <c r="DUU151" s="288"/>
      <c r="DUV151" s="288"/>
      <c r="DUW151" s="288"/>
      <c r="DUX151" s="288"/>
      <c r="DUY151" s="288"/>
      <c r="DUZ151" s="288"/>
      <c r="DVA151" s="288"/>
      <c r="DVB151" s="288"/>
      <c r="DVC151" s="288"/>
      <c r="DVD151" s="288"/>
      <c r="DVE151" s="288"/>
      <c r="DVF151" s="288"/>
      <c r="DVG151" s="288"/>
      <c r="DVH151" s="288"/>
      <c r="DVI151" s="288"/>
      <c r="DVJ151" s="288"/>
      <c r="DVK151" s="288"/>
      <c r="DVL151" s="288"/>
      <c r="DVM151" s="288"/>
      <c r="DVN151" s="288"/>
      <c r="DVO151" s="288"/>
      <c r="DVP151" s="288"/>
      <c r="DVQ151" s="288"/>
      <c r="DVR151" s="288"/>
      <c r="DVS151" s="288"/>
      <c r="DVT151" s="288"/>
      <c r="DVU151" s="288"/>
      <c r="DVV151" s="288"/>
      <c r="DVW151" s="288"/>
      <c r="DVX151" s="288"/>
      <c r="DVY151" s="288"/>
      <c r="DVZ151" s="288"/>
      <c r="DWA151" s="288"/>
      <c r="DWB151" s="288"/>
      <c r="DWC151" s="288"/>
      <c r="DWD151" s="288"/>
      <c r="DWE151" s="288"/>
      <c r="DWF151" s="288"/>
      <c r="DWG151" s="288"/>
      <c r="DWH151" s="288"/>
      <c r="DWI151" s="288"/>
      <c r="DWJ151" s="288"/>
      <c r="DWK151" s="288"/>
      <c r="DWL151" s="288"/>
      <c r="DWM151" s="288"/>
      <c r="DWN151" s="288"/>
      <c r="DWO151" s="288"/>
      <c r="DWP151" s="288"/>
      <c r="DWQ151" s="288"/>
      <c r="DWR151" s="288"/>
      <c r="DWS151" s="288"/>
      <c r="DWT151" s="288"/>
      <c r="DWU151" s="288"/>
      <c r="DWV151" s="288"/>
      <c r="DWW151" s="288"/>
      <c r="DWX151" s="288"/>
      <c r="DWY151" s="288"/>
      <c r="DWZ151" s="288"/>
      <c r="DXA151" s="288"/>
      <c r="DXB151" s="288"/>
      <c r="DXC151" s="288"/>
      <c r="DXD151" s="288"/>
      <c r="DXE151" s="288"/>
      <c r="DXF151" s="288"/>
      <c r="DXG151" s="288"/>
      <c r="DXH151" s="288"/>
      <c r="DXI151" s="288"/>
      <c r="DXJ151" s="288"/>
      <c r="DXK151" s="288"/>
      <c r="DXL151" s="288"/>
      <c r="DXM151" s="288"/>
      <c r="DXN151" s="288"/>
      <c r="DXO151" s="288"/>
      <c r="DXP151" s="288"/>
      <c r="DXQ151" s="288"/>
      <c r="DXR151" s="288"/>
      <c r="DXS151" s="288"/>
      <c r="DXT151" s="288"/>
      <c r="DXU151" s="288"/>
      <c r="DXV151" s="288"/>
      <c r="DXW151" s="288"/>
      <c r="DXX151" s="288"/>
      <c r="DXY151" s="288"/>
      <c r="DXZ151" s="288"/>
      <c r="DYA151" s="288"/>
      <c r="DYB151" s="288"/>
      <c r="DYC151" s="288"/>
      <c r="DYD151" s="288"/>
      <c r="DYE151" s="288"/>
      <c r="DYF151" s="288"/>
      <c r="DYG151" s="288"/>
      <c r="DYH151" s="288"/>
      <c r="DYI151" s="288"/>
      <c r="DYJ151" s="288"/>
      <c r="DYK151" s="288"/>
      <c r="DYL151" s="288"/>
      <c r="DYM151" s="288"/>
      <c r="DYN151" s="288"/>
      <c r="DYO151" s="288"/>
      <c r="DYP151" s="288"/>
      <c r="DYQ151" s="288"/>
      <c r="DYR151" s="288"/>
      <c r="DYS151" s="288"/>
      <c r="DYT151" s="288"/>
      <c r="DYU151" s="288"/>
      <c r="DYV151" s="288"/>
      <c r="DYW151" s="288"/>
      <c r="DYX151" s="288"/>
      <c r="DYY151" s="288"/>
      <c r="DYZ151" s="288"/>
      <c r="DZA151" s="288"/>
      <c r="DZB151" s="288"/>
      <c r="DZC151" s="288"/>
      <c r="DZD151" s="288"/>
      <c r="DZE151" s="288"/>
      <c r="DZF151" s="288"/>
      <c r="DZG151" s="288"/>
      <c r="DZH151" s="288"/>
      <c r="DZI151" s="288"/>
      <c r="DZJ151" s="288"/>
      <c r="DZK151" s="288"/>
      <c r="DZL151" s="288"/>
      <c r="DZM151" s="288"/>
      <c r="DZN151" s="288"/>
      <c r="DZO151" s="288"/>
      <c r="DZP151" s="288"/>
      <c r="DZQ151" s="288"/>
      <c r="DZR151" s="288"/>
      <c r="DZS151" s="288"/>
      <c r="DZT151" s="288"/>
      <c r="DZU151" s="288"/>
      <c r="DZV151" s="288"/>
      <c r="DZW151" s="288"/>
      <c r="DZX151" s="288"/>
      <c r="DZY151" s="288"/>
      <c r="DZZ151" s="288"/>
      <c r="EAA151" s="288"/>
      <c r="EAB151" s="288"/>
      <c r="EAC151" s="288"/>
      <c r="EAD151" s="288"/>
      <c r="EAE151" s="288"/>
      <c r="EAF151" s="288"/>
      <c r="EAG151" s="288"/>
      <c r="EAH151" s="288"/>
      <c r="EAI151" s="288"/>
      <c r="EAJ151" s="288"/>
      <c r="EAK151" s="288"/>
      <c r="EAL151" s="288"/>
      <c r="EAM151" s="288"/>
      <c r="EAN151" s="288"/>
      <c r="EAO151" s="288"/>
      <c r="EAP151" s="288"/>
      <c r="EAQ151" s="288"/>
      <c r="EAR151" s="288"/>
      <c r="EAS151" s="288"/>
      <c r="EAT151" s="288"/>
      <c r="EAU151" s="288"/>
      <c r="EAV151" s="288"/>
      <c r="EAW151" s="288"/>
      <c r="EAX151" s="288"/>
      <c r="EAY151" s="288"/>
      <c r="EAZ151" s="288"/>
      <c r="EBA151" s="288"/>
      <c r="EBB151" s="288"/>
      <c r="EBC151" s="288"/>
      <c r="EBD151" s="288"/>
      <c r="EBE151" s="288"/>
      <c r="EBF151" s="288"/>
      <c r="EBG151" s="288"/>
      <c r="EBH151" s="288"/>
      <c r="EBI151" s="288"/>
      <c r="EBJ151" s="288"/>
      <c r="EBK151" s="288"/>
      <c r="EBL151" s="288"/>
      <c r="EBM151" s="288"/>
      <c r="EBN151" s="288"/>
      <c r="EBO151" s="288"/>
      <c r="EBP151" s="288"/>
      <c r="EBQ151" s="288"/>
      <c r="EBR151" s="288"/>
      <c r="EBS151" s="288"/>
      <c r="EBT151" s="288"/>
      <c r="EBU151" s="288"/>
      <c r="EBV151" s="288"/>
      <c r="EBW151" s="288"/>
      <c r="EBX151" s="288"/>
      <c r="EBY151" s="288"/>
      <c r="EBZ151" s="288"/>
      <c r="ECA151" s="288"/>
      <c r="ECB151" s="288"/>
      <c r="ECC151" s="288"/>
      <c r="ECD151" s="288"/>
      <c r="ECE151" s="288"/>
      <c r="ECF151" s="288"/>
      <c r="ECG151" s="288"/>
      <c r="ECH151" s="288"/>
      <c r="ECI151" s="288"/>
      <c r="ECJ151" s="288"/>
      <c r="ECK151" s="288"/>
      <c r="ECL151" s="288"/>
      <c r="ECM151" s="288"/>
      <c r="ECN151" s="288"/>
      <c r="ECO151" s="288"/>
      <c r="ECP151" s="288"/>
      <c r="ECQ151" s="288"/>
      <c r="ECR151" s="288"/>
      <c r="ECS151" s="288"/>
      <c r="ECT151" s="288"/>
      <c r="ECU151" s="288"/>
      <c r="ECV151" s="288"/>
      <c r="ECW151" s="288"/>
      <c r="ECX151" s="288"/>
      <c r="ECY151" s="288"/>
      <c r="ECZ151" s="288"/>
      <c r="EDA151" s="288"/>
      <c r="EDB151" s="288"/>
      <c r="EDC151" s="288"/>
      <c r="EDD151" s="288"/>
      <c r="EDE151" s="288"/>
      <c r="EDF151" s="288"/>
      <c r="EDG151" s="288"/>
      <c r="EDH151" s="288"/>
      <c r="EDI151" s="288"/>
      <c r="EDJ151" s="288"/>
      <c r="EDK151" s="288"/>
      <c r="EDL151" s="288"/>
      <c r="EDM151" s="288"/>
      <c r="EDN151" s="288"/>
      <c r="EDO151" s="288"/>
      <c r="EDP151" s="288"/>
      <c r="EDQ151" s="288"/>
      <c r="EDR151" s="288"/>
      <c r="EDS151" s="288"/>
      <c r="EDT151" s="288"/>
      <c r="EDU151" s="288"/>
      <c r="EDV151" s="288"/>
      <c r="EDW151" s="288"/>
      <c r="EDX151" s="288"/>
      <c r="EDY151" s="288"/>
      <c r="EDZ151" s="288"/>
      <c r="EEA151" s="288"/>
      <c r="EEB151" s="288"/>
      <c r="EEC151" s="288"/>
      <c r="EED151" s="288"/>
      <c r="EEE151" s="288"/>
      <c r="EEF151" s="288"/>
      <c r="EEG151" s="288"/>
      <c r="EEH151" s="288"/>
      <c r="EEI151" s="288"/>
      <c r="EEJ151" s="288"/>
      <c r="EEK151" s="288"/>
      <c r="EEL151" s="288"/>
      <c r="EEM151" s="288"/>
      <c r="EEN151" s="288"/>
      <c r="EEO151" s="288"/>
      <c r="EEP151" s="288"/>
      <c r="EEQ151" s="288"/>
      <c r="EER151" s="288"/>
      <c r="EES151" s="288"/>
      <c r="EET151" s="288"/>
      <c r="EEU151" s="288"/>
      <c r="EEV151" s="288"/>
      <c r="EEW151" s="288"/>
      <c r="EEX151" s="288"/>
      <c r="EEY151" s="288"/>
      <c r="EEZ151" s="288"/>
      <c r="EFA151" s="288"/>
      <c r="EFB151" s="288"/>
      <c r="EFC151" s="288"/>
      <c r="EFD151" s="288"/>
      <c r="EFE151" s="288"/>
      <c r="EFF151" s="288"/>
      <c r="EFG151" s="288"/>
      <c r="EFH151" s="288"/>
      <c r="EFI151" s="288"/>
      <c r="EFJ151" s="288"/>
      <c r="EFK151" s="288"/>
      <c r="EFL151" s="288"/>
      <c r="EFM151" s="288"/>
      <c r="EFN151" s="288"/>
      <c r="EFO151" s="288"/>
      <c r="EFP151" s="288"/>
      <c r="EFQ151" s="288"/>
      <c r="EFR151" s="288"/>
      <c r="EFS151" s="288"/>
      <c r="EFT151" s="288"/>
      <c r="EFU151" s="288"/>
      <c r="EFV151" s="288"/>
      <c r="EFW151" s="288"/>
      <c r="EFX151" s="288"/>
      <c r="EFY151" s="288"/>
      <c r="EFZ151" s="288"/>
      <c r="EGA151" s="288"/>
      <c r="EGB151" s="288"/>
      <c r="EGC151" s="288"/>
      <c r="EGD151" s="288"/>
      <c r="EGE151" s="288"/>
      <c r="EGF151" s="288"/>
      <c r="EGG151" s="288"/>
      <c r="EGH151" s="288"/>
      <c r="EGI151" s="288"/>
      <c r="EGJ151" s="288"/>
      <c r="EGK151" s="288"/>
      <c r="EGL151" s="288"/>
      <c r="EGM151" s="288"/>
      <c r="EGN151" s="288"/>
      <c r="EGO151" s="288"/>
      <c r="EGP151" s="288"/>
      <c r="EGQ151" s="288"/>
      <c r="EGR151" s="288"/>
      <c r="EGS151" s="288"/>
      <c r="EGT151" s="288"/>
      <c r="EGU151" s="288"/>
      <c r="EGV151" s="288"/>
      <c r="EGW151" s="288"/>
      <c r="EGX151" s="288"/>
      <c r="EGY151" s="288"/>
      <c r="EGZ151" s="288"/>
      <c r="EHA151" s="288"/>
      <c r="EHB151" s="288"/>
      <c r="EHC151" s="288"/>
      <c r="EHD151" s="288"/>
      <c r="EHE151" s="288"/>
      <c r="EHF151" s="288"/>
      <c r="EHG151" s="288"/>
      <c r="EHH151" s="288"/>
      <c r="EHI151" s="288"/>
      <c r="EHJ151" s="288"/>
      <c r="EHK151" s="288"/>
      <c r="EHL151" s="288"/>
      <c r="EHM151" s="288"/>
      <c r="EHN151" s="288"/>
      <c r="EHO151" s="288"/>
      <c r="EHP151" s="288"/>
      <c r="EHQ151" s="288"/>
      <c r="EHR151" s="288"/>
      <c r="EHS151" s="288"/>
      <c r="EHT151" s="288"/>
      <c r="EHU151" s="288"/>
      <c r="EHV151" s="288"/>
      <c r="EHW151" s="288"/>
      <c r="EHX151" s="288"/>
      <c r="EHY151" s="288"/>
      <c r="EHZ151" s="288"/>
      <c r="EIA151" s="288"/>
      <c r="EIB151" s="288"/>
      <c r="EIC151" s="288"/>
      <c r="EID151" s="288"/>
      <c r="EIE151" s="288"/>
      <c r="EIF151" s="288"/>
      <c r="EIG151" s="288"/>
      <c r="EIH151" s="288"/>
      <c r="EII151" s="288"/>
      <c r="EIJ151" s="288"/>
      <c r="EIK151" s="288"/>
      <c r="EIL151" s="288"/>
      <c r="EIM151" s="288"/>
      <c r="EIN151" s="288"/>
      <c r="EIO151" s="288"/>
      <c r="EIP151" s="288"/>
      <c r="EIQ151" s="288"/>
      <c r="EIR151" s="288"/>
      <c r="EIS151" s="288"/>
      <c r="EIT151" s="288"/>
      <c r="EIU151" s="288"/>
      <c r="EIV151" s="288"/>
      <c r="EIW151" s="288"/>
      <c r="EIX151" s="288"/>
      <c r="EIY151" s="288"/>
      <c r="EIZ151" s="288"/>
      <c r="EJA151" s="288"/>
      <c r="EJB151" s="288"/>
      <c r="EJC151" s="288"/>
      <c r="EJD151" s="288"/>
      <c r="EJE151" s="288"/>
      <c r="EJF151" s="288"/>
      <c r="EJG151" s="288"/>
      <c r="EJH151" s="288"/>
      <c r="EJI151" s="288"/>
      <c r="EJJ151" s="288"/>
      <c r="EJK151" s="288"/>
      <c r="EJL151" s="288"/>
      <c r="EJM151" s="288"/>
      <c r="EJN151" s="288"/>
      <c r="EJO151" s="288"/>
      <c r="EJP151" s="288"/>
      <c r="EJQ151" s="288"/>
      <c r="EJR151" s="288"/>
      <c r="EJS151" s="288"/>
      <c r="EJT151" s="288"/>
      <c r="EJU151" s="288"/>
      <c r="EJV151" s="288"/>
      <c r="EJW151" s="288"/>
      <c r="EJX151" s="288"/>
      <c r="EJY151" s="288"/>
      <c r="EJZ151" s="288"/>
      <c r="EKA151" s="288"/>
      <c r="EKB151" s="288"/>
      <c r="EKC151" s="288"/>
      <c r="EKD151" s="288"/>
      <c r="EKE151" s="288"/>
      <c r="EKF151" s="288"/>
      <c r="EKG151" s="288"/>
      <c r="EKH151" s="288"/>
      <c r="EKI151" s="288"/>
      <c r="EKJ151" s="288"/>
      <c r="EKK151" s="288"/>
      <c r="EKL151" s="288"/>
      <c r="EKM151" s="288"/>
      <c r="EKN151" s="288"/>
      <c r="EKO151" s="288"/>
      <c r="EKP151" s="288"/>
      <c r="EKQ151" s="288"/>
      <c r="EKR151" s="288"/>
      <c r="EKS151" s="288"/>
      <c r="EKT151" s="288"/>
      <c r="EKU151" s="288"/>
      <c r="EKV151" s="288"/>
      <c r="EKW151" s="288"/>
      <c r="EKX151" s="288"/>
      <c r="EKY151" s="288"/>
      <c r="EKZ151" s="288"/>
      <c r="ELA151" s="288"/>
      <c r="ELB151" s="288"/>
      <c r="ELC151" s="288"/>
      <c r="ELD151" s="288"/>
      <c r="ELE151" s="288"/>
      <c r="ELF151" s="288"/>
      <c r="ELG151" s="288"/>
      <c r="ELH151" s="288"/>
      <c r="ELI151" s="288"/>
      <c r="ELJ151" s="288"/>
      <c r="ELK151" s="288"/>
      <c r="ELL151" s="288"/>
      <c r="ELM151" s="288"/>
      <c r="ELN151" s="288"/>
      <c r="ELO151" s="288"/>
      <c r="ELP151" s="288"/>
      <c r="ELQ151" s="288"/>
      <c r="ELR151" s="288"/>
      <c r="ELS151" s="288"/>
      <c r="ELT151" s="288"/>
      <c r="ELU151" s="288"/>
      <c r="ELV151" s="288"/>
      <c r="ELW151" s="288"/>
      <c r="ELX151" s="288"/>
      <c r="ELY151" s="288"/>
      <c r="ELZ151" s="288"/>
      <c r="EMA151" s="288"/>
      <c r="EMB151" s="288"/>
      <c r="EMC151" s="288"/>
      <c r="EMD151" s="288"/>
      <c r="EME151" s="288"/>
      <c r="EMF151" s="288"/>
      <c r="EMG151" s="288"/>
      <c r="EMH151" s="288"/>
      <c r="EMI151" s="288"/>
      <c r="EMJ151" s="288"/>
      <c r="EMK151" s="288"/>
      <c r="EML151" s="288"/>
      <c r="EMM151" s="288"/>
      <c r="EMN151" s="288"/>
      <c r="EMO151" s="288"/>
      <c r="EMP151" s="288"/>
      <c r="EMQ151" s="288"/>
      <c r="EMR151" s="288"/>
      <c r="EMS151" s="288"/>
      <c r="EMT151" s="288"/>
      <c r="EMU151" s="288"/>
      <c r="EMV151" s="288"/>
      <c r="EMW151" s="288"/>
      <c r="EMX151" s="288"/>
      <c r="EMY151" s="288"/>
      <c r="EMZ151" s="288"/>
      <c r="ENA151" s="288"/>
      <c r="ENB151" s="288"/>
      <c r="ENC151" s="288"/>
      <c r="END151" s="288"/>
      <c r="ENE151" s="288"/>
      <c r="ENF151" s="288"/>
      <c r="ENG151" s="288"/>
      <c r="ENH151" s="288"/>
      <c r="ENI151" s="288"/>
      <c r="ENJ151" s="288"/>
      <c r="ENK151" s="288"/>
      <c r="ENL151" s="288"/>
      <c r="ENM151" s="288"/>
      <c r="ENN151" s="288"/>
      <c r="ENO151" s="288"/>
      <c r="ENP151" s="288"/>
      <c r="ENQ151" s="288"/>
      <c r="ENR151" s="288"/>
      <c r="ENS151" s="288"/>
      <c r="ENT151" s="288"/>
      <c r="ENU151" s="288"/>
      <c r="ENV151" s="288"/>
      <c r="ENW151" s="288"/>
      <c r="ENX151" s="288"/>
      <c r="ENY151" s="288"/>
      <c r="ENZ151" s="288"/>
      <c r="EOA151" s="288"/>
      <c r="EOB151" s="288"/>
      <c r="EOC151" s="288"/>
      <c r="EOD151" s="288"/>
      <c r="EOE151" s="288"/>
      <c r="EOF151" s="288"/>
      <c r="EOG151" s="288"/>
      <c r="EOH151" s="288"/>
      <c r="EOI151" s="288"/>
      <c r="EOJ151" s="288"/>
      <c r="EOK151" s="288"/>
      <c r="EOL151" s="288"/>
      <c r="EOM151" s="288"/>
      <c r="EON151" s="288"/>
      <c r="EOO151" s="288"/>
      <c r="EOP151" s="288"/>
      <c r="EOQ151" s="288"/>
      <c r="EOR151" s="288"/>
      <c r="EOS151" s="288"/>
      <c r="EOT151" s="288"/>
      <c r="EOU151" s="288"/>
      <c r="EOV151" s="288"/>
      <c r="EOW151" s="288"/>
      <c r="EOX151" s="288"/>
      <c r="EOY151" s="288"/>
      <c r="EOZ151" s="288"/>
      <c r="EPA151" s="288"/>
      <c r="EPB151" s="288"/>
      <c r="EPC151" s="288"/>
      <c r="EPD151" s="288"/>
      <c r="EPE151" s="288"/>
      <c r="EPF151" s="288"/>
      <c r="EPG151" s="288"/>
      <c r="EPH151" s="288"/>
      <c r="EPI151" s="288"/>
      <c r="EPJ151" s="288"/>
      <c r="EPK151" s="288"/>
      <c r="EPL151" s="288"/>
      <c r="EPM151" s="288"/>
      <c r="EPN151" s="288"/>
      <c r="EPO151" s="288"/>
      <c r="EPP151" s="288"/>
      <c r="EPQ151" s="288"/>
      <c r="EPR151" s="288"/>
      <c r="EPS151" s="288"/>
      <c r="EPT151" s="288"/>
      <c r="EPU151" s="288"/>
      <c r="EPV151" s="288"/>
      <c r="EPW151" s="288"/>
      <c r="EPX151" s="288"/>
      <c r="EPY151" s="288"/>
      <c r="EPZ151" s="288"/>
      <c r="EQA151" s="288"/>
      <c r="EQB151" s="288"/>
      <c r="EQC151" s="288"/>
      <c r="EQD151" s="288"/>
      <c r="EQE151" s="288"/>
      <c r="EQF151" s="288"/>
      <c r="EQG151" s="288"/>
      <c r="EQH151" s="288"/>
      <c r="EQI151" s="288"/>
      <c r="EQJ151" s="288"/>
      <c r="EQK151" s="288"/>
      <c r="EQL151" s="288"/>
      <c r="EQM151" s="288"/>
      <c r="EQN151" s="288"/>
      <c r="EQO151" s="288"/>
      <c r="EQP151" s="288"/>
      <c r="EQQ151" s="288"/>
      <c r="EQR151" s="288"/>
      <c r="EQS151" s="288"/>
      <c r="EQT151" s="288"/>
      <c r="EQU151" s="288"/>
      <c r="EQV151" s="288"/>
      <c r="EQW151" s="288"/>
      <c r="EQX151" s="288"/>
      <c r="EQY151" s="288"/>
      <c r="EQZ151" s="288"/>
      <c r="ERA151" s="288"/>
      <c r="ERB151" s="288"/>
      <c r="ERC151" s="288"/>
      <c r="ERD151" s="288"/>
      <c r="ERE151" s="288"/>
      <c r="ERF151" s="288"/>
      <c r="ERG151" s="288"/>
      <c r="ERH151" s="288"/>
      <c r="ERI151" s="288"/>
      <c r="ERJ151" s="288"/>
      <c r="ERK151" s="288"/>
      <c r="ERL151" s="288"/>
      <c r="ERM151" s="288"/>
      <c r="ERN151" s="288"/>
      <c r="ERO151" s="288"/>
      <c r="ERP151" s="288"/>
      <c r="ERQ151" s="288"/>
      <c r="ERR151" s="288"/>
      <c r="ERS151" s="288"/>
      <c r="ERT151" s="288"/>
      <c r="ERU151" s="288"/>
      <c r="ERV151" s="288"/>
      <c r="ERW151" s="288"/>
      <c r="ERX151" s="288"/>
      <c r="ERY151" s="288"/>
      <c r="ERZ151" s="288"/>
      <c r="ESA151" s="288"/>
      <c r="ESB151" s="288"/>
      <c r="ESC151" s="288"/>
      <c r="ESD151" s="288"/>
      <c r="ESE151" s="288"/>
      <c r="ESF151" s="288"/>
      <c r="ESG151" s="288"/>
      <c r="ESH151" s="288"/>
      <c r="ESI151" s="288"/>
      <c r="ESJ151" s="288"/>
      <c r="ESK151" s="288"/>
      <c r="ESL151" s="288"/>
      <c r="ESM151" s="288"/>
      <c r="ESN151" s="288"/>
      <c r="ESO151" s="288"/>
      <c r="ESP151" s="288"/>
      <c r="ESQ151" s="288"/>
      <c r="ESR151" s="288"/>
      <c r="ESS151" s="288"/>
      <c r="EST151" s="288"/>
      <c r="ESU151" s="288"/>
      <c r="ESV151" s="288"/>
      <c r="ESW151" s="288"/>
      <c r="ESX151" s="288"/>
      <c r="ESY151" s="288"/>
      <c r="ESZ151" s="288"/>
      <c r="ETA151" s="288"/>
      <c r="ETB151" s="288"/>
      <c r="ETC151" s="288"/>
      <c r="ETD151" s="288"/>
      <c r="ETE151" s="288"/>
      <c r="ETF151" s="288"/>
      <c r="ETG151" s="288"/>
      <c r="ETH151" s="288"/>
      <c r="ETI151" s="288"/>
      <c r="ETJ151" s="288"/>
      <c r="ETK151" s="288"/>
      <c r="ETL151" s="288"/>
      <c r="ETM151" s="288"/>
      <c r="ETN151" s="288"/>
      <c r="ETO151" s="288"/>
      <c r="ETP151" s="288"/>
      <c r="ETQ151" s="288"/>
      <c r="ETR151" s="288"/>
      <c r="ETS151" s="288"/>
      <c r="ETT151" s="288"/>
      <c r="ETU151" s="288"/>
      <c r="ETV151" s="288"/>
      <c r="ETW151" s="288"/>
      <c r="ETX151" s="288"/>
      <c r="ETY151" s="288"/>
      <c r="ETZ151" s="288"/>
      <c r="EUA151" s="288"/>
      <c r="EUB151" s="288"/>
      <c r="EUC151" s="288"/>
      <c r="EUD151" s="288"/>
      <c r="EUE151" s="288"/>
      <c r="EUF151" s="288"/>
      <c r="EUG151" s="288"/>
      <c r="EUH151" s="288"/>
      <c r="EUI151" s="288"/>
      <c r="EUJ151" s="288"/>
      <c r="EUK151" s="288"/>
      <c r="EUL151" s="288"/>
      <c r="EUM151" s="288"/>
      <c r="EUN151" s="288"/>
      <c r="EUO151" s="288"/>
      <c r="EUP151" s="288"/>
      <c r="EUQ151" s="288"/>
      <c r="EUR151" s="288"/>
      <c r="EUS151" s="288"/>
      <c r="EUT151" s="288"/>
      <c r="EUU151" s="288"/>
      <c r="EUV151" s="288"/>
      <c r="EUW151" s="288"/>
      <c r="EUX151" s="288"/>
      <c r="EUY151" s="288"/>
      <c r="EUZ151" s="288"/>
      <c r="EVA151" s="288"/>
      <c r="EVB151" s="288"/>
      <c r="EVC151" s="288"/>
      <c r="EVD151" s="288"/>
      <c r="EVE151" s="288"/>
      <c r="EVF151" s="288"/>
      <c r="EVG151" s="288"/>
      <c r="EVH151" s="288"/>
      <c r="EVI151" s="288"/>
      <c r="EVJ151" s="288"/>
      <c r="EVK151" s="288"/>
      <c r="EVL151" s="288"/>
      <c r="EVM151" s="288"/>
      <c r="EVN151" s="288"/>
      <c r="EVO151" s="288"/>
      <c r="EVP151" s="288"/>
      <c r="EVQ151" s="288"/>
      <c r="EVR151" s="288"/>
      <c r="EVS151" s="288"/>
      <c r="EVT151" s="288"/>
      <c r="EVU151" s="288"/>
      <c r="EVV151" s="288"/>
      <c r="EVW151" s="288"/>
      <c r="EVX151" s="288"/>
      <c r="EVY151" s="288"/>
      <c r="EVZ151" s="288"/>
      <c r="EWA151" s="288"/>
      <c r="EWB151" s="288"/>
      <c r="EWC151" s="288"/>
      <c r="EWD151" s="288"/>
      <c r="EWE151" s="288"/>
      <c r="EWF151" s="288"/>
      <c r="EWG151" s="288"/>
      <c r="EWH151" s="288"/>
      <c r="EWI151" s="288"/>
      <c r="EWJ151" s="288"/>
      <c r="EWK151" s="288"/>
      <c r="EWL151" s="288"/>
      <c r="EWM151" s="288"/>
      <c r="EWN151" s="288"/>
      <c r="EWO151" s="288"/>
      <c r="EWP151" s="288"/>
      <c r="EWQ151" s="288"/>
      <c r="EWR151" s="288"/>
      <c r="EWS151" s="288"/>
      <c r="EWT151" s="288"/>
      <c r="EWU151" s="288"/>
      <c r="EWV151" s="288"/>
      <c r="EWW151" s="288"/>
      <c r="EWX151" s="288"/>
      <c r="EWY151" s="288"/>
      <c r="EWZ151" s="288"/>
      <c r="EXA151" s="288"/>
      <c r="EXB151" s="288"/>
      <c r="EXC151" s="288"/>
      <c r="EXD151" s="288"/>
      <c r="EXE151" s="288"/>
      <c r="EXF151" s="288"/>
      <c r="EXG151" s="288"/>
      <c r="EXH151" s="288"/>
      <c r="EXI151" s="288"/>
      <c r="EXJ151" s="288"/>
      <c r="EXK151" s="288"/>
      <c r="EXL151" s="288"/>
      <c r="EXM151" s="288"/>
      <c r="EXN151" s="288"/>
      <c r="EXO151" s="288"/>
      <c r="EXP151" s="288"/>
      <c r="EXQ151" s="288"/>
      <c r="EXR151" s="288"/>
      <c r="EXS151" s="288"/>
      <c r="EXT151" s="288"/>
      <c r="EXU151" s="288"/>
      <c r="EXV151" s="288"/>
      <c r="EXW151" s="288"/>
      <c r="EXX151" s="288"/>
      <c r="EXY151" s="288"/>
      <c r="EXZ151" s="288"/>
      <c r="EYA151" s="288"/>
      <c r="EYB151" s="288"/>
      <c r="EYC151" s="288"/>
      <c r="EYD151" s="288"/>
      <c r="EYE151" s="288"/>
      <c r="EYF151" s="288"/>
      <c r="EYG151" s="288"/>
      <c r="EYH151" s="288"/>
      <c r="EYI151" s="288"/>
      <c r="EYJ151" s="288"/>
      <c r="EYK151" s="288"/>
      <c r="EYL151" s="288"/>
      <c r="EYM151" s="288"/>
      <c r="EYN151" s="288"/>
      <c r="EYO151" s="288"/>
      <c r="EYP151" s="288"/>
      <c r="EYQ151" s="288"/>
      <c r="EYR151" s="288"/>
      <c r="EYS151" s="288"/>
      <c r="EYT151" s="288"/>
      <c r="EYU151" s="288"/>
      <c r="EYV151" s="288"/>
      <c r="EYW151" s="288"/>
      <c r="EYX151" s="288"/>
      <c r="EYY151" s="288"/>
      <c r="EYZ151" s="288"/>
      <c r="EZA151" s="288"/>
      <c r="EZB151" s="288"/>
      <c r="EZC151" s="288"/>
      <c r="EZD151" s="288"/>
      <c r="EZE151" s="288"/>
      <c r="EZF151" s="288"/>
      <c r="EZG151" s="288"/>
      <c r="EZH151" s="288"/>
      <c r="EZI151" s="288"/>
      <c r="EZJ151" s="288"/>
      <c r="EZK151" s="288"/>
      <c r="EZL151" s="288"/>
      <c r="EZM151" s="288"/>
      <c r="EZN151" s="288"/>
      <c r="EZO151" s="288"/>
      <c r="EZP151" s="288"/>
      <c r="EZQ151" s="288"/>
      <c r="EZR151" s="288"/>
      <c r="EZS151" s="288"/>
      <c r="EZT151" s="288"/>
      <c r="EZU151" s="288"/>
      <c r="EZV151" s="288"/>
      <c r="EZW151" s="288"/>
      <c r="EZX151" s="288"/>
      <c r="EZY151" s="288"/>
      <c r="EZZ151" s="288"/>
      <c r="FAA151" s="288"/>
      <c r="FAB151" s="288"/>
      <c r="FAC151" s="288"/>
      <c r="FAD151" s="288"/>
      <c r="FAE151" s="288"/>
      <c r="FAF151" s="288"/>
      <c r="FAG151" s="288"/>
      <c r="FAH151" s="288"/>
      <c r="FAI151" s="288"/>
      <c r="FAJ151" s="288"/>
      <c r="FAK151" s="288"/>
      <c r="FAL151" s="288"/>
      <c r="FAM151" s="288"/>
      <c r="FAN151" s="288"/>
      <c r="FAO151" s="288"/>
      <c r="FAP151" s="288"/>
      <c r="FAQ151" s="288"/>
      <c r="FAR151" s="288"/>
      <c r="FAS151" s="288"/>
      <c r="FAT151" s="288"/>
      <c r="FAU151" s="288"/>
      <c r="FAV151" s="288"/>
      <c r="FAW151" s="288"/>
      <c r="FAX151" s="288"/>
      <c r="FAY151" s="288"/>
      <c r="FAZ151" s="288"/>
      <c r="FBA151" s="288"/>
      <c r="FBB151" s="288"/>
      <c r="FBC151" s="288"/>
      <c r="FBD151" s="288"/>
      <c r="FBE151" s="288"/>
      <c r="FBF151" s="288"/>
      <c r="FBG151" s="288"/>
      <c r="FBH151" s="288"/>
      <c r="FBI151" s="288"/>
      <c r="FBJ151" s="288"/>
      <c r="FBK151" s="288"/>
      <c r="FBL151" s="288"/>
      <c r="FBM151" s="288"/>
      <c r="FBN151" s="288"/>
      <c r="FBO151" s="288"/>
      <c r="FBP151" s="288"/>
      <c r="FBQ151" s="288"/>
      <c r="FBR151" s="288"/>
      <c r="FBS151" s="288"/>
      <c r="FBT151" s="288"/>
      <c r="FBU151" s="288"/>
      <c r="FBV151" s="288"/>
      <c r="FBW151" s="288"/>
      <c r="FBX151" s="288"/>
      <c r="FBY151" s="288"/>
      <c r="FBZ151" s="288"/>
      <c r="FCA151" s="288"/>
      <c r="FCB151" s="288"/>
      <c r="FCC151" s="288"/>
      <c r="FCD151" s="288"/>
      <c r="FCE151" s="288"/>
      <c r="FCF151" s="288"/>
      <c r="FCG151" s="288"/>
      <c r="FCH151" s="288"/>
      <c r="FCI151" s="288"/>
      <c r="FCJ151" s="288"/>
      <c r="FCK151" s="288"/>
      <c r="FCL151" s="288"/>
      <c r="FCM151" s="288"/>
      <c r="FCN151" s="288"/>
      <c r="FCO151" s="288"/>
      <c r="FCP151" s="288"/>
      <c r="FCQ151" s="288"/>
      <c r="FCR151" s="288"/>
      <c r="FCS151" s="288"/>
      <c r="FCT151" s="288"/>
      <c r="FCU151" s="288"/>
      <c r="FCV151" s="288"/>
      <c r="FCW151" s="288"/>
      <c r="FCX151" s="288"/>
      <c r="FCY151" s="288"/>
      <c r="FCZ151" s="288"/>
      <c r="FDA151" s="288"/>
      <c r="FDB151" s="288"/>
      <c r="FDC151" s="288"/>
      <c r="FDD151" s="288"/>
      <c r="FDE151" s="288"/>
      <c r="FDF151" s="288"/>
      <c r="FDG151" s="288"/>
      <c r="FDH151" s="288"/>
      <c r="FDI151" s="288"/>
      <c r="FDJ151" s="288"/>
      <c r="FDK151" s="288"/>
      <c r="FDL151" s="288"/>
      <c r="FDM151" s="288"/>
      <c r="FDN151" s="288"/>
      <c r="FDO151" s="288"/>
      <c r="FDP151" s="288"/>
      <c r="FDQ151" s="288"/>
      <c r="FDR151" s="288"/>
      <c r="FDS151" s="288"/>
      <c r="FDT151" s="288"/>
      <c r="FDU151" s="288"/>
      <c r="FDV151" s="288"/>
      <c r="FDW151" s="288"/>
      <c r="FDX151" s="288"/>
      <c r="FDY151" s="288"/>
      <c r="FDZ151" s="288"/>
      <c r="FEA151" s="288"/>
      <c r="FEB151" s="288"/>
      <c r="FEC151" s="288"/>
      <c r="FED151" s="288"/>
      <c r="FEE151" s="288"/>
      <c r="FEF151" s="288"/>
      <c r="FEG151" s="288"/>
      <c r="FEH151" s="288"/>
      <c r="FEI151" s="288"/>
      <c r="FEJ151" s="288"/>
      <c r="FEK151" s="288"/>
      <c r="FEL151" s="288"/>
      <c r="FEM151" s="288"/>
      <c r="FEN151" s="288"/>
      <c r="FEO151" s="288"/>
      <c r="FEP151" s="288"/>
      <c r="FEQ151" s="288"/>
      <c r="FER151" s="288"/>
      <c r="FES151" s="288"/>
      <c r="FET151" s="288"/>
      <c r="FEU151" s="288"/>
      <c r="FEV151" s="288"/>
      <c r="FEW151" s="288"/>
      <c r="FEX151" s="288"/>
      <c r="FEY151" s="288"/>
      <c r="FEZ151" s="288"/>
      <c r="FFA151" s="288"/>
      <c r="FFB151" s="288"/>
      <c r="FFC151" s="288"/>
      <c r="FFD151" s="288"/>
      <c r="FFE151" s="288"/>
      <c r="FFF151" s="288"/>
      <c r="FFG151" s="288"/>
      <c r="FFH151" s="288"/>
      <c r="FFI151" s="288"/>
      <c r="FFJ151" s="288"/>
      <c r="FFK151" s="288"/>
      <c r="FFL151" s="288"/>
      <c r="FFM151" s="288"/>
      <c r="FFN151" s="288"/>
      <c r="FFO151" s="288"/>
      <c r="FFP151" s="288"/>
      <c r="FFQ151" s="288"/>
      <c r="FFR151" s="288"/>
      <c r="FFS151" s="288"/>
      <c r="FFT151" s="288"/>
      <c r="FFU151" s="288"/>
      <c r="FFV151" s="288"/>
      <c r="FFW151" s="288"/>
      <c r="FFX151" s="288"/>
      <c r="FFY151" s="288"/>
      <c r="FFZ151" s="288"/>
      <c r="FGA151" s="288"/>
      <c r="FGB151" s="288"/>
      <c r="FGC151" s="288"/>
      <c r="FGD151" s="288"/>
      <c r="FGE151" s="288"/>
      <c r="FGF151" s="288"/>
      <c r="FGG151" s="288"/>
      <c r="FGH151" s="288"/>
      <c r="FGI151" s="288"/>
      <c r="FGJ151" s="288"/>
      <c r="FGK151" s="288"/>
      <c r="FGL151" s="288"/>
      <c r="FGM151" s="288"/>
      <c r="FGN151" s="288"/>
      <c r="FGO151" s="288"/>
      <c r="FGP151" s="288"/>
      <c r="FGQ151" s="288"/>
      <c r="FGR151" s="288"/>
      <c r="FGS151" s="288"/>
      <c r="FGT151" s="288"/>
      <c r="FGU151" s="288"/>
      <c r="FGV151" s="288"/>
      <c r="FGW151" s="288"/>
      <c r="FGX151" s="288"/>
      <c r="FGY151" s="288"/>
      <c r="FGZ151" s="288"/>
      <c r="FHA151" s="288"/>
      <c r="FHB151" s="288"/>
      <c r="FHC151" s="288"/>
      <c r="FHD151" s="288"/>
      <c r="FHE151" s="288"/>
      <c r="FHF151" s="288"/>
      <c r="FHG151" s="288"/>
      <c r="FHH151" s="288"/>
      <c r="FHI151" s="288"/>
      <c r="FHJ151" s="288"/>
      <c r="FHK151" s="288"/>
      <c r="FHL151" s="288"/>
      <c r="FHM151" s="288"/>
      <c r="FHN151" s="288"/>
      <c r="FHO151" s="288"/>
      <c r="FHP151" s="288"/>
      <c r="FHQ151" s="288"/>
      <c r="FHR151" s="288"/>
      <c r="FHS151" s="288"/>
      <c r="FHT151" s="288"/>
      <c r="FHU151" s="288"/>
      <c r="FHV151" s="288"/>
      <c r="FHW151" s="288"/>
      <c r="FHX151" s="288"/>
      <c r="FHY151" s="288"/>
      <c r="FHZ151" s="288"/>
      <c r="FIA151" s="288"/>
      <c r="FIB151" s="288"/>
      <c r="FIC151" s="288"/>
      <c r="FID151" s="288"/>
      <c r="FIE151" s="288"/>
      <c r="FIF151" s="288"/>
      <c r="FIG151" s="288"/>
      <c r="FIH151" s="288"/>
      <c r="FII151" s="288"/>
      <c r="FIJ151" s="288"/>
      <c r="FIK151" s="288"/>
      <c r="FIL151" s="288"/>
      <c r="FIM151" s="288"/>
      <c r="FIN151" s="288"/>
      <c r="FIO151" s="288"/>
      <c r="FIP151" s="288"/>
      <c r="FIQ151" s="288"/>
      <c r="FIR151" s="288"/>
      <c r="FIS151" s="288"/>
      <c r="FIT151" s="288"/>
      <c r="FIU151" s="288"/>
      <c r="FIV151" s="288"/>
      <c r="FIW151" s="288"/>
      <c r="FIX151" s="288"/>
      <c r="FIY151" s="288"/>
      <c r="FIZ151" s="288"/>
      <c r="FJA151" s="288"/>
      <c r="FJB151" s="288"/>
      <c r="FJC151" s="288"/>
      <c r="FJD151" s="288"/>
      <c r="FJE151" s="288"/>
      <c r="FJF151" s="288"/>
      <c r="FJG151" s="288"/>
      <c r="FJH151" s="288"/>
      <c r="FJI151" s="288"/>
      <c r="FJJ151" s="288"/>
      <c r="FJK151" s="288"/>
      <c r="FJL151" s="288"/>
      <c r="FJM151" s="288"/>
      <c r="FJN151" s="288"/>
      <c r="FJO151" s="288"/>
      <c r="FJP151" s="288"/>
      <c r="FJQ151" s="288"/>
      <c r="FJR151" s="288"/>
      <c r="FJS151" s="288"/>
      <c r="FJT151" s="288"/>
      <c r="FJU151" s="288"/>
      <c r="FJV151" s="288"/>
      <c r="FJW151" s="288"/>
      <c r="FJX151" s="288"/>
      <c r="FJY151" s="288"/>
      <c r="FJZ151" s="288"/>
      <c r="FKA151" s="288"/>
      <c r="FKB151" s="288"/>
      <c r="FKC151" s="288"/>
      <c r="FKD151" s="288"/>
      <c r="FKE151" s="288"/>
      <c r="FKF151" s="288"/>
      <c r="FKG151" s="288"/>
      <c r="FKH151" s="288"/>
      <c r="FKI151" s="288"/>
      <c r="FKJ151" s="288"/>
      <c r="FKK151" s="288"/>
      <c r="FKL151" s="288"/>
      <c r="FKM151" s="288"/>
      <c r="FKN151" s="288"/>
      <c r="FKO151" s="288"/>
      <c r="FKP151" s="288"/>
      <c r="FKQ151" s="288"/>
      <c r="FKR151" s="288"/>
      <c r="FKS151" s="288"/>
      <c r="FKT151" s="288"/>
      <c r="FKU151" s="288"/>
      <c r="FKV151" s="288"/>
      <c r="FKW151" s="288"/>
      <c r="FKX151" s="288"/>
      <c r="FKY151" s="288"/>
      <c r="FKZ151" s="288"/>
      <c r="FLA151" s="288"/>
      <c r="FLB151" s="288"/>
      <c r="FLC151" s="288"/>
      <c r="FLD151" s="288"/>
      <c r="FLE151" s="288"/>
      <c r="FLF151" s="288"/>
      <c r="FLG151" s="288"/>
      <c r="FLH151" s="288"/>
      <c r="FLI151" s="288"/>
      <c r="FLJ151" s="288"/>
      <c r="FLK151" s="288"/>
      <c r="FLL151" s="288"/>
      <c r="FLM151" s="288"/>
      <c r="FLN151" s="288"/>
      <c r="FLO151" s="288"/>
      <c r="FLP151" s="288"/>
      <c r="FLQ151" s="288"/>
      <c r="FLR151" s="288"/>
      <c r="FLS151" s="288"/>
      <c r="FLT151" s="288"/>
      <c r="FLU151" s="288"/>
      <c r="FLV151" s="288"/>
      <c r="FLW151" s="288"/>
      <c r="FLX151" s="288"/>
      <c r="FLY151" s="288"/>
      <c r="FLZ151" s="288"/>
      <c r="FMA151" s="288"/>
      <c r="FMB151" s="288"/>
      <c r="FMC151" s="288"/>
      <c r="FMD151" s="288"/>
      <c r="FME151" s="288"/>
      <c r="FMF151" s="288"/>
      <c r="FMG151" s="288"/>
      <c r="FMH151" s="288"/>
      <c r="FMI151" s="288"/>
      <c r="FMJ151" s="288"/>
      <c r="FMK151" s="288"/>
      <c r="FML151" s="288"/>
      <c r="FMM151" s="288"/>
      <c r="FMN151" s="288"/>
      <c r="FMO151" s="288"/>
      <c r="FMP151" s="288"/>
      <c r="FMQ151" s="288"/>
      <c r="FMR151" s="288"/>
      <c r="FMS151" s="288"/>
      <c r="FMT151" s="288"/>
      <c r="FMU151" s="288"/>
      <c r="FMV151" s="288"/>
      <c r="FMW151" s="288"/>
      <c r="FMX151" s="288"/>
      <c r="FMY151" s="288"/>
      <c r="FMZ151" s="288"/>
      <c r="FNA151" s="288"/>
      <c r="FNB151" s="288"/>
      <c r="FNC151" s="288"/>
      <c r="FND151" s="288"/>
      <c r="FNE151" s="288"/>
      <c r="FNF151" s="288"/>
      <c r="FNG151" s="288"/>
      <c r="FNH151" s="288"/>
      <c r="FNI151" s="288"/>
      <c r="FNJ151" s="288"/>
      <c r="FNK151" s="288"/>
      <c r="FNL151" s="288"/>
      <c r="FNM151" s="288"/>
      <c r="FNN151" s="288"/>
      <c r="FNO151" s="288"/>
      <c r="FNP151" s="288"/>
      <c r="FNQ151" s="288"/>
      <c r="FNR151" s="288"/>
      <c r="FNS151" s="288"/>
      <c r="FNT151" s="288"/>
      <c r="FNU151" s="288"/>
      <c r="FNV151" s="288"/>
      <c r="FNW151" s="288"/>
      <c r="FNX151" s="288"/>
      <c r="FNY151" s="288"/>
      <c r="FNZ151" s="288"/>
      <c r="FOA151" s="288"/>
      <c r="FOB151" s="288"/>
      <c r="FOC151" s="288"/>
      <c r="FOD151" s="288"/>
      <c r="FOE151" s="288"/>
      <c r="FOF151" s="288"/>
      <c r="FOG151" s="288"/>
      <c r="FOH151" s="288"/>
      <c r="FOI151" s="288"/>
      <c r="FOJ151" s="288"/>
      <c r="FOK151" s="288"/>
      <c r="FOL151" s="288"/>
      <c r="FOM151" s="288"/>
      <c r="FON151" s="288"/>
      <c r="FOO151" s="288"/>
      <c r="FOP151" s="288"/>
      <c r="FOQ151" s="288"/>
      <c r="FOR151" s="288"/>
      <c r="FOS151" s="288"/>
      <c r="FOT151" s="288"/>
      <c r="FOU151" s="288"/>
      <c r="FOV151" s="288"/>
      <c r="FOW151" s="288"/>
      <c r="FOX151" s="288"/>
      <c r="FOY151" s="288"/>
      <c r="FOZ151" s="288"/>
      <c r="FPA151" s="288"/>
      <c r="FPB151" s="288"/>
      <c r="FPC151" s="288"/>
      <c r="FPD151" s="288"/>
      <c r="FPE151" s="288"/>
      <c r="FPF151" s="288"/>
      <c r="FPG151" s="288"/>
      <c r="FPH151" s="288"/>
      <c r="FPI151" s="288"/>
      <c r="FPJ151" s="288"/>
      <c r="FPK151" s="288"/>
      <c r="FPL151" s="288"/>
      <c r="FPM151" s="288"/>
      <c r="FPN151" s="288"/>
      <c r="FPO151" s="288"/>
      <c r="FPP151" s="288"/>
      <c r="FPQ151" s="288"/>
      <c r="FPR151" s="288"/>
      <c r="FPS151" s="288"/>
      <c r="FPT151" s="288"/>
      <c r="FPU151" s="288"/>
      <c r="FPV151" s="288"/>
      <c r="FPW151" s="288"/>
      <c r="FPX151" s="288"/>
      <c r="FPY151" s="288"/>
      <c r="FPZ151" s="288"/>
      <c r="FQA151" s="288"/>
      <c r="FQB151" s="288"/>
      <c r="FQC151" s="288"/>
      <c r="FQD151" s="288"/>
      <c r="FQE151" s="288"/>
      <c r="FQF151" s="288"/>
      <c r="FQG151" s="288"/>
      <c r="FQH151" s="288"/>
      <c r="FQI151" s="288"/>
      <c r="FQJ151" s="288"/>
      <c r="FQK151" s="288"/>
      <c r="FQL151" s="288"/>
      <c r="FQM151" s="288"/>
      <c r="FQN151" s="288"/>
      <c r="FQO151" s="288"/>
      <c r="FQP151" s="288"/>
      <c r="FQQ151" s="288"/>
      <c r="FQR151" s="288"/>
      <c r="FQS151" s="288"/>
      <c r="FQT151" s="288"/>
      <c r="FQU151" s="288"/>
      <c r="FQV151" s="288"/>
      <c r="FQW151" s="288"/>
      <c r="FQX151" s="288"/>
      <c r="FQY151" s="288"/>
      <c r="FQZ151" s="288"/>
      <c r="FRA151" s="288"/>
      <c r="FRB151" s="288"/>
      <c r="FRC151" s="288"/>
      <c r="FRD151" s="288"/>
      <c r="FRE151" s="288"/>
      <c r="FRF151" s="288"/>
      <c r="FRG151" s="288"/>
      <c r="FRH151" s="288"/>
      <c r="FRI151" s="288"/>
      <c r="FRJ151" s="288"/>
      <c r="FRK151" s="288"/>
      <c r="FRL151" s="288"/>
      <c r="FRM151" s="288"/>
      <c r="FRN151" s="288"/>
      <c r="FRO151" s="288"/>
      <c r="FRP151" s="288"/>
      <c r="FRQ151" s="288"/>
      <c r="FRR151" s="288"/>
      <c r="FRS151" s="288"/>
      <c r="FRT151" s="288"/>
      <c r="FRU151" s="288"/>
      <c r="FRV151" s="288"/>
      <c r="FRW151" s="288"/>
      <c r="FRX151" s="288"/>
      <c r="FRY151" s="288"/>
      <c r="FRZ151" s="288"/>
      <c r="FSA151" s="288"/>
      <c r="FSB151" s="288"/>
      <c r="FSC151" s="288"/>
      <c r="FSD151" s="288"/>
      <c r="FSE151" s="288"/>
      <c r="FSF151" s="288"/>
      <c r="FSG151" s="288"/>
      <c r="FSH151" s="288"/>
      <c r="FSI151" s="288"/>
      <c r="FSJ151" s="288"/>
      <c r="FSK151" s="288"/>
      <c r="FSL151" s="288"/>
      <c r="FSM151" s="288"/>
      <c r="FSN151" s="288"/>
      <c r="FSO151" s="288"/>
      <c r="FSP151" s="288"/>
      <c r="FSQ151" s="288"/>
      <c r="FSR151" s="288"/>
      <c r="FSS151" s="288"/>
      <c r="FST151" s="288"/>
      <c r="FSU151" s="288"/>
      <c r="FSV151" s="288"/>
      <c r="FSW151" s="288"/>
      <c r="FSX151" s="288"/>
      <c r="FSY151" s="288"/>
      <c r="FSZ151" s="288"/>
      <c r="FTA151" s="288"/>
      <c r="FTB151" s="288"/>
      <c r="FTC151" s="288"/>
      <c r="FTD151" s="288"/>
      <c r="FTE151" s="288"/>
      <c r="FTF151" s="288"/>
      <c r="FTG151" s="288"/>
      <c r="FTH151" s="288"/>
      <c r="FTI151" s="288"/>
      <c r="FTJ151" s="288"/>
      <c r="FTK151" s="288"/>
      <c r="FTL151" s="288"/>
      <c r="FTM151" s="288"/>
      <c r="FTN151" s="288"/>
      <c r="FTO151" s="288"/>
      <c r="FTP151" s="288"/>
      <c r="FTQ151" s="288"/>
      <c r="FTR151" s="288"/>
      <c r="FTS151" s="288"/>
      <c r="FTT151" s="288"/>
      <c r="FTU151" s="288"/>
      <c r="FTV151" s="288"/>
      <c r="FTW151" s="288"/>
      <c r="FTX151" s="288"/>
      <c r="FTY151" s="288"/>
      <c r="FTZ151" s="288"/>
      <c r="FUA151" s="288"/>
      <c r="FUB151" s="288"/>
      <c r="FUC151" s="288"/>
      <c r="FUD151" s="288"/>
      <c r="FUE151" s="288"/>
      <c r="FUF151" s="288"/>
      <c r="FUG151" s="288"/>
      <c r="FUH151" s="288"/>
      <c r="FUI151" s="288"/>
      <c r="FUJ151" s="288"/>
      <c r="FUK151" s="288"/>
      <c r="FUL151" s="288"/>
      <c r="FUM151" s="288"/>
      <c r="FUN151" s="288"/>
      <c r="FUO151" s="288"/>
      <c r="FUP151" s="288"/>
      <c r="FUQ151" s="288"/>
      <c r="FUR151" s="288"/>
      <c r="FUS151" s="288"/>
      <c r="FUT151" s="288"/>
      <c r="FUU151" s="288"/>
      <c r="FUV151" s="288"/>
      <c r="FUW151" s="288"/>
      <c r="FUX151" s="288"/>
      <c r="FUY151" s="288"/>
      <c r="FUZ151" s="288"/>
      <c r="FVA151" s="288"/>
      <c r="FVB151" s="288"/>
      <c r="FVC151" s="288"/>
      <c r="FVD151" s="288"/>
      <c r="FVE151" s="288"/>
      <c r="FVF151" s="288"/>
      <c r="FVG151" s="288"/>
      <c r="FVH151" s="288"/>
      <c r="FVI151" s="288"/>
      <c r="FVJ151" s="288"/>
      <c r="FVK151" s="288"/>
      <c r="FVL151" s="288"/>
      <c r="FVM151" s="288"/>
      <c r="FVN151" s="288"/>
      <c r="FVO151" s="288"/>
      <c r="FVP151" s="288"/>
      <c r="FVQ151" s="288"/>
      <c r="FVR151" s="288"/>
      <c r="FVS151" s="288"/>
      <c r="FVT151" s="288"/>
      <c r="FVU151" s="288"/>
      <c r="FVV151" s="288"/>
      <c r="FVW151" s="288"/>
      <c r="FVX151" s="288"/>
      <c r="FVY151" s="288"/>
      <c r="FVZ151" s="288"/>
      <c r="FWA151" s="288"/>
      <c r="FWB151" s="288"/>
      <c r="FWC151" s="288"/>
      <c r="FWD151" s="288"/>
      <c r="FWE151" s="288"/>
      <c r="FWF151" s="288"/>
      <c r="FWG151" s="288"/>
      <c r="FWH151" s="288"/>
      <c r="FWI151" s="288"/>
      <c r="FWJ151" s="288"/>
      <c r="FWK151" s="288"/>
      <c r="FWL151" s="288"/>
      <c r="FWM151" s="288"/>
      <c r="FWN151" s="288"/>
      <c r="FWO151" s="288"/>
      <c r="FWP151" s="288"/>
      <c r="FWQ151" s="288"/>
      <c r="FWR151" s="288"/>
      <c r="FWS151" s="288"/>
      <c r="FWT151" s="288"/>
      <c r="FWU151" s="288"/>
      <c r="FWV151" s="288"/>
      <c r="FWW151" s="288"/>
      <c r="FWX151" s="288"/>
      <c r="FWY151" s="288"/>
      <c r="FWZ151" s="288"/>
      <c r="FXA151" s="288"/>
      <c r="FXB151" s="288"/>
      <c r="FXC151" s="288"/>
      <c r="FXD151" s="288"/>
      <c r="FXE151" s="288"/>
      <c r="FXF151" s="288"/>
      <c r="FXG151" s="288"/>
      <c r="FXH151" s="288"/>
      <c r="FXI151" s="288"/>
      <c r="FXJ151" s="288"/>
      <c r="FXK151" s="288"/>
      <c r="FXL151" s="288"/>
      <c r="FXM151" s="288"/>
      <c r="FXN151" s="288"/>
      <c r="FXO151" s="288"/>
      <c r="FXP151" s="288"/>
      <c r="FXQ151" s="288"/>
      <c r="FXR151" s="288"/>
      <c r="FXS151" s="288"/>
      <c r="FXT151" s="288"/>
      <c r="FXU151" s="288"/>
      <c r="FXV151" s="288"/>
      <c r="FXW151" s="288"/>
      <c r="FXX151" s="288"/>
      <c r="FXY151" s="288"/>
      <c r="FXZ151" s="288"/>
      <c r="FYA151" s="288"/>
      <c r="FYB151" s="288"/>
      <c r="FYC151" s="288"/>
      <c r="FYD151" s="288"/>
      <c r="FYE151" s="288"/>
      <c r="FYF151" s="288"/>
      <c r="FYG151" s="288"/>
      <c r="FYH151" s="288"/>
      <c r="FYI151" s="288"/>
      <c r="FYJ151" s="288"/>
      <c r="FYK151" s="288"/>
      <c r="FYL151" s="288"/>
      <c r="FYM151" s="288"/>
      <c r="FYN151" s="288"/>
      <c r="FYO151" s="288"/>
      <c r="FYP151" s="288"/>
      <c r="FYQ151" s="288"/>
      <c r="FYR151" s="288"/>
      <c r="FYS151" s="288"/>
      <c r="FYT151" s="288"/>
      <c r="FYU151" s="288"/>
      <c r="FYV151" s="288"/>
      <c r="FYW151" s="288"/>
      <c r="FYX151" s="288"/>
      <c r="FYY151" s="288"/>
      <c r="FYZ151" s="288"/>
      <c r="FZA151" s="288"/>
      <c r="FZB151" s="288"/>
      <c r="FZC151" s="288"/>
      <c r="FZD151" s="288"/>
      <c r="FZE151" s="288"/>
      <c r="FZF151" s="288"/>
      <c r="FZG151" s="288"/>
      <c r="FZH151" s="288"/>
      <c r="FZI151" s="288"/>
      <c r="FZJ151" s="288"/>
      <c r="FZK151" s="288"/>
      <c r="FZL151" s="288"/>
      <c r="FZM151" s="288"/>
      <c r="FZN151" s="288"/>
      <c r="FZO151" s="288"/>
      <c r="FZP151" s="288"/>
      <c r="FZQ151" s="288"/>
      <c r="FZR151" s="288"/>
      <c r="FZS151" s="288"/>
      <c r="FZT151" s="288"/>
      <c r="FZU151" s="288"/>
      <c r="FZV151" s="288"/>
      <c r="FZW151" s="288"/>
      <c r="FZX151" s="288"/>
      <c r="FZY151" s="288"/>
      <c r="FZZ151" s="288"/>
      <c r="GAA151" s="288"/>
      <c r="GAB151" s="288"/>
      <c r="GAC151" s="288"/>
      <c r="GAD151" s="288"/>
      <c r="GAE151" s="288"/>
      <c r="GAF151" s="288"/>
      <c r="GAG151" s="288"/>
      <c r="GAH151" s="288"/>
      <c r="GAI151" s="288"/>
      <c r="GAJ151" s="288"/>
      <c r="GAK151" s="288"/>
      <c r="GAL151" s="288"/>
      <c r="GAM151" s="288"/>
      <c r="GAN151" s="288"/>
      <c r="GAO151" s="288"/>
      <c r="GAP151" s="288"/>
      <c r="GAQ151" s="288"/>
      <c r="GAR151" s="288"/>
      <c r="GAS151" s="288"/>
      <c r="GAT151" s="288"/>
      <c r="GAU151" s="288"/>
      <c r="GAV151" s="288"/>
      <c r="GAW151" s="288"/>
      <c r="GAX151" s="288"/>
      <c r="GAY151" s="288"/>
      <c r="GAZ151" s="288"/>
      <c r="GBA151" s="288"/>
      <c r="GBB151" s="288"/>
      <c r="GBC151" s="288"/>
      <c r="GBD151" s="288"/>
      <c r="GBE151" s="288"/>
      <c r="GBF151" s="288"/>
      <c r="GBG151" s="288"/>
      <c r="GBH151" s="288"/>
      <c r="GBI151" s="288"/>
      <c r="GBJ151" s="288"/>
      <c r="GBK151" s="288"/>
      <c r="GBL151" s="288"/>
      <c r="GBM151" s="288"/>
      <c r="GBN151" s="288"/>
      <c r="GBO151" s="288"/>
      <c r="GBP151" s="288"/>
      <c r="GBQ151" s="288"/>
      <c r="GBR151" s="288"/>
      <c r="GBS151" s="288"/>
      <c r="GBT151" s="288"/>
      <c r="GBU151" s="288"/>
      <c r="GBV151" s="288"/>
      <c r="GBW151" s="288"/>
      <c r="GBX151" s="288"/>
      <c r="GBY151" s="288"/>
      <c r="GBZ151" s="288"/>
      <c r="GCA151" s="288"/>
      <c r="GCB151" s="288"/>
      <c r="GCC151" s="288"/>
      <c r="GCD151" s="288"/>
      <c r="GCE151" s="288"/>
      <c r="GCF151" s="288"/>
      <c r="GCG151" s="288"/>
      <c r="GCH151" s="288"/>
      <c r="GCI151" s="288"/>
      <c r="GCJ151" s="288"/>
      <c r="GCK151" s="288"/>
      <c r="GCL151" s="288"/>
      <c r="GCM151" s="288"/>
      <c r="GCN151" s="288"/>
      <c r="GCO151" s="288"/>
      <c r="GCP151" s="288"/>
      <c r="GCQ151" s="288"/>
      <c r="GCR151" s="288"/>
      <c r="GCS151" s="288"/>
      <c r="GCT151" s="288"/>
      <c r="GCU151" s="288"/>
      <c r="GCV151" s="288"/>
      <c r="GCW151" s="288"/>
      <c r="GCX151" s="288"/>
      <c r="GCY151" s="288"/>
      <c r="GCZ151" s="288"/>
      <c r="GDA151" s="288"/>
      <c r="GDB151" s="288"/>
      <c r="GDC151" s="288"/>
      <c r="GDD151" s="288"/>
      <c r="GDE151" s="288"/>
      <c r="GDF151" s="288"/>
      <c r="GDG151" s="288"/>
      <c r="GDH151" s="288"/>
      <c r="GDI151" s="288"/>
      <c r="GDJ151" s="288"/>
      <c r="GDK151" s="288"/>
      <c r="GDL151" s="288"/>
      <c r="GDM151" s="288"/>
      <c r="GDN151" s="288"/>
      <c r="GDO151" s="288"/>
      <c r="GDP151" s="288"/>
      <c r="GDQ151" s="288"/>
      <c r="GDR151" s="288"/>
      <c r="GDS151" s="288"/>
      <c r="GDT151" s="288"/>
      <c r="GDU151" s="288"/>
      <c r="GDV151" s="288"/>
      <c r="GDW151" s="288"/>
      <c r="GDX151" s="288"/>
      <c r="GDY151" s="288"/>
      <c r="GDZ151" s="288"/>
      <c r="GEA151" s="288"/>
      <c r="GEB151" s="288"/>
      <c r="GEC151" s="288"/>
      <c r="GED151" s="288"/>
      <c r="GEE151" s="288"/>
      <c r="GEF151" s="288"/>
      <c r="GEG151" s="288"/>
      <c r="GEH151" s="288"/>
      <c r="GEI151" s="288"/>
      <c r="GEJ151" s="288"/>
      <c r="GEK151" s="288"/>
      <c r="GEL151" s="288"/>
      <c r="GEM151" s="288"/>
      <c r="GEN151" s="288"/>
      <c r="GEO151" s="288"/>
      <c r="GEP151" s="288"/>
      <c r="GEQ151" s="288"/>
      <c r="GER151" s="288"/>
      <c r="GES151" s="288"/>
      <c r="GET151" s="288"/>
      <c r="GEU151" s="288"/>
      <c r="GEV151" s="288"/>
      <c r="GEW151" s="288"/>
      <c r="GEX151" s="288"/>
      <c r="GEY151" s="288"/>
      <c r="GEZ151" s="288"/>
      <c r="GFA151" s="288"/>
      <c r="GFB151" s="288"/>
      <c r="GFC151" s="288"/>
      <c r="GFD151" s="288"/>
      <c r="GFE151" s="288"/>
      <c r="GFF151" s="288"/>
      <c r="GFG151" s="288"/>
      <c r="GFH151" s="288"/>
      <c r="GFI151" s="288"/>
      <c r="GFJ151" s="288"/>
      <c r="GFK151" s="288"/>
      <c r="GFL151" s="288"/>
      <c r="GFM151" s="288"/>
      <c r="GFN151" s="288"/>
      <c r="GFO151" s="288"/>
      <c r="GFP151" s="288"/>
      <c r="GFQ151" s="288"/>
      <c r="GFR151" s="288"/>
      <c r="GFS151" s="288"/>
      <c r="GFT151" s="288"/>
      <c r="GFU151" s="288"/>
      <c r="GFV151" s="288"/>
      <c r="GFW151" s="288"/>
      <c r="GFX151" s="288"/>
      <c r="GFY151" s="288"/>
      <c r="GFZ151" s="288"/>
      <c r="GGA151" s="288"/>
      <c r="GGB151" s="288"/>
      <c r="GGC151" s="288"/>
      <c r="GGD151" s="288"/>
      <c r="GGE151" s="288"/>
      <c r="GGF151" s="288"/>
      <c r="GGG151" s="288"/>
      <c r="GGH151" s="288"/>
      <c r="GGI151" s="288"/>
      <c r="GGJ151" s="288"/>
      <c r="GGK151" s="288"/>
      <c r="GGL151" s="288"/>
      <c r="GGM151" s="288"/>
      <c r="GGN151" s="288"/>
      <c r="GGO151" s="288"/>
      <c r="GGP151" s="288"/>
      <c r="GGQ151" s="288"/>
      <c r="GGR151" s="288"/>
      <c r="GGS151" s="288"/>
      <c r="GGT151" s="288"/>
      <c r="GGU151" s="288"/>
      <c r="GGV151" s="288"/>
      <c r="GGW151" s="288"/>
      <c r="GGX151" s="288"/>
      <c r="GGY151" s="288"/>
      <c r="GGZ151" s="288"/>
      <c r="GHA151" s="288"/>
      <c r="GHB151" s="288"/>
      <c r="GHC151" s="288"/>
      <c r="GHD151" s="288"/>
      <c r="GHE151" s="288"/>
      <c r="GHF151" s="288"/>
      <c r="GHG151" s="288"/>
      <c r="GHH151" s="288"/>
      <c r="GHI151" s="288"/>
      <c r="GHJ151" s="288"/>
      <c r="GHK151" s="288"/>
      <c r="GHL151" s="288"/>
      <c r="GHM151" s="288"/>
      <c r="GHN151" s="288"/>
      <c r="GHO151" s="288"/>
      <c r="GHP151" s="288"/>
      <c r="GHQ151" s="288"/>
      <c r="GHR151" s="288"/>
      <c r="GHS151" s="288"/>
      <c r="GHT151" s="288"/>
      <c r="GHU151" s="288"/>
      <c r="GHV151" s="288"/>
      <c r="GHW151" s="288"/>
      <c r="GHX151" s="288"/>
      <c r="GHY151" s="288"/>
      <c r="GHZ151" s="288"/>
      <c r="GIA151" s="288"/>
      <c r="GIB151" s="288"/>
      <c r="GIC151" s="288"/>
      <c r="GID151" s="288"/>
      <c r="GIE151" s="288"/>
      <c r="GIF151" s="288"/>
      <c r="GIG151" s="288"/>
      <c r="GIH151" s="288"/>
      <c r="GII151" s="288"/>
      <c r="GIJ151" s="288"/>
      <c r="GIK151" s="288"/>
      <c r="GIL151" s="288"/>
      <c r="GIM151" s="288"/>
      <c r="GIN151" s="288"/>
      <c r="GIO151" s="288"/>
      <c r="GIP151" s="288"/>
      <c r="GIQ151" s="288"/>
      <c r="GIR151" s="288"/>
      <c r="GIS151" s="288"/>
      <c r="GIT151" s="288"/>
      <c r="GIU151" s="288"/>
      <c r="GIV151" s="288"/>
      <c r="GIW151" s="288"/>
      <c r="GIX151" s="288"/>
      <c r="GIY151" s="288"/>
      <c r="GIZ151" s="288"/>
      <c r="GJA151" s="288"/>
      <c r="GJB151" s="288"/>
      <c r="GJC151" s="288"/>
      <c r="GJD151" s="288"/>
      <c r="GJE151" s="288"/>
      <c r="GJF151" s="288"/>
      <c r="GJG151" s="288"/>
      <c r="GJH151" s="288"/>
      <c r="GJI151" s="288"/>
      <c r="GJJ151" s="288"/>
      <c r="GJK151" s="288"/>
      <c r="GJL151" s="288"/>
      <c r="GJM151" s="288"/>
      <c r="GJN151" s="288"/>
      <c r="GJO151" s="288"/>
      <c r="GJP151" s="288"/>
      <c r="GJQ151" s="288"/>
      <c r="GJR151" s="288"/>
      <c r="GJS151" s="288"/>
      <c r="GJT151" s="288"/>
      <c r="GJU151" s="288"/>
      <c r="GJV151" s="288"/>
      <c r="GJW151" s="288"/>
      <c r="GJX151" s="288"/>
      <c r="GJY151" s="288"/>
      <c r="GJZ151" s="288"/>
      <c r="GKA151" s="288"/>
      <c r="GKB151" s="288"/>
      <c r="GKC151" s="288"/>
      <c r="GKD151" s="288"/>
      <c r="GKE151" s="288"/>
      <c r="GKF151" s="288"/>
      <c r="GKG151" s="288"/>
      <c r="GKH151" s="288"/>
      <c r="GKI151" s="288"/>
      <c r="GKJ151" s="288"/>
      <c r="GKK151" s="288"/>
      <c r="GKL151" s="288"/>
      <c r="GKM151" s="288"/>
      <c r="GKN151" s="288"/>
      <c r="GKO151" s="288"/>
      <c r="GKP151" s="288"/>
      <c r="GKQ151" s="288"/>
      <c r="GKR151" s="288"/>
      <c r="GKS151" s="288"/>
      <c r="GKT151" s="288"/>
      <c r="GKU151" s="288"/>
      <c r="GKV151" s="288"/>
      <c r="GKW151" s="288"/>
      <c r="GKX151" s="288"/>
      <c r="GKY151" s="288"/>
      <c r="GKZ151" s="288"/>
      <c r="GLA151" s="288"/>
      <c r="GLB151" s="288"/>
      <c r="GLC151" s="288"/>
      <c r="GLD151" s="288"/>
      <c r="GLE151" s="288"/>
      <c r="GLF151" s="288"/>
      <c r="GLG151" s="288"/>
      <c r="GLH151" s="288"/>
      <c r="GLI151" s="288"/>
      <c r="GLJ151" s="288"/>
      <c r="GLK151" s="288"/>
      <c r="GLL151" s="288"/>
      <c r="GLM151" s="288"/>
      <c r="GLN151" s="288"/>
      <c r="GLO151" s="288"/>
      <c r="GLP151" s="288"/>
      <c r="GLQ151" s="288"/>
      <c r="GLR151" s="288"/>
      <c r="GLS151" s="288"/>
      <c r="GLT151" s="288"/>
      <c r="GLU151" s="288"/>
      <c r="GLV151" s="288"/>
      <c r="GLW151" s="288"/>
      <c r="GLX151" s="288"/>
      <c r="GLY151" s="288"/>
      <c r="GLZ151" s="288"/>
      <c r="GMA151" s="288"/>
      <c r="GMB151" s="288"/>
      <c r="GMC151" s="288"/>
      <c r="GMD151" s="288"/>
      <c r="GME151" s="288"/>
      <c r="GMF151" s="288"/>
      <c r="GMG151" s="288"/>
      <c r="GMH151" s="288"/>
      <c r="GMI151" s="288"/>
      <c r="GMJ151" s="288"/>
      <c r="GMK151" s="288"/>
      <c r="GML151" s="288"/>
      <c r="GMM151" s="288"/>
      <c r="GMN151" s="288"/>
      <c r="GMO151" s="288"/>
      <c r="GMP151" s="288"/>
      <c r="GMQ151" s="288"/>
      <c r="GMR151" s="288"/>
      <c r="GMS151" s="288"/>
      <c r="GMT151" s="288"/>
      <c r="GMU151" s="288"/>
      <c r="GMV151" s="288"/>
      <c r="GMW151" s="288"/>
      <c r="GMX151" s="288"/>
      <c r="GMY151" s="288"/>
      <c r="GMZ151" s="288"/>
      <c r="GNA151" s="288"/>
      <c r="GNB151" s="288"/>
      <c r="GNC151" s="288"/>
      <c r="GND151" s="288"/>
      <c r="GNE151" s="288"/>
      <c r="GNF151" s="288"/>
      <c r="GNG151" s="288"/>
      <c r="GNH151" s="288"/>
      <c r="GNI151" s="288"/>
      <c r="GNJ151" s="288"/>
      <c r="GNK151" s="288"/>
      <c r="GNL151" s="288"/>
      <c r="GNM151" s="288"/>
      <c r="GNN151" s="288"/>
      <c r="GNO151" s="288"/>
      <c r="GNP151" s="288"/>
      <c r="GNQ151" s="288"/>
      <c r="GNR151" s="288"/>
      <c r="GNS151" s="288"/>
      <c r="GNT151" s="288"/>
      <c r="GNU151" s="288"/>
      <c r="GNV151" s="288"/>
      <c r="GNW151" s="288"/>
      <c r="GNX151" s="288"/>
      <c r="GNY151" s="288"/>
      <c r="GNZ151" s="288"/>
      <c r="GOA151" s="288"/>
      <c r="GOB151" s="288"/>
      <c r="GOC151" s="288"/>
      <c r="GOD151" s="288"/>
      <c r="GOE151" s="288"/>
      <c r="GOF151" s="288"/>
      <c r="GOG151" s="288"/>
      <c r="GOH151" s="288"/>
      <c r="GOI151" s="288"/>
      <c r="GOJ151" s="288"/>
      <c r="GOK151" s="288"/>
      <c r="GOL151" s="288"/>
      <c r="GOM151" s="288"/>
      <c r="GON151" s="288"/>
      <c r="GOO151" s="288"/>
      <c r="GOP151" s="288"/>
      <c r="GOQ151" s="288"/>
      <c r="GOR151" s="288"/>
      <c r="GOS151" s="288"/>
      <c r="GOT151" s="288"/>
      <c r="GOU151" s="288"/>
      <c r="GOV151" s="288"/>
      <c r="GOW151" s="288"/>
      <c r="GOX151" s="288"/>
      <c r="GOY151" s="288"/>
      <c r="GOZ151" s="288"/>
      <c r="GPA151" s="288"/>
      <c r="GPB151" s="288"/>
      <c r="GPC151" s="288"/>
      <c r="GPD151" s="288"/>
      <c r="GPE151" s="288"/>
      <c r="GPF151" s="288"/>
      <c r="GPG151" s="288"/>
      <c r="GPH151" s="288"/>
      <c r="GPI151" s="288"/>
      <c r="GPJ151" s="288"/>
      <c r="GPK151" s="288"/>
      <c r="GPL151" s="288"/>
      <c r="GPM151" s="288"/>
      <c r="GPN151" s="288"/>
      <c r="GPO151" s="288"/>
      <c r="GPP151" s="288"/>
      <c r="GPQ151" s="288"/>
      <c r="GPR151" s="288"/>
      <c r="GPS151" s="288"/>
      <c r="GPT151" s="288"/>
      <c r="GPU151" s="288"/>
      <c r="GPV151" s="288"/>
      <c r="GPW151" s="288"/>
      <c r="GPX151" s="288"/>
      <c r="GPY151" s="288"/>
      <c r="GPZ151" s="288"/>
      <c r="GQA151" s="288"/>
      <c r="GQB151" s="288"/>
      <c r="GQC151" s="288"/>
      <c r="GQD151" s="288"/>
      <c r="GQE151" s="288"/>
      <c r="GQF151" s="288"/>
      <c r="GQG151" s="288"/>
      <c r="GQH151" s="288"/>
      <c r="GQI151" s="288"/>
      <c r="GQJ151" s="288"/>
      <c r="GQK151" s="288"/>
      <c r="GQL151" s="288"/>
      <c r="GQM151" s="288"/>
      <c r="GQN151" s="288"/>
      <c r="GQO151" s="288"/>
      <c r="GQP151" s="288"/>
      <c r="GQQ151" s="288"/>
      <c r="GQR151" s="288"/>
      <c r="GQS151" s="288"/>
      <c r="GQT151" s="288"/>
      <c r="GQU151" s="288"/>
      <c r="GQV151" s="288"/>
      <c r="GQW151" s="288"/>
      <c r="GQX151" s="288"/>
      <c r="GQY151" s="288"/>
      <c r="GQZ151" s="288"/>
      <c r="GRA151" s="288"/>
      <c r="GRB151" s="288"/>
      <c r="GRC151" s="288"/>
      <c r="GRD151" s="288"/>
      <c r="GRE151" s="288"/>
      <c r="GRF151" s="288"/>
      <c r="GRG151" s="288"/>
      <c r="GRH151" s="288"/>
      <c r="GRI151" s="288"/>
      <c r="GRJ151" s="288"/>
      <c r="GRK151" s="288"/>
      <c r="GRL151" s="288"/>
      <c r="GRM151" s="288"/>
      <c r="GRN151" s="288"/>
      <c r="GRO151" s="288"/>
      <c r="GRP151" s="288"/>
      <c r="GRQ151" s="288"/>
      <c r="GRR151" s="288"/>
      <c r="GRS151" s="288"/>
      <c r="GRT151" s="288"/>
      <c r="GRU151" s="288"/>
      <c r="GRV151" s="288"/>
      <c r="GRW151" s="288"/>
      <c r="GRX151" s="288"/>
      <c r="GRY151" s="288"/>
      <c r="GRZ151" s="288"/>
      <c r="GSA151" s="288"/>
      <c r="GSB151" s="288"/>
      <c r="GSC151" s="288"/>
      <c r="GSD151" s="288"/>
      <c r="GSE151" s="288"/>
      <c r="GSF151" s="288"/>
      <c r="GSG151" s="288"/>
      <c r="GSH151" s="288"/>
      <c r="GSI151" s="288"/>
      <c r="GSJ151" s="288"/>
      <c r="GSK151" s="288"/>
      <c r="GSL151" s="288"/>
      <c r="GSM151" s="288"/>
      <c r="GSN151" s="288"/>
      <c r="GSO151" s="288"/>
      <c r="GSP151" s="288"/>
      <c r="GSQ151" s="288"/>
      <c r="GSR151" s="288"/>
      <c r="GSS151" s="288"/>
      <c r="GST151" s="288"/>
      <c r="GSU151" s="288"/>
      <c r="GSV151" s="288"/>
      <c r="GSW151" s="288"/>
      <c r="GSX151" s="288"/>
      <c r="GSY151" s="288"/>
      <c r="GSZ151" s="288"/>
      <c r="GTA151" s="288"/>
      <c r="GTB151" s="288"/>
      <c r="GTC151" s="288"/>
      <c r="GTD151" s="288"/>
      <c r="GTE151" s="288"/>
      <c r="GTF151" s="288"/>
      <c r="GTG151" s="288"/>
      <c r="GTH151" s="288"/>
      <c r="GTI151" s="288"/>
      <c r="GTJ151" s="288"/>
      <c r="GTK151" s="288"/>
      <c r="GTL151" s="288"/>
      <c r="GTM151" s="288"/>
      <c r="GTN151" s="288"/>
      <c r="GTO151" s="288"/>
      <c r="GTP151" s="288"/>
      <c r="GTQ151" s="288"/>
      <c r="GTR151" s="288"/>
      <c r="GTS151" s="288"/>
      <c r="GTT151" s="288"/>
      <c r="GTU151" s="288"/>
      <c r="GTV151" s="288"/>
      <c r="GTW151" s="288"/>
      <c r="GTX151" s="288"/>
      <c r="GTY151" s="288"/>
      <c r="GTZ151" s="288"/>
      <c r="GUA151" s="288"/>
      <c r="GUB151" s="288"/>
      <c r="GUC151" s="288"/>
      <c r="GUD151" s="288"/>
      <c r="GUE151" s="288"/>
      <c r="GUF151" s="288"/>
      <c r="GUG151" s="288"/>
      <c r="GUH151" s="288"/>
      <c r="GUI151" s="288"/>
      <c r="GUJ151" s="288"/>
      <c r="GUK151" s="288"/>
      <c r="GUL151" s="288"/>
      <c r="GUM151" s="288"/>
      <c r="GUN151" s="288"/>
      <c r="GUO151" s="288"/>
      <c r="GUP151" s="288"/>
      <c r="GUQ151" s="288"/>
      <c r="GUR151" s="288"/>
      <c r="GUS151" s="288"/>
      <c r="GUT151" s="288"/>
      <c r="GUU151" s="288"/>
      <c r="GUV151" s="288"/>
      <c r="GUW151" s="288"/>
      <c r="GUX151" s="288"/>
      <c r="GUY151" s="288"/>
      <c r="GUZ151" s="288"/>
      <c r="GVA151" s="288"/>
      <c r="GVB151" s="288"/>
      <c r="GVC151" s="288"/>
      <c r="GVD151" s="288"/>
      <c r="GVE151" s="288"/>
      <c r="GVF151" s="288"/>
      <c r="GVG151" s="288"/>
      <c r="GVH151" s="288"/>
      <c r="GVI151" s="288"/>
      <c r="GVJ151" s="288"/>
      <c r="GVK151" s="288"/>
      <c r="GVL151" s="288"/>
      <c r="GVM151" s="288"/>
      <c r="GVN151" s="288"/>
      <c r="GVO151" s="288"/>
      <c r="GVP151" s="288"/>
      <c r="GVQ151" s="288"/>
      <c r="GVR151" s="288"/>
      <c r="GVS151" s="288"/>
      <c r="GVT151" s="288"/>
      <c r="GVU151" s="288"/>
      <c r="GVV151" s="288"/>
      <c r="GVW151" s="288"/>
      <c r="GVX151" s="288"/>
      <c r="GVY151" s="288"/>
      <c r="GVZ151" s="288"/>
      <c r="GWA151" s="288"/>
      <c r="GWB151" s="288"/>
      <c r="GWC151" s="288"/>
      <c r="GWD151" s="288"/>
      <c r="GWE151" s="288"/>
      <c r="GWF151" s="288"/>
      <c r="GWG151" s="288"/>
      <c r="GWH151" s="288"/>
      <c r="GWI151" s="288"/>
      <c r="GWJ151" s="288"/>
      <c r="GWK151" s="288"/>
      <c r="GWL151" s="288"/>
      <c r="GWM151" s="288"/>
      <c r="GWN151" s="288"/>
      <c r="GWO151" s="288"/>
      <c r="GWP151" s="288"/>
      <c r="GWQ151" s="288"/>
      <c r="GWR151" s="288"/>
      <c r="GWS151" s="288"/>
      <c r="GWT151" s="288"/>
      <c r="GWU151" s="288"/>
      <c r="GWV151" s="288"/>
      <c r="GWW151" s="288"/>
      <c r="GWX151" s="288"/>
      <c r="GWY151" s="288"/>
      <c r="GWZ151" s="288"/>
      <c r="GXA151" s="288"/>
      <c r="GXB151" s="288"/>
      <c r="GXC151" s="288"/>
      <c r="GXD151" s="288"/>
      <c r="GXE151" s="288"/>
      <c r="GXF151" s="288"/>
      <c r="GXG151" s="288"/>
      <c r="GXH151" s="288"/>
      <c r="GXI151" s="288"/>
      <c r="GXJ151" s="288"/>
      <c r="GXK151" s="288"/>
      <c r="GXL151" s="288"/>
      <c r="GXM151" s="288"/>
      <c r="GXN151" s="288"/>
      <c r="GXO151" s="288"/>
      <c r="GXP151" s="288"/>
      <c r="GXQ151" s="288"/>
      <c r="GXR151" s="288"/>
      <c r="GXS151" s="288"/>
      <c r="GXT151" s="288"/>
      <c r="GXU151" s="288"/>
      <c r="GXV151" s="288"/>
      <c r="GXW151" s="288"/>
      <c r="GXX151" s="288"/>
      <c r="GXY151" s="288"/>
      <c r="GXZ151" s="288"/>
      <c r="GYA151" s="288"/>
      <c r="GYB151" s="288"/>
      <c r="GYC151" s="288"/>
      <c r="GYD151" s="288"/>
      <c r="GYE151" s="288"/>
      <c r="GYF151" s="288"/>
      <c r="GYG151" s="288"/>
      <c r="GYH151" s="288"/>
      <c r="GYI151" s="288"/>
      <c r="GYJ151" s="288"/>
      <c r="GYK151" s="288"/>
      <c r="GYL151" s="288"/>
      <c r="GYM151" s="288"/>
      <c r="GYN151" s="288"/>
      <c r="GYO151" s="288"/>
      <c r="GYP151" s="288"/>
      <c r="GYQ151" s="288"/>
      <c r="GYR151" s="288"/>
      <c r="GYS151" s="288"/>
      <c r="GYT151" s="288"/>
      <c r="GYU151" s="288"/>
      <c r="GYV151" s="288"/>
      <c r="GYW151" s="288"/>
      <c r="GYX151" s="288"/>
      <c r="GYY151" s="288"/>
      <c r="GYZ151" s="288"/>
      <c r="GZA151" s="288"/>
      <c r="GZB151" s="288"/>
      <c r="GZC151" s="288"/>
      <c r="GZD151" s="288"/>
      <c r="GZE151" s="288"/>
      <c r="GZF151" s="288"/>
      <c r="GZG151" s="288"/>
      <c r="GZH151" s="288"/>
      <c r="GZI151" s="288"/>
      <c r="GZJ151" s="288"/>
      <c r="GZK151" s="288"/>
      <c r="GZL151" s="288"/>
      <c r="GZM151" s="288"/>
      <c r="GZN151" s="288"/>
      <c r="GZO151" s="288"/>
      <c r="GZP151" s="288"/>
      <c r="GZQ151" s="288"/>
      <c r="GZR151" s="288"/>
      <c r="GZS151" s="288"/>
      <c r="GZT151" s="288"/>
      <c r="GZU151" s="288"/>
      <c r="GZV151" s="288"/>
      <c r="GZW151" s="288"/>
      <c r="GZX151" s="288"/>
      <c r="GZY151" s="288"/>
      <c r="GZZ151" s="288"/>
      <c r="HAA151" s="288"/>
      <c r="HAB151" s="288"/>
      <c r="HAC151" s="288"/>
      <c r="HAD151" s="288"/>
      <c r="HAE151" s="288"/>
      <c r="HAF151" s="288"/>
      <c r="HAG151" s="288"/>
      <c r="HAH151" s="288"/>
      <c r="HAI151" s="288"/>
      <c r="HAJ151" s="288"/>
      <c r="HAK151" s="288"/>
      <c r="HAL151" s="288"/>
      <c r="HAM151" s="288"/>
      <c r="HAN151" s="288"/>
      <c r="HAO151" s="288"/>
      <c r="HAP151" s="288"/>
      <c r="HAQ151" s="288"/>
      <c r="HAR151" s="288"/>
      <c r="HAS151" s="288"/>
      <c r="HAT151" s="288"/>
      <c r="HAU151" s="288"/>
      <c r="HAV151" s="288"/>
      <c r="HAW151" s="288"/>
      <c r="HAX151" s="288"/>
      <c r="HAY151" s="288"/>
      <c r="HAZ151" s="288"/>
      <c r="HBA151" s="288"/>
      <c r="HBB151" s="288"/>
      <c r="HBC151" s="288"/>
      <c r="HBD151" s="288"/>
      <c r="HBE151" s="288"/>
      <c r="HBF151" s="288"/>
      <c r="HBG151" s="288"/>
      <c r="HBH151" s="288"/>
      <c r="HBI151" s="288"/>
      <c r="HBJ151" s="288"/>
      <c r="HBK151" s="288"/>
      <c r="HBL151" s="288"/>
      <c r="HBM151" s="288"/>
      <c r="HBN151" s="288"/>
      <c r="HBO151" s="288"/>
      <c r="HBP151" s="288"/>
      <c r="HBQ151" s="288"/>
      <c r="HBR151" s="288"/>
      <c r="HBS151" s="288"/>
      <c r="HBT151" s="288"/>
      <c r="HBU151" s="288"/>
      <c r="HBV151" s="288"/>
      <c r="HBW151" s="288"/>
      <c r="HBX151" s="288"/>
      <c r="HBY151" s="288"/>
      <c r="HBZ151" s="288"/>
      <c r="HCA151" s="288"/>
      <c r="HCB151" s="288"/>
      <c r="HCC151" s="288"/>
      <c r="HCD151" s="288"/>
      <c r="HCE151" s="288"/>
      <c r="HCF151" s="288"/>
      <c r="HCG151" s="288"/>
      <c r="HCH151" s="288"/>
      <c r="HCI151" s="288"/>
      <c r="HCJ151" s="288"/>
      <c r="HCK151" s="288"/>
      <c r="HCL151" s="288"/>
      <c r="HCM151" s="288"/>
      <c r="HCN151" s="288"/>
      <c r="HCO151" s="288"/>
      <c r="HCP151" s="288"/>
      <c r="HCQ151" s="288"/>
      <c r="HCR151" s="288"/>
      <c r="HCS151" s="288"/>
      <c r="HCT151" s="288"/>
      <c r="HCU151" s="288"/>
      <c r="HCV151" s="288"/>
      <c r="HCW151" s="288"/>
      <c r="HCX151" s="288"/>
      <c r="HCY151" s="288"/>
      <c r="HCZ151" s="288"/>
      <c r="HDA151" s="288"/>
      <c r="HDB151" s="288"/>
      <c r="HDC151" s="288"/>
      <c r="HDD151" s="288"/>
      <c r="HDE151" s="288"/>
      <c r="HDF151" s="288"/>
      <c r="HDG151" s="288"/>
      <c r="HDH151" s="288"/>
      <c r="HDI151" s="288"/>
      <c r="HDJ151" s="288"/>
      <c r="HDK151" s="288"/>
      <c r="HDL151" s="288"/>
      <c r="HDM151" s="288"/>
      <c r="HDN151" s="288"/>
      <c r="HDO151" s="288"/>
      <c r="HDP151" s="288"/>
      <c r="HDQ151" s="288"/>
      <c r="HDR151" s="288"/>
      <c r="HDS151" s="288"/>
      <c r="HDT151" s="288"/>
      <c r="HDU151" s="288"/>
      <c r="HDV151" s="288"/>
      <c r="HDW151" s="288"/>
      <c r="HDX151" s="288"/>
      <c r="HDY151" s="288"/>
      <c r="HDZ151" s="288"/>
      <c r="HEA151" s="288"/>
      <c r="HEB151" s="288"/>
      <c r="HEC151" s="288"/>
      <c r="HED151" s="288"/>
      <c r="HEE151" s="288"/>
      <c r="HEF151" s="288"/>
      <c r="HEG151" s="288"/>
      <c r="HEH151" s="288"/>
      <c r="HEI151" s="288"/>
      <c r="HEJ151" s="288"/>
      <c r="HEK151" s="288"/>
      <c r="HEL151" s="288"/>
      <c r="HEM151" s="288"/>
      <c r="HEN151" s="288"/>
      <c r="HEO151" s="288"/>
      <c r="HEP151" s="288"/>
      <c r="HEQ151" s="288"/>
      <c r="HER151" s="288"/>
      <c r="HES151" s="288"/>
      <c r="HET151" s="288"/>
      <c r="HEU151" s="288"/>
      <c r="HEV151" s="288"/>
      <c r="HEW151" s="288"/>
      <c r="HEX151" s="288"/>
      <c r="HEY151" s="288"/>
      <c r="HEZ151" s="288"/>
      <c r="HFA151" s="288"/>
      <c r="HFB151" s="288"/>
      <c r="HFC151" s="288"/>
      <c r="HFD151" s="288"/>
      <c r="HFE151" s="288"/>
      <c r="HFF151" s="288"/>
      <c r="HFG151" s="288"/>
      <c r="HFH151" s="288"/>
      <c r="HFI151" s="288"/>
      <c r="HFJ151" s="288"/>
      <c r="HFK151" s="288"/>
      <c r="HFL151" s="288"/>
      <c r="HFM151" s="288"/>
      <c r="HFN151" s="288"/>
      <c r="HFO151" s="288"/>
      <c r="HFP151" s="288"/>
      <c r="HFQ151" s="288"/>
      <c r="HFR151" s="288"/>
      <c r="HFS151" s="288"/>
      <c r="HFT151" s="288"/>
      <c r="HFU151" s="288"/>
      <c r="HFV151" s="288"/>
      <c r="HFW151" s="288"/>
      <c r="HFX151" s="288"/>
      <c r="HFY151" s="288"/>
      <c r="HFZ151" s="288"/>
      <c r="HGA151" s="288"/>
      <c r="HGB151" s="288"/>
      <c r="HGC151" s="288"/>
      <c r="HGD151" s="288"/>
      <c r="HGE151" s="288"/>
      <c r="HGF151" s="288"/>
      <c r="HGG151" s="288"/>
      <c r="HGH151" s="288"/>
      <c r="HGI151" s="288"/>
      <c r="HGJ151" s="288"/>
      <c r="HGK151" s="288"/>
      <c r="HGL151" s="288"/>
      <c r="HGM151" s="288"/>
      <c r="HGN151" s="288"/>
      <c r="HGO151" s="288"/>
      <c r="HGP151" s="288"/>
      <c r="HGQ151" s="288"/>
      <c r="HGR151" s="288"/>
      <c r="HGS151" s="288"/>
      <c r="HGT151" s="288"/>
      <c r="HGU151" s="288"/>
      <c r="HGV151" s="288"/>
      <c r="HGW151" s="288"/>
      <c r="HGX151" s="288"/>
      <c r="HGY151" s="288"/>
      <c r="HGZ151" s="288"/>
      <c r="HHA151" s="288"/>
      <c r="HHB151" s="288"/>
      <c r="HHC151" s="288"/>
      <c r="HHD151" s="288"/>
      <c r="HHE151" s="288"/>
      <c r="HHF151" s="288"/>
      <c r="HHG151" s="288"/>
      <c r="HHH151" s="288"/>
      <c r="HHI151" s="288"/>
      <c r="HHJ151" s="288"/>
      <c r="HHK151" s="288"/>
      <c r="HHL151" s="288"/>
      <c r="HHM151" s="288"/>
      <c r="HHN151" s="288"/>
      <c r="HHO151" s="288"/>
      <c r="HHP151" s="288"/>
      <c r="HHQ151" s="288"/>
      <c r="HHR151" s="288"/>
      <c r="HHS151" s="288"/>
      <c r="HHT151" s="288"/>
      <c r="HHU151" s="288"/>
      <c r="HHV151" s="288"/>
      <c r="HHW151" s="288"/>
      <c r="HHX151" s="288"/>
      <c r="HHY151" s="288"/>
      <c r="HHZ151" s="288"/>
      <c r="HIA151" s="288"/>
      <c r="HIB151" s="288"/>
      <c r="HIC151" s="288"/>
      <c r="HID151" s="288"/>
      <c r="HIE151" s="288"/>
      <c r="HIF151" s="288"/>
      <c r="HIG151" s="288"/>
      <c r="HIH151" s="288"/>
      <c r="HII151" s="288"/>
      <c r="HIJ151" s="288"/>
      <c r="HIK151" s="288"/>
      <c r="HIL151" s="288"/>
      <c r="HIM151" s="288"/>
      <c r="HIN151" s="288"/>
      <c r="HIO151" s="288"/>
      <c r="HIP151" s="288"/>
      <c r="HIQ151" s="288"/>
      <c r="HIR151" s="288"/>
      <c r="HIS151" s="288"/>
      <c r="HIT151" s="288"/>
      <c r="HIU151" s="288"/>
      <c r="HIV151" s="288"/>
      <c r="HIW151" s="288"/>
      <c r="HIX151" s="288"/>
      <c r="HIY151" s="288"/>
      <c r="HIZ151" s="288"/>
      <c r="HJA151" s="288"/>
      <c r="HJB151" s="288"/>
      <c r="HJC151" s="288"/>
      <c r="HJD151" s="288"/>
      <c r="HJE151" s="288"/>
      <c r="HJF151" s="288"/>
      <c r="HJG151" s="288"/>
      <c r="HJH151" s="288"/>
      <c r="HJI151" s="288"/>
      <c r="HJJ151" s="288"/>
      <c r="HJK151" s="288"/>
      <c r="HJL151" s="288"/>
      <c r="HJM151" s="288"/>
      <c r="HJN151" s="288"/>
      <c r="HJO151" s="288"/>
      <c r="HJP151" s="288"/>
      <c r="HJQ151" s="288"/>
      <c r="HJR151" s="288"/>
      <c r="HJS151" s="288"/>
      <c r="HJT151" s="288"/>
      <c r="HJU151" s="288"/>
      <c r="HJV151" s="288"/>
      <c r="HJW151" s="288"/>
      <c r="HJX151" s="288"/>
      <c r="HJY151" s="288"/>
      <c r="HJZ151" s="288"/>
      <c r="HKA151" s="288"/>
      <c r="HKB151" s="288"/>
      <c r="HKC151" s="288"/>
      <c r="HKD151" s="288"/>
      <c r="HKE151" s="288"/>
      <c r="HKF151" s="288"/>
      <c r="HKG151" s="288"/>
      <c r="HKH151" s="288"/>
      <c r="HKI151" s="288"/>
      <c r="HKJ151" s="288"/>
      <c r="HKK151" s="288"/>
      <c r="HKL151" s="288"/>
      <c r="HKM151" s="288"/>
      <c r="HKN151" s="288"/>
      <c r="HKO151" s="288"/>
      <c r="HKP151" s="288"/>
      <c r="HKQ151" s="288"/>
      <c r="HKR151" s="288"/>
      <c r="HKS151" s="288"/>
      <c r="HKT151" s="288"/>
      <c r="HKU151" s="288"/>
      <c r="HKV151" s="288"/>
      <c r="HKW151" s="288"/>
      <c r="HKX151" s="288"/>
      <c r="HKY151" s="288"/>
      <c r="HKZ151" s="288"/>
      <c r="HLA151" s="288"/>
      <c r="HLB151" s="288"/>
      <c r="HLC151" s="288"/>
      <c r="HLD151" s="288"/>
      <c r="HLE151" s="288"/>
      <c r="HLF151" s="288"/>
      <c r="HLG151" s="288"/>
      <c r="HLH151" s="288"/>
      <c r="HLI151" s="288"/>
      <c r="HLJ151" s="288"/>
      <c r="HLK151" s="288"/>
      <c r="HLL151" s="288"/>
      <c r="HLM151" s="288"/>
      <c r="HLN151" s="288"/>
      <c r="HLO151" s="288"/>
      <c r="HLP151" s="288"/>
      <c r="HLQ151" s="288"/>
      <c r="HLR151" s="288"/>
      <c r="HLS151" s="288"/>
      <c r="HLT151" s="288"/>
      <c r="HLU151" s="288"/>
      <c r="HLV151" s="288"/>
      <c r="HLW151" s="288"/>
      <c r="HLX151" s="288"/>
      <c r="HLY151" s="288"/>
      <c r="HLZ151" s="288"/>
      <c r="HMA151" s="288"/>
      <c r="HMB151" s="288"/>
      <c r="HMC151" s="288"/>
      <c r="HMD151" s="288"/>
      <c r="HME151" s="288"/>
      <c r="HMF151" s="288"/>
      <c r="HMG151" s="288"/>
      <c r="HMH151" s="288"/>
      <c r="HMI151" s="288"/>
      <c r="HMJ151" s="288"/>
      <c r="HMK151" s="288"/>
      <c r="HML151" s="288"/>
      <c r="HMM151" s="288"/>
      <c r="HMN151" s="288"/>
      <c r="HMO151" s="288"/>
      <c r="HMP151" s="288"/>
      <c r="HMQ151" s="288"/>
      <c r="HMR151" s="288"/>
      <c r="HMS151" s="288"/>
      <c r="HMT151" s="288"/>
      <c r="HMU151" s="288"/>
      <c r="HMV151" s="288"/>
      <c r="HMW151" s="288"/>
      <c r="HMX151" s="288"/>
      <c r="HMY151" s="288"/>
      <c r="HMZ151" s="288"/>
      <c r="HNA151" s="288"/>
      <c r="HNB151" s="288"/>
      <c r="HNC151" s="288"/>
      <c r="HND151" s="288"/>
      <c r="HNE151" s="288"/>
      <c r="HNF151" s="288"/>
      <c r="HNG151" s="288"/>
      <c r="HNH151" s="288"/>
      <c r="HNI151" s="288"/>
      <c r="HNJ151" s="288"/>
      <c r="HNK151" s="288"/>
      <c r="HNL151" s="288"/>
      <c r="HNM151" s="288"/>
      <c r="HNN151" s="288"/>
      <c r="HNO151" s="288"/>
      <c r="HNP151" s="288"/>
      <c r="HNQ151" s="288"/>
      <c r="HNR151" s="288"/>
      <c r="HNS151" s="288"/>
      <c r="HNT151" s="288"/>
      <c r="HNU151" s="288"/>
      <c r="HNV151" s="288"/>
      <c r="HNW151" s="288"/>
      <c r="HNX151" s="288"/>
      <c r="HNY151" s="288"/>
      <c r="HNZ151" s="288"/>
      <c r="HOA151" s="288"/>
      <c r="HOB151" s="288"/>
      <c r="HOC151" s="288"/>
      <c r="HOD151" s="288"/>
      <c r="HOE151" s="288"/>
      <c r="HOF151" s="288"/>
      <c r="HOG151" s="288"/>
      <c r="HOH151" s="288"/>
      <c r="HOI151" s="288"/>
      <c r="HOJ151" s="288"/>
      <c r="HOK151" s="288"/>
      <c r="HOL151" s="288"/>
      <c r="HOM151" s="288"/>
      <c r="HON151" s="288"/>
      <c r="HOO151" s="288"/>
      <c r="HOP151" s="288"/>
      <c r="HOQ151" s="288"/>
      <c r="HOR151" s="288"/>
      <c r="HOS151" s="288"/>
      <c r="HOT151" s="288"/>
      <c r="HOU151" s="288"/>
      <c r="HOV151" s="288"/>
      <c r="HOW151" s="288"/>
      <c r="HOX151" s="288"/>
      <c r="HOY151" s="288"/>
      <c r="HOZ151" s="288"/>
      <c r="HPA151" s="288"/>
      <c r="HPB151" s="288"/>
      <c r="HPC151" s="288"/>
      <c r="HPD151" s="288"/>
      <c r="HPE151" s="288"/>
      <c r="HPF151" s="288"/>
      <c r="HPG151" s="288"/>
      <c r="HPH151" s="288"/>
      <c r="HPI151" s="288"/>
      <c r="HPJ151" s="288"/>
      <c r="HPK151" s="288"/>
      <c r="HPL151" s="288"/>
      <c r="HPM151" s="288"/>
      <c r="HPN151" s="288"/>
      <c r="HPO151" s="288"/>
      <c r="HPP151" s="288"/>
      <c r="HPQ151" s="288"/>
      <c r="HPR151" s="288"/>
      <c r="HPS151" s="288"/>
      <c r="HPT151" s="288"/>
      <c r="HPU151" s="288"/>
      <c r="HPV151" s="288"/>
      <c r="HPW151" s="288"/>
      <c r="HPX151" s="288"/>
      <c r="HPY151" s="288"/>
      <c r="HPZ151" s="288"/>
      <c r="HQA151" s="288"/>
      <c r="HQB151" s="288"/>
      <c r="HQC151" s="288"/>
      <c r="HQD151" s="288"/>
      <c r="HQE151" s="288"/>
      <c r="HQF151" s="288"/>
      <c r="HQG151" s="288"/>
      <c r="HQH151" s="288"/>
      <c r="HQI151" s="288"/>
      <c r="HQJ151" s="288"/>
      <c r="HQK151" s="288"/>
      <c r="HQL151" s="288"/>
      <c r="HQM151" s="288"/>
      <c r="HQN151" s="288"/>
      <c r="HQO151" s="288"/>
      <c r="HQP151" s="288"/>
      <c r="HQQ151" s="288"/>
      <c r="HQR151" s="288"/>
      <c r="HQS151" s="288"/>
      <c r="HQT151" s="288"/>
      <c r="HQU151" s="288"/>
      <c r="HQV151" s="288"/>
      <c r="HQW151" s="288"/>
      <c r="HQX151" s="288"/>
      <c r="HQY151" s="288"/>
      <c r="HQZ151" s="288"/>
      <c r="HRA151" s="288"/>
      <c r="HRB151" s="288"/>
      <c r="HRC151" s="288"/>
      <c r="HRD151" s="288"/>
      <c r="HRE151" s="288"/>
      <c r="HRF151" s="288"/>
      <c r="HRG151" s="288"/>
      <c r="HRH151" s="288"/>
      <c r="HRI151" s="288"/>
      <c r="HRJ151" s="288"/>
      <c r="HRK151" s="288"/>
      <c r="HRL151" s="288"/>
      <c r="HRM151" s="288"/>
      <c r="HRN151" s="288"/>
      <c r="HRO151" s="288"/>
      <c r="HRP151" s="288"/>
      <c r="HRQ151" s="288"/>
      <c r="HRR151" s="288"/>
      <c r="HRS151" s="288"/>
      <c r="HRT151" s="288"/>
      <c r="HRU151" s="288"/>
      <c r="HRV151" s="288"/>
      <c r="HRW151" s="288"/>
      <c r="HRX151" s="288"/>
      <c r="HRY151" s="288"/>
      <c r="HRZ151" s="288"/>
      <c r="HSA151" s="288"/>
      <c r="HSB151" s="288"/>
      <c r="HSC151" s="288"/>
      <c r="HSD151" s="288"/>
      <c r="HSE151" s="288"/>
      <c r="HSF151" s="288"/>
      <c r="HSG151" s="288"/>
      <c r="HSH151" s="288"/>
      <c r="HSI151" s="288"/>
      <c r="HSJ151" s="288"/>
      <c r="HSK151" s="288"/>
      <c r="HSL151" s="288"/>
      <c r="HSM151" s="288"/>
      <c r="HSN151" s="288"/>
      <c r="HSO151" s="288"/>
      <c r="HSP151" s="288"/>
      <c r="HSQ151" s="288"/>
      <c r="HSR151" s="288"/>
      <c r="HSS151" s="288"/>
      <c r="HST151" s="288"/>
      <c r="HSU151" s="288"/>
      <c r="HSV151" s="288"/>
      <c r="HSW151" s="288"/>
      <c r="HSX151" s="288"/>
      <c r="HSY151" s="288"/>
      <c r="HSZ151" s="288"/>
      <c r="HTA151" s="288"/>
      <c r="HTB151" s="288"/>
      <c r="HTC151" s="288"/>
      <c r="HTD151" s="288"/>
      <c r="HTE151" s="288"/>
      <c r="HTF151" s="288"/>
      <c r="HTG151" s="288"/>
      <c r="HTH151" s="288"/>
      <c r="HTI151" s="288"/>
      <c r="HTJ151" s="288"/>
      <c r="HTK151" s="288"/>
      <c r="HTL151" s="288"/>
      <c r="HTM151" s="288"/>
      <c r="HTN151" s="288"/>
      <c r="HTO151" s="288"/>
      <c r="HTP151" s="288"/>
      <c r="HTQ151" s="288"/>
      <c r="HTR151" s="288"/>
      <c r="HTS151" s="288"/>
      <c r="HTT151" s="288"/>
      <c r="HTU151" s="288"/>
      <c r="HTV151" s="288"/>
      <c r="HTW151" s="288"/>
      <c r="HTX151" s="288"/>
      <c r="HTY151" s="288"/>
      <c r="HTZ151" s="288"/>
      <c r="HUA151" s="288"/>
      <c r="HUB151" s="288"/>
      <c r="HUC151" s="288"/>
      <c r="HUD151" s="288"/>
      <c r="HUE151" s="288"/>
      <c r="HUF151" s="288"/>
      <c r="HUG151" s="288"/>
      <c r="HUH151" s="288"/>
      <c r="HUI151" s="288"/>
      <c r="HUJ151" s="288"/>
      <c r="HUK151" s="288"/>
      <c r="HUL151" s="288"/>
      <c r="HUM151" s="288"/>
      <c r="HUN151" s="288"/>
      <c r="HUO151" s="288"/>
      <c r="HUP151" s="288"/>
      <c r="HUQ151" s="288"/>
      <c r="HUR151" s="288"/>
      <c r="HUS151" s="288"/>
      <c r="HUT151" s="288"/>
      <c r="HUU151" s="288"/>
      <c r="HUV151" s="288"/>
      <c r="HUW151" s="288"/>
      <c r="HUX151" s="288"/>
      <c r="HUY151" s="288"/>
      <c r="HUZ151" s="288"/>
      <c r="HVA151" s="288"/>
      <c r="HVB151" s="288"/>
      <c r="HVC151" s="288"/>
      <c r="HVD151" s="288"/>
      <c r="HVE151" s="288"/>
      <c r="HVF151" s="288"/>
      <c r="HVG151" s="288"/>
      <c r="HVH151" s="288"/>
      <c r="HVI151" s="288"/>
      <c r="HVJ151" s="288"/>
      <c r="HVK151" s="288"/>
      <c r="HVL151" s="288"/>
      <c r="HVM151" s="288"/>
      <c r="HVN151" s="288"/>
      <c r="HVO151" s="288"/>
      <c r="HVP151" s="288"/>
      <c r="HVQ151" s="288"/>
      <c r="HVR151" s="288"/>
      <c r="HVS151" s="288"/>
      <c r="HVT151" s="288"/>
      <c r="HVU151" s="288"/>
      <c r="HVV151" s="288"/>
      <c r="HVW151" s="288"/>
      <c r="HVX151" s="288"/>
      <c r="HVY151" s="288"/>
      <c r="HVZ151" s="288"/>
      <c r="HWA151" s="288"/>
      <c r="HWB151" s="288"/>
      <c r="HWC151" s="288"/>
      <c r="HWD151" s="288"/>
      <c r="HWE151" s="288"/>
      <c r="HWF151" s="288"/>
      <c r="HWG151" s="288"/>
      <c r="HWH151" s="288"/>
      <c r="HWI151" s="288"/>
      <c r="HWJ151" s="288"/>
      <c r="HWK151" s="288"/>
      <c r="HWL151" s="288"/>
      <c r="HWM151" s="288"/>
      <c r="HWN151" s="288"/>
      <c r="HWO151" s="288"/>
      <c r="HWP151" s="288"/>
      <c r="HWQ151" s="288"/>
      <c r="HWR151" s="288"/>
      <c r="HWS151" s="288"/>
      <c r="HWT151" s="288"/>
      <c r="HWU151" s="288"/>
      <c r="HWV151" s="288"/>
      <c r="HWW151" s="288"/>
      <c r="HWX151" s="288"/>
      <c r="HWY151" s="288"/>
      <c r="HWZ151" s="288"/>
      <c r="HXA151" s="288"/>
      <c r="HXB151" s="288"/>
      <c r="HXC151" s="288"/>
      <c r="HXD151" s="288"/>
      <c r="HXE151" s="288"/>
      <c r="HXF151" s="288"/>
      <c r="HXG151" s="288"/>
      <c r="HXH151" s="288"/>
      <c r="HXI151" s="288"/>
      <c r="HXJ151" s="288"/>
      <c r="HXK151" s="288"/>
      <c r="HXL151" s="288"/>
      <c r="HXM151" s="288"/>
      <c r="HXN151" s="288"/>
      <c r="HXO151" s="288"/>
      <c r="HXP151" s="288"/>
      <c r="HXQ151" s="288"/>
      <c r="HXR151" s="288"/>
      <c r="HXS151" s="288"/>
      <c r="HXT151" s="288"/>
      <c r="HXU151" s="288"/>
      <c r="HXV151" s="288"/>
      <c r="HXW151" s="288"/>
      <c r="HXX151" s="288"/>
      <c r="HXY151" s="288"/>
      <c r="HXZ151" s="288"/>
      <c r="HYA151" s="288"/>
      <c r="HYB151" s="288"/>
      <c r="HYC151" s="288"/>
      <c r="HYD151" s="288"/>
      <c r="HYE151" s="288"/>
      <c r="HYF151" s="288"/>
      <c r="HYG151" s="288"/>
      <c r="HYH151" s="288"/>
      <c r="HYI151" s="288"/>
      <c r="HYJ151" s="288"/>
      <c r="HYK151" s="288"/>
      <c r="HYL151" s="288"/>
      <c r="HYM151" s="288"/>
      <c r="HYN151" s="288"/>
      <c r="HYO151" s="288"/>
      <c r="HYP151" s="288"/>
      <c r="HYQ151" s="288"/>
      <c r="HYR151" s="288"/>
      <c r="HYS151" s="288"/>
      <c r="HYT151" s="288"/>
      <c r="HYU151" s="288"/>
      <c r="HYV151" s="288"/>
      <c r="HYW151" s="288"/>
      <c r="HYX151" s="288"/>
      <c r="HYY151" s="288"/>
      <c r="HYZ151" s="288"/>
      <c r="HZA151" s="288"/>
      <c r="HZB151" s="288"/>
      <c r="HZC151" s="288"/>
      <c r="HZD151" s="288"/>
      <c r="HZE151" s="288"/>
      <c r="HZF151" s="288"/>
      <c r="HZG151" s="288"/>
      <c r="HZH151" s="288"/>
      <c r="HZI151" s="288"/>
      <c r="HZJ151" s="288"/>
      <c r="HZK151" s="288"/>
      <c r="HZL151" s="288"/>
      <c r="HZM151" s="288"/>
      <c r="HZN151" s="288"/>
      <c r="HZO151" s="288"/>
      <c r="HZP151" s="288"/>
      <c r="HZQ151" s="288"/>
      <c r="HZR151" s="288"/>
      <c r="HZS151" s="288"/>
      <c r="HZT151" s="288"/>
      <c r="HZU151" s="288"/>
      <c r="HZV151" s="288"/>
      <c r="HZW151" s="288"/>
      <c r="HZX151" s="288"/>
      <c r="HZY151" s="288"/>
      <c r="HZZ151" s="288"/>
      <c r="IAA151" s="288"/>
      <c r="IAB151" s="288"/>
      <c r="IAC151" s="288"/>
      <c r="IAD151" s="288"/>
      <c r="IAE151" s="288"/>
      <c r="IAF151" s="288"/>
      <c r="IAG151" s="288"/>
      <c r="IAH151" s="288"/>
      <c r="IAI151" s="288"/>
      <c r="IAJ151" s="288"/>
      <c r="IAK151" s="288"/>
      <c r="IAL151" s="288"/>
      <c r="IAM151" s="288"/>
      <c r="IAN151" s="288"/>
      <c r="IAO151" s="288"/>
      <c r="IAP151" s="288"/>
      <c r="IAQ151" s="288"/>
      <c r="IAR151" s="288"/>
      <c r="IAS151" s="288"/>
      <c r="IAT151" s="288"/>
      <c r="IAU151" s="288"/>
      <c r="IAV151" s="288"/>
      <c r="IAW151" s="288"/>
      <c r="IAX151" s="288"/>
      <c r="IAY151" s="288"/>
      <c r="IAZ151" s="288"/>
      <c r="IBA151" s="288"/>
      <c r="IBB151" s="288"/>
      <c r="IBC151" s="288"/>
      <c r="IBD151" s="288"/>
      <c r="IBE151" s="288"/>
      <c r="IBF151" s="288"/>
      <c r="IBG151" s="288"/>
      <c r="IBH151" s="288"/>
      <c r="IBI151" s="288"/>
      <c r="IBJ151" s="288"/>
      <c r="IBK151" s="288"/>
      <c r="IBL151" s="288"/>
      <c r="IBM151" s="288"/>
      <c r="IBN151" s="288"/>
      <c r="IBO151" s="288"/>
      <c r="IBP151" s="288"/>
      <c r="IBQ151" s="288"/>
      <c r="IBR151" s="288"/>
      <c r="IBS151" s="288"/>
      <c r="IBT151" s="288"/>
      <c r="IBU151" s="288"/>
      <c r="IBV151" s="288"/>
      <c r="IBW151" s="288"/>
      <c r="IBX151" s="288"/>
      <c r="IBY151" s="288"/>
      <c r="IBZ151" s="288"/>
      <c r="ICA151" s="288"/>
      <c r="ICB151" s="288"/>
      <c r="ICC151" s="288"/>
      <c r="ICD151" s="288"/>
      <c r="ICE151" s="288"/>
      <c r="ICF151" s="288"/>
      <c r="ICG151" s="288"/>
      <c r="ICH151" s="288"/>
      <c r="ICI151" s="288"/>
      <c r="ICJ151" s="288"/>
      <c r="ICK151" s="288"/>
      <c r="ICL151" s="288"/>
      <c r="ICM151" s="288"/>
      <c r="ICN151" s="288"/>
      <c r="ICO151" s="288"/>
      <c r="ICP151" s="288"/>
      <c r="ICQ151" s="288"/>
      <c r="ICR151" s="288"/>
      <c r="ICS151" s="288"/>
      <c r="ICT151" s="288"/>
      <c r="ICU151" s="288"/>
      <c r="ICV151" s="288"/>
      <c r="ICW151" s="288"/>
      <c r="ICX151" s="288"/>
      <c r="ICY151" s="288"/>
      <c r="ICZ151" s="288"/>
      <c r="IDA151" s="288"/>
      <c r="IDB151" s="288"/>
      <c r="IDC151" s="288"/>
      <c r="IDD151" s="288"/>
      <c r="IDE151" s="288"/>
      <c r="IDF151" s="288"/>
      <c r="IDG151" s="288"/>
      <c r="IDH151" s="288"/>
      <c r="IDI151" s="288"/>
      <c r="IDJ151" s="288"/>
      <c r="IDK151" s="288"/>
      <c r="IDL151" s="288"/>
      <c r="IDM151" s="288"/>
      <c r="IDN151" s="288"/>
      <c r="IDO151" s="288"/>
      <c r="IDP151" s="288"/>
      <c r="IDQ151" s="288"/>
      <c r="IDR151" s="288"/>
      <c r="IDS151" s="288"/>
      <c r="IDT151" s="288"/>
      <c r="IDU151" s="288"/>
      <c r="IDV151" s="288"/>
      <c r="IDW151" s="288"/>
      <c r="IDX151" s="288"/>
      <c r="IDY151" s="288"/>
      <c r="IDZ151" s="288"/>
      <c r="IEA151" s="288"/>
      <c r="IEB151" s="288"/>
      <c r="IEC151" s="288"/>
      <c r="IED151" s="288"/>
      <c r="IEE151" s="288"/>
      <c r="IEF151" s="288"/>
      <c r="IEG151" s="288"/>
      <c r="IEH151" s="288"/>
      <c r="IEI151" s="288"/>
      <c r="IEJ151" s="288"/>
      <c r="IEK151" s="288"/>
      <c r="IEL151" s="288"/>
      <c r="IEM151" s="288"/>
      <c r="IEN151" s="288"/>
      <c r="IEO151" s="288"/>
      <c r="IEP151" s="288"/>
      <c r="IEQ151" s="288"/>
      <c r="IER151" s="288"/>
      <c r="IES151" s="288"/>
      <c r="IET151" s="288"/>
      <c r="IEU151" s="288"/>
      <c r="IEV151" s="288"/>
      <c r="IEW151" s="288"/>
      <c r="IEX151" s="288"/>
      <c r="IEY151" s="288"/>
      <c r="IEZ151" s="288"/>
      <c r="IFA151" s="288"/>
      <c r="IFB151" s="288"/>
      <c r="IFC151" s="288"/>
      <c r="IFD151" s="288"/>
      <c r="IFE151" s="288"/>
      <c r="IFF151" s="288"/>
      <c r="IFG151" s="288"/>
      <c r="IFH151" s="288"/>
      <c r="IFI151" s="288"/>
      <c r="IFJ151" s="288"/>
      <c r="IFK151" s="288"/>
      <c r="IFL151" s="288"/>
      <c r="IFM151" s="288"/>
      <c r="IFN151" s="288"/>
      <c r="IFO151" s="288"/>
      <c r="IFP151" s="288"/>
      <c r="IFQ151" s="288"/>
      <c r="IFR151" s="288"/>
      <c r="IFS151" s="288"/>
      <c r="IFT151" s="288"/>
      <c r="IFU151" s="288"/>
      <c r="IFV151" s="288"/>
      <c r="IFW151" s="288"/>
      <c r="IFX151" s="288"/>
      <c r="IFY151" s="288"/>
      <c r="IFZ151" s="288"/>
      <c r="IGA151" s="288"/>
      <c r="IGB151" s="288"/>
      <c r="IGC151" s="288"/>
      <c r="IGD151" s="288"/>
      <c r="IGE151" s="288"/>
      <c r="IGF151" s="288"/>
      <c r="IGG151" s="288"/>
      <c r="IGH151" s="288"/>
      <c r="IGI151" s="288"/>
      <c r="IGJ151" s="288"/>
      <c r="IGK151" s="288"/>
      <c r="IGL151" s="288"/>
      <c r="IGM151" s="288"/>
      <c r="IGN151" s="288"/>
      <c r="IGO151" s="288"/>
      <c r="IGP151" s="288"/>
      <c r="IGQ151" s="288"/>
      <c r="IGR151" s="288"/>
      <c r="IGS151" s="288"/>
      <c r="IGT151" s="288"/>
      <c r="IGU151" s="288"/>
      <c r="IGV151" s="288"/>
      <c r="IGW151" s="288"/>
      <c r="IGX151" s="288"/>
      <c r="IGY151" s="288"/>
      <c r="IGZ151" s="288"/>
      <c r="IHA151" s="288"/>
      <c r="IHB151" s="288"/>
      <c r="IHC151" s="288"/>
      <c r="IHD151" s="288"/>
      <c r="IHE151" s="288"/>
      <c r="IHF151" s="288"/>
      <c r="IHG151" s="288"/>
      <c r="IHH151" s="288"/>
      <c r="IHI151" s="288"/>
      <c r="IHJ151" s="288"/>
      <c r="IHK151" s="288"/>
      <c r="IHL151" s="288"/>
      <c r="IHM151" s="288"/>
      <c r="IHN151" s="288"/>
      <c r="IHO151" s="288"/>
      <c r="IHP151" s="288"/>
      <c r="IHQ151" s="288"/>
      <c r="IHR151" s="288"/>
      <c r="IHS151" s="288"/>
      <c r="IHT151" s="288"/>
      <c r="IHU151" s="288"/>
      <c r="IHV151" s="288"/>
      <c r="IHW151" s="288"/>
      <c r="IHX151" s="288"/>
      <c r="IHY151" s="288"/>
      <c r="IHZ151" s="288"/>
      <c r="IIA151" s="288"/>
      <c r="IIB151" s="288"/>
      <c r="IIC151" s="288"/>
      <c r="IID151" s="288"/>
      <c r="IIE151" s="288"/>
      <c r="IIF151" s="288"/>
      <c r="IIG151" s="288"/>
      <c r="IIH151" s="288"/>
      <c r="III151" s="288"/>
      <c r="IIJ151" s="288"/>
      <c r="IIK151" s="288"/>
      <c r="IIL151" s="288"/>
      <c r="IIM151" s="288"/>
      <c r="IIN151" s="288"/>
      <c r="IIO151" s="288"/>
      <c r="IIP151" s="288"/>
      <c r="IIQ151" s="288"/>
      <c r="IIR151" s="288"/>
      <c r="IIS151" s="288"/>
      <c r="IIT151" s="288"/>
      <c r="IIU151" s="288"/>
      <c r="IIV151" s="288"/>
      <c r="IIW151" s="288"/>
      <c r="IIX151" s="288"/>
      <c r="IIY151" s="288"/>
      <c r="IIZ151" s="288"/>
      <c r="IJA151" s="288"/>
      <c r="IJB151" s="288"/>
      <c r="IJC151" s="288"/>
      <c r="IJD151" s="288"/>
      <c r="IJE151" s="288"/>
      <c r="IJF151" s="288"/>
      <c r="IJG151" s="288"/>
      <c r="IJH151" s="288"/>
      <c r="IJI151" s="288"/>
      <c r="IJJ151" s="288"/>
      <c r="IJK151" s="288"/>
      <c r="IJL151" s="288"/>
      <c r="IJM151" s="288"/>
      <c r="IJN151" s="288"/>
      <c r="IJO151" s="288"/>
      <c r="IJP151" s="288"/>
      <c r="IJQ151" s="288"/>
      <c r="IJR151" s="288"/>
      <c r="IJS151" s="288"/>
      <c r="IJT151" s="288"/>
      <c r="IJU151" s="288"/>
      <c r="IJV151" s="288"/>
      <c r="IJW151" s="288"/>
      <c r="IJX151" s="288"/>
      <c r="IJY151" s="288"/>
      <c r="IJZ151" s="288"/>
      <c r="IKA151" s="288"/>
      <c r="IKB151" s="288"/>
      <c r="IKC151" s="288"/>
      <c r="IKD151" s="288"/>
      <c r="IKE151" s="288"/>
      <c r="IKF151" s="288"/>
      <c r="IKG151" s="288"/>
      <c r="IKH151" s="288"/>
      <c r="IKI151" s="288"/>
      <c r="IKJ151" s="288"/>
      <c r="IKK151" s="288"/>
      <c r="IKL151" s="288"/>
      <c r="IKM151" s="288"/>
      <c r="IKN151" s="288"/>
      <c r="IKO151" s="288"/>
      <c r="IKP151" s="288"/>
      <c r="IKQ151" s="288"/>
      <c r="IKR151" s="288"/>
      <c r="IKS151" s="288"/>
      <c r="IKT151" s="288"/>
      <c r="IKU151" s="288"/>
      <c r="IKV151" s="288"/>
      <c r="IKW151" s="288"/>
      <c r="IKX151" s="288"/>
      <c r="IKY151" s="288"/>
      <c r="IKZ151" s="288"/>
      <c r="ILA151" s="288"/>
      <c r="ILB151" s="288"/>
      <c r="ILC151" s="288"/>
      <c r="ILD151" s="288"/>
      <c r="ILE151" s="288"/>
      <c r="ILF151" s="288"/>
      <c r="ILG151" s="288"/>
      <c r="ILH151" s="288"/>
      <c r="ILI151" s="288"/>
      <c r="ILJ151" s="288"/>
      <c r="ILK151" s="288"/>
      <c r="ILL151" s="288"/>
      <c r="ILM151" s="288"/>
      <c r="ILN151" s="288"/>
      <c r="ILO151" s="288"/>
      <c r="ILP151" s="288"/>
      <c r="ILQ151" s="288"/>
      <c r="ILR151" s="288"/>
      <c r="ILS151" s="288"/>
      <c r="ILT151" s="288"/>
      <c r="ILU151" s="288"/>
      <c r="ILV151" s="288"/>
      <c r="ILW151" s="288"/>
      <c r="ILX151" s="288"/>
      <c r="ILY151" s="288"/>
      <c r="ILZ151" s="288"/>
      <c r="IMA151" s="288"/>
      <c r="IMB151" s="288"/>
      <c r="IMC151" s="288"/>
      <c r="IMD151" s="288"/>
      <c r="IME151" s="288"/>
      <c r="IMF151" s="288"/>
      <c r="IMG151" s="288"/>
      <c r="IMH151" s="288"/>
      <c r="IMI151" s="288"/>
      <c r="IMJ151" s="288"/>
      <c r="IMK151" s="288"/>
      <c r="IML151" s="288"/>
      <c r="IMM151" s="288"/>
      <c r="IMN151" s="288"/>
      <c r="IMO151" s="288"/>
      <c r="IMP151" s="288"/>
      <c r="IMQ151" s="288"/>
      <c r="IMR151" s="288"/>
      <c r="IMS151" s="288"/>
      <c r="IMT151" s="288"/>
      <c r="IMU151" s="288"/>
      <c r="IMV151" s="288"/>
      <c r="IMW151" s="288"/>
      <c r="IMX151" s="288"/>
      <c r="IMY151" s="288"/>
      <c r="IMZ151" s="288"/>
      <c r="INA151" s="288"/>
      <c r="INB151" s="288"/>
      <c r="INC151" s="288"/>
      <c r="IND151" s="288"/>
      <c r="INE151" s="288"/>
      <c r="INF151" s="288"/>
      <c r="ING151" s="288"/>
      <c r="INH151" s="288"/>
      <c r="INI151" s="288"/>
      <c r="INJ151" s="288"/>
      <c r="INK151" s="288"/>
      <c r="INL151" s="288"/>
      <c r="INM151" s="288"/>
      <c r="INN151" s="288"/>
      <c r="INO151" s="288"/>
      <c r="INP151" s="288"/>
      <c r="INQ151" s="288"/>
      <c r="INR151" s="288"/>
      <c r="INS151" s="288"/>
      <c r="INT151" s="288"/>
      <c r="INU151" s="288"/>
      <c r="INV151" s="288"/>
      <c r="INW151" s="288"/>
      <c r="INX151" s="288"/>
      <c r="INY151" s="288"/>
      <c r="INZ151" s="288"/>
      <c r="IOA151" s="288"/>
      <c r="IOB151" s="288"/>
      <c r="IOC151" s="288"/>
      <c r="IOD151" s="288"/>
      <c r="IOE151" s="288"/>
      <c r="IOF151" s="288"/>
      <c r="IOG151" s="288"/>
      <c r="IOH151" s="288"/>
      <c r="IOI151" s="288"/>
      <c r="IOJ151" s="288"/>
      <c r="IOK151" s="288"/>
      <c r="IOL151" s="288"/>
      <c r="IOM151" s="288"/>
      <c r="ION151" s="288"/>
      <c r="IOO151" s="288"/>
      <c r="IOP151" s="288"/>
      <c r="IOQ151" s="288"/>
      <c r="IOR151" s="288"/>
      <c r="IOS151" s="288"/>
      <c r="IOT151" s="288"/>
      <c r="IOU151" s="288"/>
      <c r="IOV151" s="288"/>
      <c r="IOW151" s="288"/>
      <c r="IOX151" s="288"/>
      <c r="IOY151" s="288"/>
      <c r="IOZ151" s="288"/>
      <c r="IPA151" s="288"/>
      <c r="IPB151" s="288"/>
      <c r="IPC151" s="288"/>
      <c r="IPD151" s="288"/>
      <c r="IPE151" s="288"/>
      <c r="IPF151" s="288"/>
      <c r="IPG151" s="288"/>
      <c r="IPH151" s="288"/>
      <c r="IPI151" s="288"/>
      <c r="IPJ151" s="288"/>
      <c r="IPK151" s="288"/>
      <c r="IPL151" s="288"/>
      <c r="IPM151" s="288"/>
      <c r="IPN151" s="288"/>
      <c r="IPO151" s="288"/>
      <c r="IPP151" s="288"/>
      <c r="IPQ151" s="288"/>
      <c r="IPR151" s="288"/>
      <c r="IPS151" s="288"/>
      <c r="IPT151" s="288"/>
      <c r="IPU151" s="288"/>
      <c r="IPV151" s="288"/>
      <c r="IPW151" s="288"/>
      <c r="IPX151" s="288"/>
      <c r="IPY151" s="288"/>
      <c r="IPZ151" s="288"/>
      <c r="IQA151" s="288"/>
      <c r="IQB151" s="288"/>
      <c r="IQC151" s="288"/>
      <c r="IQD151" s="288"/>
      <c r="IQE151" s="288"/>
      <c r="IQF151" s="288"/>
      <c r="IQG151" s="288"/>
      <c r="IQH151" s="288"/>
      <c r="IQI151" s="288"/>
      <c r="IQJ151" s="288"/>
      <c r="IQK151" s="288"/>
      <c r="IQL151" s="288"/>
      <c r="IQM151" s="288"/>
      <c r="IQN151" s="288"/>
      <c r="IQO151" s="288"/>
      <c r="IQP151" s="288"/>
      <c r="IQQ151" s="288"/>
      <c r="IQR151" s="288"/>
      <c r="IQS151" s="288"/>
      <c r="IQT151" s="288"/>
      <c r="IQU151" s="288"/>
      <c r="IQV151" s="288"/>
      <c r="IQW151" s="288"/>
      <c r="IQX151" s="288"/>
      <c r="IQY151" s="288"/>
      <c r="IQZ151" s="288"/>
      <c r="IRA151" s="288"/>
      <c r="IRB151" s="288"/>
      <c r="IRC151" s="288"/>
      <c r="IRD151" s="288"/>
      <c r="IRE151" s="288"/>
      <c r="IRF151" s="288"/>
      <c r="IRG151" s="288"/>
      <c r="IRH151" s="288"/>
      <c r="IRI151" s="288"/>
      <c r="IRJ151" s="288"/>
      <c r="IRK151" s="288"/>
      <c r="IRL151" s="288"/>
      <c r="IRM151" s="288"/>
      <c r="IRN151" s="288"/>
      <c r="IRO151" s="288"/>
      <c r="IRP151" s="288"/>
      <c r="IRQ151" s="288"/>
      <c r="IRR151" s="288"/>
      <c r="IRS151" s="288"/>
      <c r="IRT151" s="288"/>
      <c r="IRU151" s="288"/>
      <c r="IRV151" s="288"/>
      <c r="IRW151" s="288"/>
      <c r="IRX151" s="288"/>
      <c r="IRY151" s="288"/>
      <c r="IRZ151" s="288"/>
      <c r="ISA151" s="288"/>
      <c r="ISB151" s="288"/>
      <c r="ISC151" s="288"/>
      <c r="ISD151" s="288"/>
      <c r="ISE151" s="288"/>
      <c r="ISF151" s="288"/>
      <c r="ISG151" s="288"/>
      <c r="ISH151" s="288"/>
      <c r="ISI151" s="288"/>
      <c r="ISJ151" s="288"/>
      <c r="ISK151" s="288"/>
      <c r="ISL151" s="288"/>
      <c r="ISM151" s="288"/>
      <c r="ISN151" s="288"/>
      <c r="ISO151" s="288"/>
      <c r="ISP151" s="288"/>
      <c r="ISQ151" s="288"/>
      <c r="ISR151" s="288"/>
      <c r="ISS151" s="288"/>
      <c r="IST151" s="288"/>
      <c r="ISU151" s="288"/>
      <c r="ISV151" s="288"/>
      <c r="ISW151" s="288"/>
      <c r="ISX151" s="288"/>
      <c r="ISY151" s="288"/>
      <c r="ISZ151" s="288"/>
      <c r="ITA151" s="288"/>
      <c r="ITB151" s="288"/>
      <c r="ITC151" s="288"/>
      <c r="ITD151" s="288"/>
      <c r="ITE151" s="288"/>
      <c r="ITF151" s="288"/>
      <c r="ITG151" s="288"/>
      <c r="ITH151" s="288"/>
      <c r="ITI151" s="288"/>
      <c r="ITJ151" s="288"/>
      <c r="ITK151" s="288"/>
      <c r="ITL151" s="288"/>
      <c r="ITM151" s="288"/>
      <c r="ITN151" s="288"/>
      <c r="ITO151" s="288"/>
      <c r="ITP151" s="288"/>
      <c r="ITQ151" s="288"/>
      <c r="ITR151" s="288"/>
      <c r="ITS151" s="288"/>
      <c r="ITT151" s="288"/>
      <c r="ITU151" s="288"/>
      <c r="ITV151" s="288"/>
      <c r="ITW151" s="288"/>
      <c r="ITX151" s="288"/>
      <c r="ITY151" s="288"/>
      <c r="ITZ151" s="288"/>
      <c r="IUA151" s="288"/>
      <c r="IUB151" s="288"/>
      <c r="IUC151" s="288"/>
      <c r="IUD151" s="288"/>
      <c r="IUE151" s="288"/>
      <c r="IUF151" s="288"/>
      <c r="IUG151" s="288"/>
      <c r="IUH151" s="288"/>
      <c r="IUI151" s="288"/>
      <c r="IUJ151" s="288"/>
      <c r="IUK151" s="288"/>
      <c r="IUL151" s="288"/>
      <c r="IUM151" s="288"/>
      <c r="IUN151" s="288"/>
      <c r="IUO151" s="288"/>
      <c r="IUP151" s="288"/>
      <c r="IUQ151" s="288"/>
      <c r="IUR151" s="288"/>
      <c r="IUS151" s="288"/>
      <c r="IUT151" s="288"/>
      <c r="IUU151" s="288"/>
      <c r="IUV151" s="288"/>
      <c r="IUW151" s="288"/>
      <c r="IUX151" s="288"/>
      <c r="IUY151" s="288"/>
      <c r="IUZ151" s="288"/>
      <c r="IVA151" s="288"/>
      <c r="IVB151" s="288"/>
      <c r="IVC151" s="288"/>
      <c r="IVD151" s="288"/>
      <c r="IVE151" s="288"/>
      <c r="IVF151" s="288"/>
      <c r="IVG151" s="288"/>
      <c r="IVH151" s="288"/>
      <c r="IVI151" s="288"/>
      <c r="IVJ151" s="288"/>
      <c r="IVK151" s="288"/>
      <c r="IVL151" s="288"/>
      <c r="IVM151" s="288"/>
      <c r="IVN151" s="288"/>
      <c r="IVO151" s="288"/>
      <c r="IVP151" s="288"/>
      <c r="IVQ151" s="288"/>
      <c r="IVR151" s="288"/>
      <c r="IVS151" s="288"/>
      <c r="IVT151" s="288"/>
      <c r="IVU151" s="288"/>
      <c r="IVV151" s="288"/>
      <c r="IVW151" s="288"/>
      <c r="IVX151" s="288"/>
      <c r="IVY151" s="288"/>
      <c r="IVZ151" s="288"/>
      <c r="IWA151" s="288"/>
      <c r="IWB151" s="288"/>
      <c r="IWC151" s="288"/>
      <c r="IWD151" s="288"/>
      <c r="IWE151" s="288"/>
      <c r="IWF151" s="288"/>
      <c r="IWG151" s="288"/>
      <c r="IWH151" s="288"/>
      <c r="IWI151" s="288"/>
      <c r="IWJ151" s="288"/>
      <c r="IWK151" s="288"/>
      <c r="IWL151" s="288"/>
      <c r="IWM151" s="288"/>
      <c r="IWN151" s="288"/>
      <c r="IWO151" s="288"/>
      <c r="IWP151" s="288"/>
      <c r="IWQ151" s="288"/>
      <c r="IWR151" s="288"/>
      <c r="IWS151" s="288"/>
      <c r="IWT151" s="288"/>
      <c r="IWU151" s="288"/>
      <c r="IWV151" s="288"/>
      <c r="IWW151" s="288"/>
      <c r="IWX151" s="288"/>
      <c r="IWY151" s="288"/>
      <c r="IWZ151" s="288"/>
      <c r="IXA151" s="288"/>
      <c r="IXB151" s="288"/>
      <c r="IXC151" s="288"/>
      <c r="IXD151" s="288"/>
      <c r="IXE151" s="288"/>
      <c r="IXF151" s="288"/>
      <c r="IXG151" s="288"/>
      <c r="IXH151" s="288"/>
      <c r="IXI151" s="288"/>
      <c r="IXJ151" s="288"/>
      <c r="IXK151" s="288"/>
      <c r="IXL151" s="288"/>
      <c r="IXM151" s="288"/>
      <c r="IXN151" s="288"/>
      <c r="IXO151" s="288"/>
      <c r="IXP151" s="288"/>
      <c r="IXQ151" s="288"/>
      <c r="IXR151" s="288"/>
      <c r="IXS151" s="288"/>
      <c r="IXT151" s="288"/>
      <c r="IXU151" s="288"/>
      <c r="IXV151" s="288"/>
      <c r="IXW151" s="288"/>
      <c r="IXX151" s="288"/>
      <c r="IXY151" s="288"/>
      <c r="IXZ151" s="288"/>
      <c r="IYA151" s="288"/>
      <c r="IYB151" s="288"/>
      <c r="IYC151" s="288"/>
      <c r="IYD151" s="288"/>
      <c r="IYE151" s="288"/>
      <c r="IYF151" s="288"/>
      <c r="IYG151" s="288"/>
      <c r="IYH151" s="288"/>
      <c r="IYI151" s="288"/>
      <c r="IYJ151" s="288"/>
      <c r="IYK151" s="288"/>
      <c r="IYL151" s="288"/>
      <c r="IYM151" s="288"/>
      <c r="IYN151" s="288"/>
      <c r="IYO151" s="288"/>
      <c r="IYP151" s="288"/>
      <c r="IYQ151" s="288"/>
      <c r="IYR151" s="288"/>
      <c r="IYS151" s="288"/>
      <c r="IYT151" s="288"/>
      <c r="IYU151" s="288"/>
      <c r="IYV151" s="288"/>
      <c r="IYW151" s="288"/>
      <c r="IYX151" s="288"/>
      <c r="IYY151" s="288"/>
      <c r="IYZ151" s="288"/>
      <c r="IZA151" s="288"/>
      <c r="IZB151" s="288"/>
      <c r="IZC151" s="288"/>
      <c r="IZD151" s="288"/>
      <c r="IZE151" s="288"/>
      <c r="IZF151" s="288"/>
      <c r="IZG151" s="288"/>
      <c r="IZH151" s="288"/>
      <c r="IZI151" s="288"/>
      <c r="IZJ151" s="288"/>
      <c r="IZK151" s="288"/>
      <c r="IZL151" s="288"/>
      <c r="IZM151" s="288"/>
      <c r="IZN151" s="288"/>
      <c r="IZO151" s="288"/>
      <c r="IZP151" s="288"/>
      <c r="IZQ151" s="288"/>
      <c r="IZR151" s="288"/>
      <c r="IZS151" s="288"/>
      <c r="IZT151" s="288"/>
      <c r="IZU151" s="288"/>
      <c r="IZV151" s="288"/>
      <c r="IZW151" s="288"/>
      <c r="IZX151" s="288"/>
      <c r="IZY151" s="288"/>
      <c r="IZZ151" s="288"/>
      <c r="JAA151" s="288"/>
      <c r="JAB151" s="288"/>
      <c r="JAC151" s="288"/>
      <c r="JAD151" s="288"/>
      <c r="JAE151" s="288"/>
      <c r="JAF151" s="288"/>
      <c r="JAG151" s="288"/>
      <c r="JAH151" s="288"/>
      <c r="JAI151" s="288"/>
      <c r="JAJ151" s="288"/>
      <c r="JAK151" s="288"/>
      <c r="JAL151" s="288"/>
      <c r="JAM151" s="288"/>
      <c r="JAN151" s="288"/>
      <c r="JAO151" s="288"/>
      <c r="JAP151" s="288"/>
      <c r="JAQ151" s="288"/>
      <c r="JAR151" s="288"/>
      <c r="JAS151" s="288"/>
      <c r="JAT151" s="288"/>
      <c r="JAU151" s="288"/>
      <c r="JAV151" s="288"/>
      <c r="JAW151" s="288"/>
      <c r="JAX151" s="288"/>
      <c r="JAY151" s="288"/>
      <c r="JAZ151" s="288"/>
      <c r="JBA151" s="288"/>
      <c r="JBB151" s="288"/>
      <c r="JBC151" s="288"/>
      <c r="JBD151" s="288"/>
      <c r="JBE151" s="288"/>
      <c r="JBF151" s="288"/>
      <c r="JBG151" s="288"/>
      <c r="JBH151" s="288"/>
      <c r="JBI151" s="288"/>
      <c r="JBJ151" s="288"/>
      <c r="JBK151" s="288"/>
      <c r="JBL151" s="288"/>
      <c r="JBM151" s="288"/>
      <c r="JBN151" s="288"/>
      <c r="JBO151" s="288"/>
      <c r="JBP151" s="288"/>
      <c r="JBQ151" s="288"/>
      <c r="JBR151" s="288"/>
      <c r="JBS151" s="288"/>
      <c r="JBT151" s="288"/>
      <c r="JBU151" s="288"/>
      <c r="JBV151" s="288"/>
      <c r="JBW151" s="288"/>
      <c r="JBX151" s="288"/>
      <c r="JBY151" s="288"/>
      <c r="JBZ151" s="288"/>
      <c r="JCA151" s="288"/>
      <c r="JCB151" s="288"/>
      <c r="JCC151" s="288"/>
      <c r="JCD151" s="288"/>
      <c r="JCE151" s="288"/>
      <c r="JCF151" s="288"/>
      <c r="JCG151" s="288"/>
      <c r="JCH151" s="288"/>
      <c r="JCI151" s="288"/>
      <c r="JCJ151" s="288"/>
      <c r="JCK151" s="288"/>
      <c r="JCL151" s="288"/>
      <c r="JCM151" s="288"/>
      <c r="JCN151" s="288"/>
      <c r="JCO151" s="288"/>
      <c r="JCP151" s="288"/>
      <c r="JCQ151" s="288"/>
      <c r="JCR151" s="288"/>
      <c r="JCS151" s="288"/>
      <c r="JCT151" s="288"/>
      <c r="JCU151" s="288"/>
      <c r="JCV151" s="288"/>
      <c r="JCW151" s="288"/>
      <c r="JCX151" s="288"/>
      <c r="JCY151" s="288"/>
      <c r="JCZ151" s="288"/>
      <c r="JDA151" s="288"/>
      <c r="JDB151" s="288"/>
      <c r="JDC151" s="288"/>
      <c r="JDD151" s="288"/>
      <c r="JDE151" s="288"/>
      <c r="JDF151" s="288"/>
      <c r="JDG151" s="288"/>
      <c r="JDH151" s="288"/>
      <c r="JDI151" s="288"/>
      <c r="JDJ151" s="288"/>
      <c r="JDK151" s="288"/>
      <c r="JDL151" s="288"/>
      <c r="JDM151" s="288"/>
      <c r="JDN151" s="288"/>
      <c r="JDO151" s="288"/>
      <c r="JDP151" s="288"/>
      <c r="JDQ151" s="288"/>
      <c r="JDR151" s="288"/>
      <c r="JDS151" s="288"/>
      <c r="JDT151" s="288"/>
      <c r="JDU151" s="288"/>
      <c r="JDV151" s="288"/>
      <c r="JDW151" s="288"/>
      <c r="JDX151" s="288"/>
      <c r="JDY151" s="288"/>
      <c r="JDZ151" s="288"/>
      <c r="JEA151" s="288"/>
      <c r="JEB151" s="288"/>
      <c r="JEC151" s="288"/>
      <c r="JED151" s="288"/>
      <c r="JEE151" s="288"/>
      <c r="JEF151" s="288"/>
      <c r="JEG151" s="288"/>
      <c r="JEH151" s="288"/>
      <c r="JEI151" s="288"/>
      <c r="JEJ151" s="288"/>
      <c r="JEK151" s="288"/>
      <c r="JEL151" s="288"/>
      <c r="JEM151" s="288"/>
      <c r="JEN151" s="288"/>
      <c r="JEO151" s="288"/>
      <c r="JEP151" s="288"/>
      <c r="JEQ151" s="288"/>
      <c r="JER151" s="288"/>
      <c r="JES151" s="288"/>
      <c r="JET151" s="288"/>
      <c r="JEU151" s="288"/>
      <c r="JEV151" s="288"/>
      <c r="JEW151" s="288"/>
      <c r="JEX151" s="288"/>
      <c r="JEY151" s="288"/>
      <c r="JEZ151" s="288"/>
      <c r="JFA151" s="288"/>
      <c r="JFB151" s="288"/>
      <c r="JFC151" s="288"/>
      <c r="JFD151" s="288"/>
      <c r="JFE151" s="288"/>
      <c r="JFF151" s="288"/>
      <c r="JFG151" s="288"/>
      <c r="JFH151" s="288"/>
      <c r="JFI151" s="288"/>
      <c r="JFJ151" s="288"/>
      <c r="JFK151" s="288"/>
      <c r="JFL151" s="288"/>
      <c r="JFM151" s="288"/>
      <c r="JFN151" s="288"/>
      <c r="JFO151" s="288"/>
      <c r="JFP151" s="288"/>
      <c r="JFQ151" s="288"/>
      <c r="JFR151" s="288"/>
      <c r="JFS151" s="288"/>
      <c r="JFT151" s="288"/>
      <c r="JFU151" s="288"/>
      <c r="JFV151" s="288"/>
      <c r="JFW151" s="288"/>
      <c r="JFX151" s="288"/>
      <c r="JFY151" s="288"/>
      <c r="JFZ151" s="288"/>
      <c r="JGA151" s="288"/>
      <c r="JGB151" s="288"/>
      <c r="JGC151" s="288"/>
      <c r="JGD151" s="288"/>
      <c r="JGE151" s="288"/>
      <c r="JGF151" s="288"/>
      <c r="JGG151" s="288"/>
      <c r="JGH151" s="288"/>
      <c r="JGI151" s="288"/>
      <c r="JGJ151" s="288"/>
      <c r="JGK151" s="288"/>
      <c r="JGL151" s="288"/>
      <c r="JGM151" s="288"/>
      <c r="JGN151" s="288"/>
      <c r="JGO151" s="288"/>
      <c r="JGP151" s="288"/>
      <c r="JGQ151" s="288"/>
      <c r="JGR151" s="288"/>
      <c r="JGS151" s="288"/>
      <c r="JGT151" s="288"/>
      <c r="JGU151" s="288"/>
      <c r="JGV151" s="288"/>
      <c r="JGW151" s="288"/>
      <c r="JGX151" s="288"/>
      <c r="JGY151" s="288"/>
      <c r="JGZ151" s="288"/>
      <c r="JHA151" s="288"/>
      <c r="JHB151" s="288"/>
      <c r="JHC151" s="288"/>
      <c r="JHD151" s="288"/>
      <c r="JHE151" s="288"/>
      <c r="JHF151" s="288"/>
      <c r="JHG151" s="288"/>
      <c r="JHH151" s="288"/>
      <c r="JHI151" s="288"/>
      <c r="JHJ151" s="288"/>
      <c r="JHK151" s="288"/>
      <c r="JHL151" s="288"/>
      <c r="JHM151" s="288"/>
      <c r="JHN151" s="288"/>
      <c r="JHO151" s="288"/>
      <c r="JHP151" s="288"/>
      <c r="JHQ151" s="288"/>
      <c r="JHR151" s="288"/>
      <c r="JHS151" s="288"/>
      <c r="JHT151" s="288"/>
      <c r="JHU151" s="288"/>
      <c r="JHV151" s="288"/>
      <c r="JHW151" s="288"/>
      <c r="JHX151" s="288"/>
      <c r="JHY151" s="288"/>
      <c r="JHZ151" s="288"/>
      <c r="JIA151" s="288"/>
      <c r="JIB151" s="288"/>
      <c r="JIC151" s="288"/>
      <c r="JID151" s="288"/>
      <c r="JIE151" s="288"/>
      <c r="JIF151" s="288"/>
      <c r="JIG151" s="288"/>
      <c r="JIH151" s="288"/>
      <c r="JII151" s="288"/>
      <c r="JIJ151" s="288"/>
      <c r="JIK151" s="288"/>
      <c r="JIL151" s="288"/>
      <c r="JIM151" s="288"/>
      <c r="JIN151" s="288"/>
      <c r="JIO151" s="288"/>
      <c r="JIP151" s="288"/>
      <c r="JIQ151" s="288"/>
      <c r="JIR151" s="288"/>
      <c r="JIS151" s="288"/>
      <c r="JIT151" s="288"/>
      <c r="JIU151" s="288"/>
      <c r="JIV151" s="288"/>
      <c r="JIW151" s="288"/>
      <c r="JIX151" s="288"/>
      <c r="JIY151" s="288"/>
      <c r="JIZ151" s="288"/>
      <c r="JJA151" s="288"/>
      <c r="JJB151" s="288"/>
      <c r="JJC151" s="288"/>
      <c r="JJD151" s="288"/>
      <c r="JJE151" s="288"/>
      <c r="JJF151" s="288"/>
      <c r="JJG151" s="288"/>
      <c r="JJH151" s="288"/>
      <c r="JJI151" s="288"/>
      <c r="JJJ151" s="288"/>
      <c r="JJK151" s="288"/>
      <c r="JJL151" s="288"/>
      <c r="JJM151" s="288"/>
      <c r="JJN151" s="288"/>
      <c r="JJO151" s="288"/>
      <c r="JJP151" s="288"/>
      <c r="JJQ151" s="288"/>
      <c r="JJR151" s="288"/>
      <c r="JJS151" s="288"/>
      <c r="JJT151" s="288"/>
      <c r="JJU151" s="288"/>
      <c r="JJV151" s="288"/>
      <c r="JJW151" s="288"/>
      <c r="JJX151" s="288"/>
      <c r="JJY151" s="288"/>
      <c r="JJZ151" s="288"/>
      <c r="JKA151" s="288"/>
      <c r="JKB151" s="288"/>
      <c r="JKC151" s="288"/>
      <c r="JKD151" s="288"/>
      <c r="JKE151" s="288"/>
      <c r="JKF151" s="288"/>
      <c r="JKG151" s="288"/>
      <c r="JKH151" s="288"/>
      <c r="JKI151" s="288"/>
      <c r="JKJ151" s="288"/>
      <c r="JKK151" s="288"/>
      <c r="JKL151" s="288"/>
      <c r="JKM151" s="288"/>
      <c r="JKN151" s="288"/>
      <c r="JKO151" s="288"/>
      <c r="JKP151" s="288"/>
      <c r="JKQ151" s="288"/>
      <c r="JKR151" s="288"/>
      <c r="JKS151" s="288"/>
      <c r="JKT151" s="288"/>
      <c r="JKU151" s="288"/>
      <c r="JKV151" s="288"/>
      <c r="JKW151" s="288"/>
      <c r="JKX151" s="288"/>
      <c r="JKY151" s="288"/>
      <c r="JKZ151" s="288"/>
      <c r="JLA151" s="288"/>
      <c r="JLB151" s="288"/>
      <c r="JLC151" s="288"/>
      <c r="JLD151" s="288"/>
      <c r="JLE151" s="288"/>
      <c r="JLF151" s="288"/>
      <c r="JLG151" s="288"/>
      <c r="JLH151" s="288"/>
      <c r="JLI151" s="288"/>
      <c r="JLJ151" s="288"/>
      <c r="JLK151" s="288"/>
      <c r="JLL151" s="288"/>
      <c r="JLM151" s="288"/>
      <c r="JLN151" s="288"/>
      <c r="JLO151" s="288"/>
      <c r="JLP151" s="288"/>
      <c r="JLQ151" s="288"/>
      <c r="JLR151" s="288"/>
      <c r="JLS151" s="288"/>
      <c r="JLT151" s="288"/>
      <c r="JLU151" s="288"/>
      <c r="JLV151" s="288"/>
      <c r="JLW151" s="288"/>
      <c r="JLX151" s="288"/>
      <c r="JLY151" s="288"/>
      <c r="JLZ151" s="288"/>
      <c r="JMA151" s="288"/>
      <c r="JMB151" s="288"/>
      <c r="JMC151" s="288"/>
      <c r="JMD151" s="288"/>
      <c r="JME151" s="288"/>
      <c r="JMF151" s="288"/>
      <c r="JMG151" s="288"/>
      <c r="JMH151" s="288"/>
      <c r="JMI151" s="288"/>
      <c r="JMJ151" s="288"/>
      <c r="JMK151" s="288"/>
      <c r="JML151" s="288"/>
      <c r="JMM151" s="288"/>
      <c r="JMN151" s="288"/>
      <c r="JMO151" s="288"/>
      <c r="JMP151" s="288"/>
      <c r="JMQ151" s="288"/>
      <c r="JMR151" s="288"/>
      <c r="JMS151" s="288"/>
      <c r="JMT151" s="288"/>
      <c r="JMU151" s="288"/>
      <c r="JMV151" s="288"/>
      <c r="JMW151" s="288"/>
      <c r="JMX151" s="288"/>
      <c r="JMY151" s="288"/>
      <c r="JMZ151" s="288"/>
      <c r="JNA151" s="288"/>
      <c r="JNB151" s="288"/>
      <c r="JNC151" s="288"/>
      <c r="JND151" s="288"/>
      <c r="JNE151" s="288"/>
      <c r="JNF151" s="288"/>
      <c r="JNG151" s="288"/>
      <c r="JNH151" s="288"/>
      <c r="JNI151" s="288"/>
      <c r="JNJ151" s="288"/>
      <c r="JNK151" s="288"/>
      <c r="JNL151" s="288"/>
      <c r="JNM151" s="288"/>
      <c r="JNN151" s="288"/>
      <c r="JNO151" s="288"/>
      <c r="JNP151" s="288"/>
      <c r="JNQ151" s="288"/>
      <c r="JNR151" s="288"/>
      <c r="JNS151" s="288"/>
      <c r="JNT151" s="288"/>
      <c r="JNU151" s="288"/>
      <c r="JNV151" s="288"/>
      <c r="JNW151" s="288"/>
      <c r="JNX151" s="288"/>
      <c r="JNY151" s="288"/>
      <c r="JNZ151" s="288"/>
      <c r="JOA151" s="288"/>
      <c r="JOB151" s="288"/>
      <c r="JOC151" s="288"/>
      <c r="JOD151" s="288"/>
      <c r="JOE151" s="288"/>
      <c r="JOF151" s="288"/>
      <c r="JOG151" s="288"/>
      <c r="JOH151" s="288"/>
      <c r="JOI151" s="288"/>
      <c r="JOJ151" s="288"/>
      <c r="JOK151" s="288"/>
      <c r="JOL151" s="288"/>
      <c r="JOM151" s="288"/>
      <c r="JON151" s="288"/>
      <c r="JOO151" s="288"/>
      <c r="JOP151" s="288"/>
      <c r="JOQ151" s="288"/>
      <c r="JOR151" s="288"/>
      <c r="JOS151" s="288"/>
      <c r="JOT151" s="288"/>
      <c r="JOU151" s="288"/>
      <c r="JOV151" s="288"/>
      <c r="JOW151" s="288"/>
      <c r="JOX151" s="288"/>
      <c r="JOY151" s="288"/>
      <c r="JOZ151" s="288"/>
      <c r="JPA151" s="288"/>
      <c r="JPB151" s="288"/>
      <c r="JPC151" s="288"/>
      <c r="JPD151" s="288"/>
      <c r="JPE151" s="288"/>
      <c r="JPF151" s="288"/>
      <c r="JPG151" s="288"/>
      <c r="JPH151" s="288"/>
      <c r="JPI151" s="288"/>
      <c r="JPJ151" s="288"/>
      <c r="JPK151" s="288"/>
      <c r="JPL151" s="288"/>
      <c r="JPM151" s="288"/>
      <c r="JPN151" s="288"/>
      <c r="JPO151" s="288"/>
      <c r="JPP151" s="288"/>
      <c r="JPQ151" s="288"/>
      <c r="JPR151" s="288"/>
      <c r="JPS151" s="288"/>
      <c r="JPT151" s="288"/>
      <c r="JPU151" s="288"/>
      <c r="JPV151" s="288"/>
      <c r="JPW151" s="288"/>
      <c r="JPX151" s="288"/>
      <c r="JPY151" s="288"/>
      <c r="JPZ151" s="288"/>
      <c r="JQA151" s="288"/>
      <c r="JQB151" s="288"/>
      <c r="JQC151" s="288"/>
      <c r="JQD151" s="288"/>
      <c r="JQE151" s="288"/>
      <c r="JQF151" s="288"/>
      <c r="JQG151" s="288"/>
      <c r="JQH151" s="288"/>
      <c r="JQI151" s="288"/>
      <c r="JQJ151" s="288"/>
      <c r="JQK151" s="288"/>
      <c r="JQL151" s="288"/>
      <c r="JQM151" s="288"/>
      <c r="JQN151" s="288"/>
      <c r="JQO151" s="288"/>
      <c r="JQP151" s="288"/>
      <c r="JQQ151" s="288"/>
      <c r="JQR151" s="288"/>
      <c r="JQS151" s="288"/>
      <c r="JQT151" s="288"/>
      <c r="JQU151" s="288"/>
      <c r="JQV151" s="288"/>
      <c r="JQW151" s="288"/>
      <c r="JQX151" s="288"/>
      <c r="JQY151" s="288"/>
      <c r="JQZ151" s="288"/>
      <c r="JRA151" s="288"/>
      <c r="JRB151" s="288"/>
      <c r="JRC151" s="288"/>
      <c r="JRD151" s="288"/>
      <c r="JRE151" s="288"/>
      <c r="JRF151" s="288"/>
      <c r="JRG151" s="288"/>
      <c r="JRH151" s="288"/>
      <c r="JRI151" s="288"/>
      <c r="JRJ151" s="288"/>
      <c r="JRK151" s="288"/>
      <c r="JRL151" s="288"/>
      <c r="JRM151" s="288"/>
      <c r="JRN151" s="288"/>
      <c r="JRO151" s="288"/>
      <c r="JRP151" s="288"/>
      <c r="JRQ151" s="288"/>
      <c r="JRR151" s="288"/>
      <c r="JRS151" s="288"/>
      <c r="JRT151" s="288"/>
      <c r="JRU151" s="288"/>
      <c r="JRV151" s="288"/>
      <c r="JRW151" s="288"/>
      <c r="JRX151" s="288"/>
      <c r="JRY151" s="288"/>
      <c r="JRZ151" s="288"/>
      <c r="JSA151" s="288"/>
      <c r="JSB151" s="288"/>
      <c r="JSC151" s="288"/>
      <c r="JSD151" s="288"/>
      <c r="JSE151" s="288"/>
      <c r="JSF151" s="288"/>
      <c r="JSG151" s="288"/>
      <c r="JSH151" s="288"/>
      <c r="JSI151" s="288"/>
      <c r="JSJ151" s="288"/>
      <c r="JSK151" s="288"/>
      <c r="JSL151" s="288"/>
      <c r="JSM151" s="288"/>
      <c r="JSN151" s="288"/>
      <c r="JSO151" s="288"/>
      <c r="JSP151" s="288"/>
      <c r="JSQ151" s="288"/>
      <c r="JSR151" s="288"/>
      <c r="JSS151" s="288"/>
      <c r="JST151" s="288"/>
      <c r="JSU151" s="288"/>
      <c r="JSV151" s="288"/>
      <c r="JSW151" s="288"/>
      <c r="JSX151" s="288"/>
      <c r="JSY151" s="288"/>
      <c r="JSZ151" s="288"/>
      <c r="JTA151" s="288"/>
      <c r="JTB151" s="288"/>
      <c r="JTC151" s="288"/>
      <c r="JTD151" s="288"/>
      <c r="JTE151" s="288"/>
      <c r="JTF151" s="288"/>
      <c r="JTG151" s="288"/>
      <c r="JTH151" s="288"/>
      <c r="JTI151" s="288"/>
      <c r="JTJ151" s="288"/>
      <c r="JTK151" s="288"/>
      <c r="JTL151" s="288"/>
      <c r="JTM151" s="288"/>
      <c r="JTN151" s="288"/>
      <c r="JTO151" s="288"/>
      <c r="JTP151" s="288"/>
      <c r="JTQ151" s="288"/>
      <c r="JTR151" s="288"/>
      <c r="JTS151" s="288"/>
      <c r="JTT151" s="288"/>
      <c r="JTU151" s="288"/>
      <c r="JTV151" s="288"/>
      <c r="JTW151" s="288"/>
      <c r="JTX151" s="288"/>
      <c r="JTY151" s="288"/>
      <c r="JTZ151" s="288"/>
      <c r="JUA151" s="288"/>
      <c r="JUB151" s="288"/>
      <c r="JUC151" s="288"/>
      <c r="JUD151" s="288"/>
      <c r="JUE151" s="288"/>
      <c r="JUF151" s="288"/>
      <c r="JUG151" s="288"/>
      <c r="JUH151" s="288"/>
      <c r="JUI151" s="288"/>
      <c r="JUJ151" s="288"/>
      <c r="JUK151" s="288"/>
      <c r="JUL151" s="288"/>
      <c r="JUM151" s="288"/>
      <c r="JUN151" s="288"/>
      <c r="JUO151" s="288"/>
      <c r="JUP151" s="288"/>
      <c r="JUQ151" s="288"/>
      <c r="JUR151" s="288"/>
      <c r="JUS151" s="288"/>
      <c r="JUT151" s="288"/>
      <c r="JUU151" s="288"/>
      <c r="JUV151" s="288"/>
      <c r="JUW151" s="288"/>
      <c r="JUX151" s="288"/>
      <c r="JUY151" s="288"/>
      <c r="JUZ151" s="288"/>
      <c r="JVA151" s="288"/>
      <c r="JVB151" s="288"/>
      <c r="JVC151" s="288"/>
      <c r="JVD151" s="288"/>
      <c r="JVE151" s="288"/>
      <c r="JVF151" s="288"/>
      <c r="JVG151" s="288"/>
      <c r="JVH151" s="288"/>
      <c r="JVI151" s="288"/>
      <c r="JVJ151" s="288"/>
      <c r="JVK151" s="288"/>
      <c r="JVL151" s="288"/>
      <c r="JVM151" s="288"/>
      <c r="JVN151" s="288"/>
      <c r="JVO151" s="288"/>
      <c r="JVP151" s="288"/>
      <c r="JVQ151" s="288"/>
      <c r="JVR151" s="288"/>
      <c r="JVS151" s="288"/>
      <c r="JVT151" s="288"/>
      <c r="JVU151" s="288"/>
      <c r="JVV151" s="288"/>
      <c r="JVW151" s="288"/>
      <c r="JVX151" s="288"/>
      <c r="JVY151" s="288"/>
      <c r="JVZ151" s="288"/>
      <c r="JWA151" s="288"/>
      <c r="JWB151" s="288"/>
      <c r="JWC151" s="288"/>
      <c r="JWD151" s="288"/>
      <c r="JWE151" s="288"/>
      <c r="JWF151" s="288"/>
      <c r="JWG151" s="288"/>
      <c r="JWH151" s="288"/>
      <c r="JWI151" s="288"/>
      <c r="JWJ151" s="288"/>
      <c r="JWK151" s="288"/>
      <c r="JWL151" s="288"/>
      <c r="JWM151" s="288"/>
      <c r="JWN151" s="288"/>
      <c r="JWO151" s="288"/>
      <c r="JWP151" s="288"/>
      <c r="JWQ151" s="288"/>
      <c r="JWR151" s="288"/>
      <c r="JWS151" s="288"/>
      <c r="JWT151" s="288"/>
      <c r="JWU151" s="288"/>
      <c r="JWV151" s="288"/>
      <c r="JWW151" s="288"/>
      <c r="JWX151" s="288"/>
      <c r="JWY151" s="288"/>
      <c r="JWZ151" s="288"/>
      <c r="JXA151" s="288"/>
      <c r="JXB151" s="288"/>
      <c r="JXC151" s="288"/>
      <c r="JXD151" s="288"/>
      <c r="JXE151" s="288"/>
      <c r="JXF151" s="288"/>
      <c r="JXG151" s="288"/>
      <c r="JXH151" s="288"/>
      <c r="JXI151" s="288"/>
      <c r="JXJ151" s="288"/>
      <c r="JXK151" s="288"/>
      <c r="JXL151" s="288"/>
      <c r="JXM151" s="288"/>
      <c r="JXN151" s="288"/>
      <c r="JXO151" s="288"/>
      <c r="JXP151" s="288"/>
      <c r="JXQ151" s="288"/>
      <c r="JXR151" s="288"/>
      <c r="JXS151" s="288"/>
      <c r="JXT151" s="288"/>
      <c r="JXU151" s="288"/>
      <c r="JXV151" s="288"/>
      <c r="JXW151" s="288"/>
      <c r="JXX151" s="288"/>
      <c r="JXY151" s="288"/>
      <c r="JXZ151" s="288"/>
      <c r="JYA151" s="288"/>
      <c r="JYB151" s="288"/>
      <c r="JYC151" s="288"/>
      <c r="JYD151" s="288"/>
      <c r="JYE151" s="288"/>
      <c r="JYF151" s="288"/>
      <c r="JYG151" s="288"/>
      <c r="JYH151" s="288"/>
      <c r="JYI151" s="288"/>
      <c r="JYJ151" s="288"/>
      <c r="JYK151" s="288"/>
      <c r="JYL151" s="288"/>
      <c r="JYM151" s="288"/>
      <c r="JYN151" s="288"/>
      <c r="JYO151" s="288"/>
      <c r="JYP151" s="288"/>
      <c r="JYQ151" s="288"/>
      <c r="JYR151" s="288"/>
      <c r="JYS151" s="288"/>
      <c r="JYT151" s="288"/>
      <c r="JYU151" s="288"/>
      <c r="JYV151" s="288"/>
      <c r="JYW151" s="288"/>
      <c r="JYX151" s="288"/>
      <c r="JYY151" s="288"/>
      <c r="JYZ151" s="288"/>
      <c r="JZA151" s="288"/>
      <c r="JZB151" s="288"/>
      <c r="JZC151" s="288"/>
      <c r="JZD151" s="288"/>
      <c r="JZE151" s="288"/>
      <c r="JZF151" s="288"/>
      <c r="JZG151" s="288"/>
      <c r="JZH151" s="288"/>
      <c r="JZI151" s="288"/>
      <c r="JZJ151" s="288"/>
      <c r="JZK151" s="288"/>
      <c r="JZL151" s="288"/>
      <c r="JZM151" s="288"/>
      <c r="JZN151" s="288"/>
      <c r="JZO151" s="288"/>
      <c r="JZP151" s="288"/>
      <c r="JZQ151" s="288"/>
      <c r="JZR151" s="288"/>
      <c r="JZS151" s="288"/>
      <c r="JZT151" s="288"/>
      <c r="JZU151" s="288"/>
      <c r="JZV151" s="288"/>
      <c r="JZW151" s="288"/>
      <c r="JZX151" s="288"/>
      <c r="JZY151" s="288"/>
      <c r="JZZ151" s="288"/>
      <c r="KAA151" s="288"/>
      <c r="KAB151" s="288"/>
      <c r="KAC151" s="288"/>
      <c r="KAD151" s="288"/>
      <c r="KAE151" s="288"/>
      <c r="KAF151" s="288"/>
      <c r="KAG151" s="288"/>
      <c r="KAH151" s="288"/>
      <c r="KAI151" s="288"/>
      <c r="KAJ151" s="288"/>
      <c r="KAK151" s="288"/>
      <c r="KAL151" s="288"/>
      <c r="KAM151" s="288"/>
      <c r="KAN151" s="288"/>
      <c r="KAO151" s="288"/>
      <c r="KAP151" s="288"/>
      <c r="KAQ151" s="288"/>
      <c r="KAR151" s="288"/>
      <c r="KAS151" s="288"/>
      <c r="KAT151" s="288"/>
      <c r="KAU151" s="288"/>
      <c r="KAV151" s="288"/>
      <c r="KAW151" s="288"/>
      <c r="KAX151" s="288"/>
      <c r="KAY151" s="288"/>
      <c r="KAZ151" s="288"/>
      <c r="KBA151" s="288"/>
      <c r="KBB151" s="288"/>
      <c r="KBC151" s="288"/>
      <c r="KBD151" s="288"/>
      <c r="KBE151" s="288"/>
      <c r="KBF151" s="288"/>
      <c r="KBG151" s="288"/>
      <c r="KBH151" s="288"/>
      <c r="KBI151" s="288"/>
      <c r="KBJ151" s="288"/>
      <c r="KBK151" s="288"/>
      <c r="KBL151" s="288"/>
      <c r="KBM151" s="288"/>
      <c r="KBN151" s="288"/>
      <c r="KBO151" s="288"/>
      <c r="KBP151" s="288"/>
      <c r="KBQ151" s="288"/>
      <c r="KBR151" s="288"/>
      <c r="KBS151" s="288"/>
      <c r="KBT151" s="288"/>
      <c r="KBU151" s="288"/>
      <c r="KBV151" s="288"/>
      <c r="KBW151" s="288"/>
      <c r="KBX151" s="288"/>
      <c r="KBY151" s="288"/>
      <c r="KBZ151" s="288"/>
      <c r="KCA151" s="288"/>
      <c r="KCB151" s="288"/>
      <c r="KCC151" s="288"/>
      <c r="KCD151" s="288"/>
      <c r="KCE151" s="288"/>
      <c r="KCF151" s="288"/>
      <c r="KCG151" s="288"/>
      <c r="KCH151" s="288"/>
      <c r="KCI151" s="288"/>
      <c r="KCJ151" s="288"/>
      <c r="KCK151" s="288"/>
      <c r="KCL151" s="288"/>
      <c r="KCM151" s="288"/>
      <c r="KCN151" s="288"/>
      <c r="KCO151" s="288"/>
      <c r="KCP151" s="288"/>
      <c r="KCQ151" s="288"/>
      <c r="KCR151" s="288"/>
      <c r="KCS151" s="288"/>
      <c r="KCT151" s="288"/>
      <c r="KCU151" s="288"/>
      <c r="KCV151" s="288"/>
      <c r="KCW151" s="288"/>
      <c r="KCX151" s="288"/>
      <c r="KCY151" s="288"/>
      <c r="KCZ151" s="288"/>
      <c r="KDA151" s="288"/>
      <c r="KDB151" s="288"/>
      <c r="KDC151" s="288"/>
      <c r="KDD151" s="288"/>
      <c r="KDE151" s="288"/>
      <c r="KDF151" s="288"/>
      <c r="KDG151" s="288"/>
      <c r="KDH151" s="288"/>
      <c r="KDI151" s="288"/>
      <c r="KDJ151" s="288"/>
      <c r="KDK151" s="288"/>
      <c r="KDL151" s="288"/>
      <c r="KDM151" s="288"/>
      <c r="KDN151" s="288"/>
      <c r="KDO151" s="288"/>
      <c r="KDP151" s="288"/>
      <c r="KDQ151" s="288"/>
      <c r="KDR151" s="288"/>
      <c r="KDS151" s="288"/>
      <c r="KDT151" s="288"/>
      <c r="KDU151" s="288"/>
      <c r="KDV151" s="288"/>
      <c r="KDW151" s="288"/>
      <c r="KDX151" s="288"/>
      <c r="KDY151" s="288"/>
      <c r="KDZ151" s="288"/>
      <c r="KEA151" s="288"/>
      <c r="KEB151" s="288"/>
      <c r="KEC151" s="288"/>
      <c r="KED151" s="288"/>
      <c r="KEE151" s="288"/>
      <c r="KEF151" s="288"/>
      <c r="KEG151" s="288"/>
      <c r="KEH151" s="288"/>
      <c r="KEI151" s="288"/>
      <c r="KEJ151" s="288"/>
      <c r="KEK151" s="288"/>
      <c r="KEL151" s="288"/>
      <c r="KEM151" s="288"/>
      <c r="KEN151" s="288"/>
      <c r="KEO151" s="288"/>
      <c r="KEP151" s="288"/>
      <c r="KEQ151" s="288"/>
      <c r="KER151" s="288"/>
      <c r="KES151" s="288"/>
      <c r="KET151" s="288"/>
      <c r="KEU151" s="288"/>
      <c r="KEV151" s="288"/>
      <c r="KEW151" s="288"/>
      <c r="KEX151" s="288"/>
      <c r="KEY151" s="288"/>
      <c r="KEZ151" s="288"/>
      <c r="KFA151" s="288"/>
      <c r="KFB151" s="288"/>
      <c r="KFC151" s="288"/>
      <c r="KFD151" s="288"/>
      <c r="KFE151" s="288"/>
      <c r="KFF151" s="288"/>
      <c r="KFG151" s="288"/>
      <c r="KFH151" s="288"/>
      <c r="KFI151" s="288"/>
      <c r="KFJ151" s="288"/>
      <c r="KFK151" s="288"/>
      <c r="KFL151" s="288"/>
      <c r="KFM151" s="288"/>
      <c r="KFN151" s="288"/>
      <c r="KFO151" s="288"/>
      <c r="KFP151" s="288"/>
      <c r="KFQ151" s="288"/>
      <c r="KFR151" s="288"/>
      <c r="KFS151" s="288"/>
      <c r="KFT151" s="288"/>
      <c r="KFU151" s="288"/>
      <c r="KFV151" s="288"/>
      <c r="KFW151" s="288"/>
      <c r="KFX151" s="288"/>
      <c r="KFY151" s="288"/>
      <c r="KFZ151" s="288"/>
      <c r="KGA151" s="288"/>
      <c r="KGB151" s="288"/>
      <c r="KGC151" s="288"/>
      <c r="KGD151" s="288"/>
      <c r="KGE151" s="288"/>
      <c r="KGF151" s="288"/>
      <c r="KGG151" s="288"/>
      <c r="KGH151" s="288"/>
      <c r="KGI151" s="288"/>
      <c r="KGJ151" s="288"/>
      <c r="KGK151" s="288"/>
      <c r="KGL151" s="288"/>
      <c r="KGM151" s="288"/>
      <c r="KGN151" s="288"/>
      <c r="KGO151" s="288"/>
      <c r="KGP151" s="288"/>
      <c r="KGQ151" s="288"/>
      <c r="KGR151" s="288"/>
      <c r="KGS151" s="288"/>
      <c r="KGT151" s="288"/>
      <c r="KGU151" s="288"/>
      <c r="KGV151" s="288"/>
      <c r="KGW151" s="288"/>
      <c r="KGX151" s="288"/>
      <c r="KGY151" s="288"/>
      <c r="KGZ151" s="288"/>
      <c r="KHA151" s="288"/>
      <c r="KHB151" s="288"/>
      <c r="KHC151" s="288"/>
      <c r="KHD151" s="288"/>
      <c r="KHE151" s="288"/>
      <c r="KHF151" s="288"/>
      <c r="KHG151" s="288"/>
      <c r="KHH151" s="288"/>
      <c r="KHI151" s="288"/>
      <c r="KHJ151" s="288"/>
      <c r="KHK151" s="288"/>
      <c r="KHL151" s="288"/>
      <c r="KHM151" s="288"/>
      <c r="KHN151" s="288"/>
      <c r="KHO151" s="288"/>
      <c r="KHP151" s="288"/>
      <c r="KHQ151" s="288"/>
      <c r="KHR151" s="288"/>
      <c r="KHS151" s="288"/>
      <c r="KHT151" s="288"/>
      <c r="KHU151" s="288"/>
      <c r="KHV151" s="288"/>
      <c r="KHW151" s="288"/>
      <c r="KHX151" s="288"/>
      <c r="KHY151" s="288"/>
      <c r="KHZ151" s="288"/>
      <c r="KIA151" s="288"/>
      <c r="KIB151" s="288"/>
      <c r="KIC151" s="288"/>
      <c r="KID151" s="288"/>
      <c r="KIE151" s="288"/>
      <c r="KIF151" s="288"/>
      <c r="KIG151" s="288"/>
      <c r="KIH151" s="288"/>
      <c r="KII151" s="288"/>
      <c r="KIJ151" s="288"/>
      <c r="KIK151" s="288"/>
      <c r="KIL151" s="288"/>
      <c r="KIM151" s="288"/>
      <c r="KIN151" s="288"/>
      <c r="KIO151" s="288"/>
      <c r="KIP151" s="288"/>
      <c r="KIQ151" s="288"/>
      <c r="KIR151" s="288"/>
      <c r="KIS151" s="288"/>
      <c r="KIT151" s="288"/>
      <c r="KIU151" s="288"/>
      <c r="KIV151" s="288"/>
      <c r="KIW151" s="288"/>
      <c r="KIX151" s="288"/>
      <c r="KIY151" s="288"/>
      <c r="KIZ151" s="288"/>
      <c r="KJA151" s="288"/>
      <c r="KJB151" s="288"/>
      <c r="KJC151" s="288"/>
      <c r="KJD151" s="288"/>
      <c r="KJE151" s="288"/>
      <c r="KJF151" s="288"/>
      <c r="KJG151" s="288"/>
      <c r="KJH151" s="288"/>
      <c r="KJI151" s="288"/>
      <c r="KJJ151" s="288"/>
      <c r="KJK151" s="288"/>
      <c r="KJL151" s="288"/>
      <c r="KJM151" s="288"/>
      <c r="KJN151" s="288"/>
      <c r="KJO151" s="288"/>
      <c r="KJP151" s="288"/>
      <c r="KJQ151" s="288"/>
      <c r="KJR151" s="288"/>
      <c r="KJS151" s="288"/>
      <c r="KJT151" s="288"/>
      <c r="KJU151" s="288"/>
      <c r="KJV151" s="288"/>
      <c r="KJW151" s="288"/>
      <c r="KJX151" s="288"/>
      <c r="KJY151" s="288"/>
      <c r="KJZ151" s="288"/>
      <c r="KKA151" s="288"/>
      <c r="KKB151" s="288"/>
      <c r="KKC151" s="288"/>
      <c r="KKD151" s="288"/>
      <c r="KKE151" s="288"/>
      <c r="KKF151" s="288"/>
      <c r="KKG151" s="288"/>
      <c r="KKH151" s="288"/>
      <c r="KKI151" s="288"/>
      <c r="KKJ151" s="288"/>
      <c r="KKK151" s="288"/>
      <c r="KKL151" s="288"/>
      <c r="KKM151" s="288"/>
      <c r="KKN151" s="288"/>
      <c r="KKO151" s="288"/>
      <c r="KKP151" s="288"/>
      <c r="KKQ151" s="288"/>
      <c r="KKR151" s="288"/>
      <c r="KKS151" s="288"/>
      <c r="KKT151" s="288"/>
      <c r="KKU151" s="288"/>
      <c r="KKV151" s="288"/>
      <c r="KKW151" s="288"/>
      <c r="KKX151" s="288"/>
      <c r="KKY151" s="288"/>
      <c r="KKZ151" s="288"/>
      <c r="KLA151" s="288"/>
      <c r="KLB151" s="288"/>
      <c r="KLC151" s="288"/>
      <c r="KLD151" s="288"/>
      <c r="KLE151" s="288"/>
      <c r="KLF151" s="288"/>
      <c r="KLG151" s="288"/>
      <c r="KLH151" s="288"/>
      <c r="KLI151" s="288"/>
      <c r="KLJ151" s="288"/>
      <c r="KLK151" s="288"/>
      <c r="KLL151" s="288"/>
      <c r="KLM151" s="288"/>
      <c r="KLN151" s="288"/>
      <c r="KLO151" s="288"/>
      <c r="KLP151" s="288"/>
      <c r="KLQ151" s="288"/>
      <c r="KLR151" s="288"/>
      <c r="KLS151" s="288"/>
      <c r="KLT151" s="288"/>
      <c r="KLU151" s="288"/>
      <c r="KLV151" s="288"/>
      <c r="KLW151" s="288"/>
      <c r="KLX151" s="288"/>
      <c r="KLY151" s="288"/>
      <c r="KLZ151" s="288"/>
      <c r="KMA151" s="288"/>
      <c r="KMB151" s="288"/>
      <c r="KMC151" s="288"/>
      <c r="KMD151" s="288"/>
      <c r="KME151" s="288"/>
      <c r="KMF151" s="288"/>
      <c r="KMG151" s="288"/>
      <c r="KMH151" s="288"/>
      <c r="KMI151" s="288"/>
      <c r="KMJ151" s="288"/>
      <c r="KMK151" s="288"/>
      <c r="KML151" s="288"/>
      <c r="KMM151" s="288"/>
      <c r="KMN151" s="288"/>
      <c r="KMO151" s="288"/>
      <c r="KMP151" s="288"/>
      <c r="KMQ151" s="288"/>
      <c r="KMR151" s="288"/>
      <c r="KMS151" s="288"/>
      <c r="KMT151" s="288"/>
      <c r="KMU151" s="288"/>
      <c r="KMV151" s="288"/>
      <c r="KMW151" s="288"/>
      <c r="KMX151" s="288"/>
      <c r="KMY151" s="288"/>
      <c r="KMZ151" s="288"/>
      <c r="KNA151" s="288"/>
      <c r="KNB151" s="288"/>
      <c r="KNC151" s="288"/>
      <c r="KND151" s="288"/>
      <c r="KNE151" s="288"/>
      <c r="KNF151" s="288"/>
      <c r="KNG151" s="288"/>
      <c r="KNH151" s="288"/>
      <c r="KNI151" s="288"/>
      <c r="KNJ151" s="288"/>
      <c r="KNK151" s="288"/>
      <c r="KNL151" s="288"/>
      <c r="KNM151" s="288"/>
      <c r="KNN151" s="288"/>
      <c r="KNO151" s="288"/>
      <c r="KNP151" s="288"/>
      <c r="KNQ151" s="288"/>
      <c r="KNR151" s="288"/>
      <c r="KNS151" s="288"/>
      <c r="KNT151" s="288"/>
      <c r="KNU151" s="288"/>
      <c r="KNV151" s="288"/>
      <c r="KNW151" s="288"/>
      <c r="KNX151" s="288"/>
      <c r="KNY151" s="288"/>
      <c r="KNZ151" s="288"/>
      <c r="KOA151" s="288"/>
      <c r="KOB151" s="288"/>
      <c r="KOC151" s="288"/>
      <c r="KOD151" s="288"/>
      <c r="KOE151" s="288"/>
      <c r="KOF151" s="288"/>
      <c r="KOG151" s="288"/>
      <c r="KOH151" s="288"/>
      <c r="KOI151" s="288"/>
      <c r="KOJ151" s="288"/>
      <c r="KOK151" s="288"/>
      <c r="KOL151" s="288"/>
      <c r="KOM151" s="288"/>
      <c r="KON151" s="288"/>
      <c r="KOO151" s="288"/>
      <c r="KOP151" s="288"/>
      <c r="KOQ151" s="288"/>
      <c r="KOR151" s="288"/>
      <c r="KOS151" s="288"/>
      <c r="KOT151" s="288"/>
      <c r="KOU151" s="288"/>
      <c r="KOV151" s="288"/>
      <c r="KOW151" s="288"/>
      <c r="KOX151" s="288"/>
      <c r="KOY151" s="288"/>
      <c r="KOZ151" s="288"/>
      <c r="KPA151" s="288"/>
      <c r="KPB151" s="288"/>
      <c r="KPC151" s="288"/>
      <c r="KPD151" s="288"/>
      <c r="KPE151" s="288"/>
      <c r="KPF151" s="288"/>
      <c r="KPG151" s="288"/>
      <c r="KPH151" s="288"/>
      <c r="KPI151" s="288"/>
      <c r="KPJ151" s="288"/>
      <c r="KPK151" s="288"/>
      <c r="KPL151" s="288"/>
      <c r="KPM151" s="288"/>
      <c r="KPN151" s="288"/>
      <c r="KPO151" s="288"/>
      <c r="KPP151" s="288"/>
      <c r="KPQ151" s="288"/>
      <c r="KPR151" s="288"/>
      <c r="KPS151" s="288"/>
      <c r="KPT151" s="288"/>
      <c r="KPU151" s="288"/>
      <c r="KPV151" s="288"/>
      <c r="KPW151" s="288"/>
      <c r="KPX151" s="288"/>
      <c r="KPY151" s="288"/>
      <c r="KPZ151" s="288"/>
      <c r="KQA151" s="288"/>
      <c r="KQB151" s="288"/>
      <c r="KQC151" s="288"/>
      <c r="KQD151" s="288"/>
      <c r="KQE151" s="288"/>
      <c r="KQF151" s="288"/>
      <c r="KQG151" s="288"/>
      <c r="KQH151" s="288"/>
      <c r="KQI151" s="288"/>
      <c r="KQJ151" s="288"/>
      <c r="KQK151" s="288"/>
      <c r="KQL151" s="288"/>
      <c r="KQM151" s="288"/>
      <c r="KQN151" s="288"/>
      <c r="KQO151" s="288"/>
      <c r="KQP151" s="288"/>
      <c r="KQQ151" s="288"/>
      <c r="KQR151" s="288"/>
      <c r="KQS151" s="288"/>
      <c r="KQT151" s="288"/>
      <c r="KQU151" s="288"/>
      <c r="KQV151" s="288"/>
      <c r="KQW151" s="288"/>
      <c r="KQX151" s="288"/>
      <c r="KQY151" s="288"/>
      <c r="KQZ151" s="288"/>
      <c r="KRA151" s="288"/>
      <c r="KRB151" s="288"/>
      <c r="KRC151" s="288"/>
      <c r="KRD151" s="288"/>
      <c r="KRE151" s="288"/>
      <c r="KRF151" s="288"/>
      <c r="KRG151" s="288"/>
      <c r="KRH151" s="288"/>
      <c r="KRI151" s="288"/>
      <c r="KRJ151" s="288"/>
      <c r="KRK151" s="288"/>
      <c r="KRL151" s="288"/>
      <c r="KRM151" s="288"/>
      <c r="KRN151" s="288"/>
      <c r="KRO151" s="288"/>
      <c r="KRP151" s="288"/>
      <c r="KRQ151" s="288"/>
      <c r="KRR151" s="288"/>
      <c r="KRS151" s="288"/>
      <c r="KRT151" s="288"/>
      <c r="KRU151" s="288"/>
      <c r="KRV151" s="288"/>
      <c r="KRW151" s="288"/>
      <c r="KRX151" s="288"/>
      <c r="KRY151" s="288"/>
      <c r="KRZ151" s="288"/>
      <c r="KSA151" s="288"/>
      <c r="KSB151" s="288"/>
      <c r="KSC151" s="288"/>
      <c r="KSD151" s="288"/>
      <c r="KSE151" s="288"/>
      <c r="KSF151" s="288"/>
      <c r="KSG151" s="288"/>
      <c r="KSH151" s="288"/>
      <c r="KSI151" s="288"/>
      <c r="KSJ151" s="288"/>
      <c r="KSK151" s="288"/>
      <c r="KSL151" s="288"/>
      <c r="KSM151" s="288"/>
      <c r="KSN151" s="288"/>
      <c r="KSO151" s="288"/>
      <c r="KSP151" s="288"/>
      <c r="KSQ151" s="288"/>
      <c r="KSR151" s="288"/>
      <c r="KSS151" s="288"/>
      <c r="KST151" s="288"/>
      <c r="KSU151" s="288"/>
      <c r="KSV151" s="288"/>
      <c r="KSW151" s="288"/>
      <c r="KSX151" s="288"/>
      <c r="KSY151" s="288"/>
      <c r="KSZ151" s="288"/>
      <c r="KTA151" s="288"/>
      <c r="KTB151" s="288"/>
      <c r="KTC151" s="288"/>
      <c r="KTD151" s="288"/>
      <c r="KTE151" s="288"/>
      <c r="KTF151" s="288"/>
      <c r="KTG151" s="288"/>
      <c r="KTH151" s="288"/>
      <c r="KTI151" s="288"/>
      <c r="KTJ151" s="288"/>
      <c r="KTK151" s="288"/>
      <c r="KTL151" s="288"/>
      <c r="KTM151" s="288"/>
      <c r="KTN151" s="288"/>
      <c r="KTO151" s="288"/>
      <c r="KTP151" s="288"/>
      <c r="KTQ151" s="288"/>
      <c r="KTR151" s="288"/>
      <c r="KTS151" s="288"/>
      <c r="KTT151" s="288"/>
      <c r="KTU151" s="288"/>
      <c r="KTV151" s="288"/>
      <c r="KTW151" s="288"/>
      <c r="KTX151" s="288"/>
      <c r="KTY151" s="288"/>
      <c r="KTZ151" s="288"/>
      <c r="KUA151" s="288"/>
      <c r="KUB151" s="288"/>
      <c r="KUC151" s="288"/>
      <c r="KUD151" s="288"/>
      <c r="KUE151" s="288"/>
      <c r="KUF151" s="288"/>
      <c r="KUG151" s="288"/>
      <c r="KUH151" s="288"/>
      <c r="KUI151" s="288"/>
      <c r="KUJ151" s="288"/>
      <c r="KUK151" s="288"/>
      <c r="KUL151" s="288"/>
      <c r="KUM151" s="288"/>
      <c r="KUN151" s="288"/>
      <c r="KUO151" s="288"/>
      <c r="KUP151" s="288"/>
      <c r="KUQ151" s="288"/>
      <c r="KUR151" s="288"/>
      <c r="KUS151" s="288"/>
      <c r="KUT151" s="288"/>
      <c r="KUU151" s="288"/>
      <c r="KUV151" s="288"/>
      <c r="KUW151" s="288"/>
      <c r="KUX151" s="288"/>
      <c r="KUY151" s="288"/>
      <c r="KUZ151" s="288"/>
      <c r="KVA151" s="288"/>
      <c r="KVB151" s="288"/>
      <c r="KVC151" s="288"/>
      <c r="KVD151" s="288"/>
      <c r="KVE151" s="288"/>
      <c r="KVF151" s="288"/>
      <c r="KVG151" s="288"/>
      <c r="KVH151" s="288"/>
      <c r="KVI151" s="288"/>
      <c r="KVJ151" s="288"/>
      <c r="KVK151" s="288"/>
      <c r="KVL151" s="288"/>
      <c r="KVM151" s="288"/>
      <c r="KVN151" s="288"/>
      <c r="KVO151" s="288"/>
      <c r="KVP151" s="288"/>
      <c r="KVQ151" s="288"/>
      <c r="KVR151" s="288"/>
      <c r="KVS151" s="288"/>
      <c r="KVT151" s="288"/>
      <c r="KVU151" s="288"/>
      <c r="KVV151" s="288"/>
      <c r="KVW151" s="288"/>
      <c r="KVX151" s="288"/>
      <c r="KVY151" s="288"/>
      <c r="KVZ151" s="288"/>
      <c r="KWA151" s="288"/>
      <c r="KWB151" s="288"/>
      <c r="KWC151" s="288"/>
      <c r="KWD151" s="288"/>
      <c r="KWE151" s="288"/>
      <c r="KWF151" s="288"/>
      <c r="KWG151" s="288"/>
      <c r="KWH151" s="288"/>
      <c r="KWI151" s="288"/>
      <c r="KWJ151" s="288"/>
      <c r="KWK151" s="288"/>
      <c r="KWL151" s="288"/>
      <c r="KWM151" s="288"/>
      <c r="KWN151" s="288"/>
      <c r="KWO151" s="288"/>
      <c r="KWP151" s="288"/>
      <c r="KWQ151" s="288"/>
      <c r="KWR151" s="288"/>
      <c r="KWS151" s="288"/>
      <c r="KWT151" s="288"/>
      <c r="KWU151" s="288"/>
      <c r="KWV151" s="288"/>
      <c r="KWW151" s="288"/>
      <c r="KWX151" s="288"/>
      <c r="KWY151" s="288"/>
      <c r="KWZ151" s="288"/>
      <c r="KXA151" s="288"/>
      <c r="KXB151" s="288"/>
      <c r="KXC151" s="288"/>
      <c r="KXD151" s="288"/>
      <c r="KXE151" s="288"/>
      <c r="KXF151" s="288"/>
      <c r="KXG151" s="288"/>
      <c r="KXH151" s="288"/>
      <c r="KXI151" s="288"/>
      <c r="KXJ151" s="288"/>
      <c r="KXK151" s="288"/>
      <c r="KXL151" s="288"/>
      <c r="KXM151" s="288"/>
      <c r="KXN151" s="288"/>
      <c r="KXO151" s="288"/>
      <c r="KXP151" s="288"/>
      <c r="KXQ151" s="288"/>
      <c r="KXR151" s="288"/>
      <c r="KXS151" s="288"/>
      <c r="KXT151" s="288"/>
      <c r="KXU151" s="288"/>
      <c r="KXV151" s="288"/>
      <c r="KXW151" s="288"/>
      <c r="KXX151" s="288"/>
      <c r="KXY151" s="288"/>
      <c r="KXZ151" s="288"/>
      <c r="KYA151" s="288"/>
      <c r="KYB151" s="288"/>
      <c r="KYC151" s="288"/>
      <c r="KYD151" s="288"/>
      <c r="KYE151" s="288"/>
      <c r="KYF151" s="288"/>
      <c r="KYG151" s="288"/>
      <c r="KYH151" s="288"/>
      <c r="KYI151" s="288"/>
      <c r="KYJ151" s="288"/>
      <c r="KYK151" s="288"/>
      <c r="KYL151" s="288"/>
      <c r="KYM151" s="288"/>
      <c r="KYN151" s="288"/>
      <c r="KYO151" s="288"/>
      <c r="KYP151" s="288"/>
      <c r="KYQ151" s="288"/>
      <c r="KYR151" s="288"/>
      <c r="KYS151" s="288"/>
      <c r="KYT151" s="288"/>
      <c r="KYU151" s="288"/>
      <c r="KYV151" s="288"/>
      <c r="KYW151" s="288"/>
      <c r="KYX151" s="288"/>
      <c r="KYY151" s="288"/>
      <c r="KYZ151" s="288"/>
      <c r="KZA151" s="288"/>
      <c r="KZB151" s="288"/>
      <c r="KZC151" s="288"/>
      <c r="KZD151" s="288"/>
      <c r="KZE151" s="288"/>
      <c r="KZF151" s="288"/>
      <c r="KZG151" s="288"/>
      <c r="KZH151" s="288"/>
      <c r="KZI151" s="288"/>
      <c r="KZJ151" s="288"/>
      <c r="KZK151" s="288"/>
      <c r="KZL151" s="288"/>
      <c r="KZM151" s="288"/>
      <c r="KZN151" s="288"/>
      <c r="KZO151" s="288"/>
      <c r="KZP151" s="288"/>
      <c r="KZQ151" s="288"/>
      <c r="KZR151" s="288"/>
      <c r="KZS151" s="288"/>
      <c r="KZT151" s="288"/>
      <c r="KZU151" s="288"/>
      <c r="KZV151" s="288"/>
      <c r="KZW151" s="288"/>
      <c r="KZX151" s="288"/>
      <c r="KZY151" s="288"/>
      <c r="KZZ151" s="288"/>
      <c r="LAA151" s="288"/>
      <c r="LAB151" s="288"/>
      <c r="LAC151" s="288"/>
      <c r="LAD151" s="288"/>
      <c r="LAE151" s="288"/>
      <c r="LAF151" s="288"/>
      <c r="LAG151" s="288"/>
      <c r="LAH151" s="288"/>
      <c r="LAI151" s="288"/>
      <c r="LAJ151" s="288"/>
      <c r="LAK151" s="288"/>
      <c r="LAL151" s="288"/>
      <c r="LAM151" s="288"/>
      <c r="LAN151" s="288"/>
      <c r="LAO151" s="288"/>
      <c r="LAP151" s="288"/>
      <c r="LAQ151" s="288"/>
      <c r="LAR151" s="288"/>
      <c r="LAS151" s="288"/>
      <c r="LAT151" s="288"/>
      <c r="LAU151" s="288"/>
      <c r="LAV151" s="288"/>
      <c r="LAW151" s="288"/>
      <c r="LAX151" s="288"/>
      <c r="LAY151" s="288"/>
      <c r="LAZ151" s="288"/>
      <c r="LBA151" s="288"/>
      <c r="LBB151" s="288"/>
      <c r="LBC151" s="288"/>
      <c r="LBD151" s="288"/>
      <c r="LBE151" s="288"/>
      <c r="LBF151" s="288"/>
      <c r="LBG151" s="288"/>
      <c r="LBH151" s="288"/>
      <c r="LBI151" s="288"/>
      <c r="LBJ151" s="288"/>
      <c r="LBK151" s="288"/>
      <c r="LBL151" s="288"/>
      <c r="LBM151" s="288"/>
      <c r="LBN151" s="288"/>
      <c r="LBO151" s="288"/>
      <c r="LBP151" s="288"/>
      <c r="LBQ151" s="288"/>
      <c r="LBR151" s="288"/>
      <c r="LBS151" s="288"/>
      <c r="LBT151" s="288"/>
      <c r="LBU151" s="288"/>
      <c r="LBV151" s="288"/>
      <c r="LBW151" s="288"/>
      <c r="LBX151" s="288"/>
      <c r="LBY151" s="288"/>
      <c r="LBZ151" s="288"/>
      <c r="LCA151" s="288"/>
      <c r="LCB151" s="288"/>
      <c r="LCC151" s="288"/>
      <c r="LCD151" s="288"/>
      <c r="LCE151" s="288"/>
      <c r="LCF151" s="288"/>
      <c r="LCG151" s="288"/>
      <c r="LCH151" s="288"/>
      <c r="LCI151" s="288"/>
      <c r="LCJ151" s="288"/>
      <c r="LCK151" s="288"/>
      <c r="LCL151" s="288"/>
      <c r="LCM151" s="288"/>
      <c r="LCN151" s="288"/>
      <c r="LCO151" s="288"/>
      <c r="LCP151" s="288"/>
      <c r="LCQ151" s="288"/>
      <c r="LCR151" s="288"/>
      <c r="LCS151" s="288"/>
      <c r="LCT151" s="288"/>
      <c r="LCU151" s="288"/>
      <c r="LCV151" s="288"/>
      <c r="LCW151" s="288"/>
      <c r="LCX151" s="288"/>
      <c r="LCY151" s="288"/>
      <c r="LCZ151" s="288"/>
      <c r="LDA151" s="288"/>
      <c r="LDB151" s="288"/>
      <c r="LDC151" s="288"/>
      <c r="LDD151" s="288"/>
      <c r="LDE151" s="288"/>
      <c r="LDF151" s="288"/>
      <c r="LDG151" s="288"/>
      <c r="LDH151" s="288"/>
      <c r="LDI151" s="288"/>
      <c r="LDJ151" s="288"/>
      <c r="LDK151" s="288"/>
      <c r="LDL151" s="288"/>
      <c r="LDM151" s="288"/>
      <c r="LDN151" s="288"/>
      <c r="LDO151" s="288"/>
      <c r="LDP151" s="288"/>
      <c r="LDQ151" s="288"/>
      <c r="LDR151" s="288"/>
      <c r="LDS151" s="288"/>
      <c r="LDT151" s="288"/>
      <c r="LDU151" s="288"/>
      <c r="LDV151" s="288"/>
      <c r="LDW151" s="288"/>
      <c r="LDX151" s="288"/>
      <c r="LDY151" s="288"/>
      <c r="LDZ151" s="288"/>
      <c r="LEA151" s="288"/>
      <c r="LEB151" s="288"/>
      <c r="LEC151" s="288"/>
      <c r="LED151" s="288"/>
      <c r="LEE151" s="288"/>
      <c r="LEF151" s="288"/>
      <c r="LEG151" s="288"/>
      <c r="LEH151" s="288"/>
      <c r="LEI151" s="288"/>
      <c r="LEJ151" s="288"/>
      <c r="LEK151" s="288"/>
      <c r="LEL151" s="288"/>
      <c r="LEM151" s="288"/>
      <c r="LEN151" s="288"/>
      <c r="LEO151" s="288"/>
      <c r="LEP151" s="288"/>
      <c r="LEQ151" s="288"/>
      <c r="LER151" s="288"/>
      <c r="LES151" s="288"/>
      <c r="LET151" s="288"/>
      <c r="LEU151" s="288"/>
      <c r="LEV151" s="288"/>
      <c r="LEW151" s="288"/>
      <c r="LEX151" s="288"/>
      <c r="LEY151" s="288"/>
      <c r="LEZ151" s="288"/>
      <c r="LFA151" s="288"/>
      <c r="LFB151" s="288"/>
      <c r="LFC151" s="288"/>
      <c r="LFD151" s="288"/>
      <c r="LFE151" s="288"/>
      <c r="LFF151" s="288"/>
      <c r="LFG151" s="288"/>
      <c r="LFH151" s="288"/>
      <c r="LFI151" s="288"/>
      <c r="LFJ151" s="288"/>
      <c r="LFK151" s="288"/>
      <c r="LFL151" s="288"/>
      <c r="LFM151" s="288"/>
      <c r="LFN151" s="288"/>
      <c r="LFO151" s="288"/>
      <c r="LFP151" s="288"/>
      <c r="LFQ151" s="288"/>
      <c r="LFR151" s="288"/>
      <c r="LFS151" s="288"/>
      <c r="LFT151" s="288"/>
      <c r="LFU151" s="288"/>
      <c r="LFV151" s="288"/>
      <c r="LFW151" s="288"/>
      <c r="LFX151" s="288"/>
      <c r="LFY151" s="288"/>
      <c r="LFZ151" s="288"/>
      <c r="LGA151" s="288"/>
      <c r="LGB151" s="288"/>
      <c r="LGC151" s="288"/>
      <c r="LGD151" s="288"/>
      <c r="LGE151" s="288"/>
      <c r="LGF151" s="288"/>
      <c r="LGG151" s="288"/>
      <c r="LGH151" s="288"/>
      <c r="LGI151" s="288"/>
      <c r="LGJ151" s="288"/>
      <c r="LGK151" s="288"/>
      <c r="LGL151" s="288"/>
      <c r="LGM151" s="288"/>
      <c r="LGN151" s="288"/>
      <c r="LGO151" s="288"/>
      <c r="LGP151" s="288"/>
      <c r="LGQ151" s="288"/>
      <c r="LGR151" s="288"/>
      <c r="LGS151" s="288"/>
      <c r="LGT151" s="288"/>
      <c r="LGU151" s="288"/>
      <c r="LGV151" s="288"/>
      <c r="LGW151" s="288"/>
      <c r="LGX151" s="288"/>
      <c r="LGY151" s="288"/>
      <c r="LGZ151" s="288"/>
      <c r="LHA151" s="288"/>
      <c r="LHB151" s="288"/>
      <c r="LHC151" s="288"/>
      <c r="LHD151" s="288"/>
      <c r="LHE151" s="288"/>
      <c r="LHF151" s="288"/>
      <c r="LHG151" s="288"/>
      <c r="LHH151" s="288"/>
      <c r="LHI151" s="288"/>
      <c r="LHJ151" s="288"/>
      <c r="LHK151" s="288"/>
      <c r="LHL151" s="288"/>
      <c r="LHM151" s="288"/>
      <c r="LHN151" s="288"/>
      <c r="LHO151" s="288"/>
      <c r="LHP151" s="288"/>
      <c r="LHQ151" s="288"/>
      <c r="LHR151" s="288"/>
      <c r="LHS151" s="288"/>
      <c r="LHT151" s="288"/>
      <c r="LHU151" s="288"/>
      <c r="LHV151" s="288"/>
      <c r="LHW151" s="288"/>
      <c r="LHX151" s="288"/>
      <c r="LHY151" s="288"/>
      <c r="LHZ151" s="288"/>
      <c r="LIA151" s="288"/>
      <c r="LIB151" s="288"/>
      <c r="LIC151" s="288"/>
      <c r="LID151" s="288"/>
      <c r="LIE151" s="288"/>
      <c r="LIF151" s="288"/>
      <c r="LIG151" s="288"/>
      <c r="LIH151" s="288"/>
      <c r="LII151" s="288"/>
      <c r="LIJ151" s="288"/>
      <c r="LIK151" s="288"/>
      <c r="LIL151" s="288"/>
      <c r="LIM151" s="288"/>
      <c r="LIN151" s="288"/>
      <c r="LIO151" s="288"/>
      <c r="LIP151" s="288"/>
      <c r="LIQ151" s="288"/>
      <c r="LIR151" s="288"/>
      <c r="LIS151" s="288"/>
      <c r="LIT151" s="288"/>
      <c r="LIU151" s="288"/>
      <c r="LIV151" s="288"/>
      <c r="LIW151" s="288"/>
      <c r="LIX151" s="288"/>
      <c r="LIY151" s="288"/>
      <c r="LIZ151" s="288"/>
      <c r="LJA151" s="288"/>
      <c r="LJB151" s="288"/>
      <c r="LJC151" s="288"/>
      <c r="LJD151" s="288"/>
      <c r="LJE151" s="288"/>
      <c r="LJF151" s="288"/>
      <c r="LJG151" s="288"/>
      <c r="LJH151" s="288"/>
      <c r="LJI151" s="288"/>
      <c r="LJJ151" s="288"/>
      <c r="LJK151" s="288"/>
      <c r="LJL151" s="288"/>
      <c r="LJM151" s="288"/>
      <c r="LJN151" s="288"/>
      <c r="LJO151" s="288"/>
      <c r="LJP151" s="288"/>
      <c r="LJQ151" s="288"/>
      <c r="LJR151" s="288"/>
      <c r="LJS151" s="288"/>
      <c r="LJT151" s="288"/>
      <c r="LJU151" s="288"/>
      <c r="LJV151" s="288"/>
      <c r="LJW151" s="288"/>
      <c r="LJX151" s="288"/>
      <c r="LJY151" s="288"/>
      <c r="LJZ151" s="288"/>
      <c r="LKA151" s="288"/>
      <c r="LKB151" s="288"/>
      <c r="LKC151" s="288"/>
      <c r="LKD151" s="288"/>
      <c r="LKE151" s="288"/>
      <c r="LKF151" s="288"/>
      <c r="LKG151" s="288"/>
      <c r="LKH151" s="288"/>
      <c r="LKI151" s="288"/>
      <c r="LKJ151" s="288"/>
      <c r="LKK151" s="288"/>
      <c r="LKL151" s="288"/>
      <c r="LKM151" s="288"/>
      <c r="LKN151" s="288"/>
      <c r="LKO151" s="288"/>
      <c r="LKP151" s="288"/>
      <c r="LKQ151" s="288"/>
      <c r="LKR151" s="288"/>
      <c r="LKS151" s="288"/>
      <c r="LKT151" s="288"/>
      <c r="LKU151" s="288"/>
      <c r="LKV151" s="288"/>
      <c r="LKW151" s="288"/>
      <c r="LKX151" s="288"/>
      <c r="LKY151" s="288"/>
      <c r="LKZ151" s="288"/>
      <c r="LLA151" s="288"/>
      <c r="LLB151" s="288"/>
      <c r="LLC151" s="288"/>
      <c r="LLD151" s="288"/>
      <c r="LLE151" s="288"/>
      <c r="LLF151" s="288"/>
      <c r="LLG151" s="288"/>
      <c r="LLH151" s="288"/>
      <c r="LLI151" s="288"/>
      <c r="LLJ151" s="288"/>
      <c r="LLK151" s="288"/>
      <c r="LLL151" s="288"/>
      <c r="LLM151" s="288"/>
      <c r="LLN151" s="288"/>
      <c r="LLO151" s="288"/>
      <c r="LLP151" s="288"/>
      <c r="LLQ151" s="288"/>
      <c r="LLR151" s="288"/>
      <c r="LLS151" s="288"/>
      <c r="LLT151" s="288"/>
      <c r="LLU151" s="288"/>
      <c r="LLV151" s="288"/>
      <c r="LLW151" s="288"/>
      <c r="LLX151" s="288"/>
      <c r="LLY151" s="288"/>
      <c r="LLZ151" s="288"/>
      <c r="LMA151" s="288"/>
      <c r="LMB151" s="288"/>
      <c r="LMC151" s="288"/>
      <c r="LMD151" s="288"/>
      <c r="LME151" s="288"/>
      <c r="LMF151" s="288"/>
      <c r="LMG151" s="288"/>
      <c r="LMH151" s="288"/>
      <c r="LMI151" s="288"/>
      <c r="LMJ151" s="288"/>
      <c r="LMK151" s="288"/>
      <c r="LML151" s="288"/>
      <c r="LMM151" s="288"/>
      <c r="LMN151" s="288"/>
      <c r="LMO151" s="288"/>
      <c r="LMP151" s="288"/>
      <c r="LMQ151" s="288"/>
      <c r="LMR151" s="288"/>
      <c r="LMS151" s="288"/>
      <c r="LMT151" s="288"/>
      <c r="LMU151" s="288"/>
      <c r="LMV151" s="288"/>
      <c r="LMW151" s="288"/>
      <c r="LMX151" s="288"/>
      <c r="LMY151" s="288"/>
      <c r="LMZ151" s="288"/>
      <c r="LNA151" s="288"/>
      <c r="LNB151" s="288"/>
      <c r="LNC151" s="288"/>
      <c r="LND151" s="288"/>
      <c r="LNE151" s="288"/>
      <c r="LNF151" s="288"/>
      <c r="LNG151" s="288"/>
      <c r="LNH151" s="288"/>
      <c r="LNI151" s="288"/>
      <c r="LNJ151" s="288"/>
      <c r="LNK151" s="288"/>
      <c r="LNL151" s="288"/>
      <c r="LNM151" s="288"/>
      <c r="LNN151" s="288"/>
      <c r="LNO151" s="288"/>
      <c r="LNP151" s="288"/>
      <c r="LNQ151" s="288"/>
      <c r="LNR151" s="288"/>
      <c r="LNS151" s="288"/>
      <c r="LNT151" s="288"/>
      <c r="LNU151" s="288"/>
      <c r="LNV151" s="288"/>
      <c r="LNW151" s="288"/>
      <c r="LNX151" s="288"/>
      <c r="LNY151" s="288"/>
      <c r="LNZ151" s="288"/>
      <c r="LOA151" s="288"/>
      <c r="LOB151" s="288"/>
      <c r="LOC151" s="288"/>
      <c r="LOD151" s="288"/>
      <c r="LOE151" s="288"/>
      <c r="LOF151" s="288"/>
      <c r="LOG151" s="288"/>
      <c r="LOH151" s="288"/>
      <c r="LOI151" s="288"/>
      <c r="LOJ151" s="288"/>
      <c r="LOK151" s="288"/>
      <c r="LOL151" s="288"/>
      <c r="LOM151" s="288"/>
      <c r="LON151" s="288"/>
      <c r="LOO151" s="288"/>
      <c r="LOP151" s="288"/>
      <c r="LOQ151" s="288"/>
      <c r="LOR151" s="288"/>
      <c r="LOS151" s="288"/>
      <c r="LOT151" s="288"/>
      <c r="LOU151" s="288"/>
      <c r="LOV151" s="288"/>
      <c r="LOW151" s="288"/>
      <c r="LOX151" s="288"/>
      <c r="LOY151" s="288"/>
      <c r="LOZ151" s="288"/>
      <c r="LPA151" s="288"/>
      <c r="LPB151" s="288"/>
      <c r="LPC151" s="288"/>
      <c r="LPD151" s="288"/>
      <c r="LPE151" s="288"/>
      <c r="LPF151" s="288"/>
      <c r="LPG151" s="288"/>
      <c r="LPH151" s="288"/>
      <c r="LPI151" s="288"/>
      <c r="LPJ151" s="288"/>
      <c r="LPK151" s="288"/>
      <c r="LPL151" s="288"/>
      <c r="LPM151" s="288"/>
      <c r="LPN151" s="288"/>
      <c r="LPO151" s="288"/>
      <c r="LPP151" s="288"/>
      <c r="LPQ151" s="288"/>
      <c r="LPR151" s="288"/>
      <c r="LPS151" s="288"/>
      <c r="LPT151" s="288"/>
      <c r="LPU151" s="288"/>
      <c r="LPV151" s="288"/>
      <c r="LPW151" s="288"/>
      <c r="LPX151" s="288"/>
      <c r="LPY151" s="288"/>
      <c r="LPZ151" s="288"/>
      <c r="LQA151" s="288"/>
      <c r="LQB151" s="288"/>
      <c r="LQC151" s="288"/>
      <c r="LQD151" s="288"/>
      <c r="LQE151" s="288"/>
      <c r="LQF151" s="288"/>
      <c r="LQG151" s="288"/>
      <c r="LQH151" s="288"/>
      <c r="LQI151" s="288"/>
      <c r="LQJ151" s="288"/>
      <c r="LQK151" s="288"/>
      <c r="LQL151" s="288"/>
      <c r="LQM151" s="288"/>
      <c r="LQN151" s="288"/>
      <c r="LQO151" s="288"/>
      <c r="LQP151" s="288"/>
      <c r="LQQ151" s="288"/>
      <c r="LQR151" s="288"/>
      <c r="LQS151" s="288"/>
      <c r="LQT151" s="288"/>
      <c r="LQU151" s="288"/>
      <c r="LQV151" s="288"/>
      <c r="LQW151" s="288"/>
      <c r="LQX151" s="288"/>
      <c r="LQY151" s="288"/>
      <c r="LQZ151" s="288"/>
      <c r="LRA151" s="288"/>
      <c r="LRB151" s="288"/>
      <c r="LRC151" s="288"/>
      <c r="LRD151" s="288"/>
      <c r="LRE151" s="288"/>
      <c r="LRF151" s="288"/>
      <c r="LRG151" s="288"/>
      <c r="LRH151" s="288"/>
      <c r="LRI151" s="288"/>
      <c r="LRJ151" s="288"/>
      <c r="LRK151" s="288"/>
      <c r="LRL151" s="288"/>
      <c r="LRM151" s="288"/>
      <c r="LRN151" s="288"/>
      <c r="LRO151" s="288"/>
      <c r="LRP151" s="288"/>
      <c r="LRQ151" s="288"/>
      <c r="LRR151" s="288"/>
      <c r="LRS151" s="288"/>
      <c r="LRT151" s="288"/>
      <c r="LRU151" s="288"/>
      <c r="LRV151" s="288"/>
      <c r="LRW151" s="288"/>
      <c r="LRX151" s="288"/>
      <c r="LRY151" s="288"/>
      <c r="LRZ151" s="288"/>
      <c r="LSA151" s="288"/>
      <c r="LSB151" s="288"/>
      <c r="LSC151" s="288"/>
      <c r="LSD151" s="288"/>
      <c r="LSE151" s="288"/>
      <c r="LSF151" s="288"/>
      <c r="LSG151" s="288"/>
      <c r="LSH151" s="288"/>
      <c r="LSI151" s="288"/>
      <c r="LSJ151" s="288"/>
      <c r="LSK151" s="288"/>
      <c r="LSL151" s="288"/>
      <c r="LSM151" s="288"/>
      <c r="LSN151" s="288"/>
      <c r="LSO151" s="288"/>
      <c r="LSP151" s="288"/>
      <c r="LSQ151" s="288"/>
      <c r="LSR151" s="288"/>
      <c r="LSS151" s="288"/>
      <c r="LST151" s="288"/>
      <c r="LSU151" s="288"/>
      <c r="LSV151" s="288"/>
      <c r="LSW151" s="288"/>
      <c r="LSX151" s="288"/>
      <c r="LSY151" s="288"/>
      <c r="LSZ151" s="288"/>
      <c r="LTA151" s="288"/>
      <c r="LTB151" s="288"/>
      <c r="LTC151" s="288"/>
      <c r="LTD151" s="288"/>
      <c r="LTE151" s="288"/>
      <c r="LTF151" s="288"/>
      <c r="LTG151" s="288"/>
      <c r="LTH151" s="288"/>
      <c r="LTI151" s="288"/>
      <c r="LTJ151" s="288"/>
      <c r="LTK151" s="288"/>
      <c r="LTL151" s="288"/>
      <c r="LTM151" s="288"/>
      <c r="LTN151" s="288"/>
      <c r="LTO151" s="288"/>
      <c r="LTP151" s="288"/>
      <c r="LTQ151" s="288"/>
      <c r="LTR151" s="288"/>
      <c r="LTS151" s="288"/>
      <c r="LTT151" s="288"/>
      <c r="LTU151" s="288"/>
      <c r="LTV151" s="288"/>
      <c r="LTW151" s="288"/>
      <c r="LTX151" s="288"/>
      <c r="LTY151" s="288"/>
      <c r="LTZ151" s="288"/>
      <c r="LUA151" s="288"/>
      <c r="LUB151" s="288"/>
      <c r="LUC151" s="288"/>
      <c r="LUD151" s="288"/>
      <c r="LUE151" s="288"/>
      <c r="LUF151" s="288"/>
      <c r="LUG151" s="288"/>
      <c r="LUH151" s="288"/>
      <c r="LUI151" s="288"/>
      <c r="LUJ151" s="288"/>
      <c r="LUK151" s="288"/>
      <c r="LUL151" s="288"/>
      <c r="LUM151" s="288"/>
      <c r="LUN151" s="288"/>
      <c r="LUO151" s="288"/>
      <c r="LUP151" s="288"/>
      <c r="LUQ151" s="288"/>
      <c r="LUR151" s="288"/>
      <c r="LUS151" s="288"/>
      <c r="LUT151" s="288"/>
      <c r="LUU151" s="288"/>
      <c r="LUV151" s="288"/>
      <c r="LUW151" s="288"/>
      <c r="LUX151" s="288"/>
      <c r="LUY151" s="288"/>
      <c r="LUZ151" s="288"/>
      <c r="LVA151" s="288"/>
      <c r="LVB151" s="288"/>
      <c r="LVC151" s="288"/>
      <c r="LVD151" s="288"/>
      <c r="LVE151" s="288"/>
      <c r="LVF151" s="288"/>
      <c r="LVG151" s="288"/>
      <c r="LVH151" s="288"/>
      <c r="LVI151" s="288"/>
      <c r="LVJ151" s="288"/>
      <c r="LVK151" s="288"/>
      <c r="LVL151" s="288"/>
      <c r="LVM151" s="288"/>
      <c r="LVN151" s="288"/>
      <c r="LVO151" s="288"/>
      <c r="LVP151" s="288"/>
      <c r="LVQ151" s="288"/>
      <c r="LVR151" s="288"/>
      <c r="LVS151" s="288"/>
      <c r="LVT151" s="288"/>
      <c r="LVU151" s="288"/>
      <c r="LVV151" s="288"/>
      <c r="LVW151" s="288"/>
      <c r="LVX151" s="288"/>
      <c r="LVY151" s="288"/>
      <c r="LVZ151" s="288"/>
      <c r="LWA151" s="288"/>
      <c r="LWB151" s="288"/>
      <c r="LWC151" s="288"/>
      <c r="LWD151" s="288"/>
      <c r="LWE151" s="288"/>
      <c r="LWF151" s="288"/>
      <c r="LWG151" s="288"/>
      <c r="LWH151" s="288"/>
      <c r="LWI151" s="288"/>
      <c r="LWJ151" s="288"/>
      <c r="LWK151" s="288"/>
      <c r="LWL151" s="288"/>
      <c r="LWM151" s="288"/>
      <c r="LWN151" s="288"/>
      <c r="LWO151" s="288"/>
      <c r="LWP151" s="288"/>
      <c r="LWQ151" s="288"/>
      <c r="LWR151" s="288"/>
      <c r="LWS151" s="288"/>
      <c r="LWT151" s="288"/>
      <c r="LWU151" s="288"/>
      <c r="LWV151" s="288"/>
      <c r="LWW151" s="288"/>
      <c r="LWX151" s="288"/>
      <c r="LWY151" s="288"/>
      <c r="LWZ151" s="288"/>
      <c r="LXA151" s="288"/>
      <c r="LXB151" s="288"/>
      <c r="LXC151" s="288"/>
      <c r="LXD151" s="288"/>
      <c r="LXE151" s="288"/>
      <c r="LXF151" s="288"/>
      <c r="LXG151" s="288"/>
      <c r="LXH151" s="288"/>
      <c r="LXI151" s="288"/>
      <c r="LXJ151" s="288"/>
      <c r="LXK151" s="288"/>
      <c r="LXL151" s="288"/>
      <c r="LXM151" s="288"/>
      <c r="LXN151" s="288"/>
      <c r="LXO151" s="288"/>
      <c r="LXP151" s="288"/>
      <c r="LXQ151" s="288"/>
      <c r="LXR151" s="288"/>
      <c r="LXS151" s="288"/>
      <c r="LXT151" s="288"/>
      <c r="LXU151" s="288"/>
      <c r="LXV151" s="288"/>
      <c r="LXW151" s="288"/>
      <c r="LXX151" s="288"/>
      <c r="LXY151" s="288"/>
      <c r="LXZ151" s="288"/>
      <c r="LYA151" s="288"/>
      <c r="LYB151" s="288"/>
      <c r="LYC151" s="288"/>
      <c r="LYD151" s="288"/>
      <c r="LYE151" s="288"/>
      <c r="LYF151" s="288"/>
      <c r="LYG151" s="288"/>
      <c r="LYH151" s="288"/>
      <c r="LYI151" s="288"/>
      <c r="LYJ151" s="288"/>
      <c r="LYK151" s="288"/>
      <c r="LYL151" s="288"/>
      <c r="LYM151" s="288"/>
      <c r="LYN151" s="288"/>
      <c r="LYO151" s="288"/>
      <c r="LYP151" s="288"/>
      <c r="LYQ151" s="288"/>
      <c r="LYR151" s="288"/>
      <c r="LYS151" s="288"/>
      <c r="LYT151" s="288"/>
      <c r="LYU151" s="288"/>
      <c r="LYV151" s="288"/>
      <c r="LYW151" s="288"/>
      <c r="LYX151" s="288"/>
      <c r="LYY151" s="288"/>
      <c r="LYZ151" s="288"/>
      <c r="LZA151" s="288"/>
      <c r="LZB151" s="288"/>
      <c r="LZC151" s="288"/>
      <c r="LZD151" s="288"/>
      <c r="LZE151" s="288"/>
      <c r="LZF151" s="288"/>
      <c r="LZG151" s="288"/>
      <c r="LZH151" s="288"/>
      <c r="LZI151" s="288"/>
      <c r="LZJ151" s="288"/>
      <c r="LZK151" s="288"/>
      <c r="LZL151" s="288"/>
      <c r="LZM151" s="288"/>
      <c r="LZN151" s="288"/>
      <c r="LZO151" s="288"/>
      <c r="LZP151" s="288"/>
      <c r="LZQ151" s="288"/>
      <c r="LZR151" s="288"/>
      <c r="LZS151" s="288"/>
      <c r="LZT151" s="288"/>
      <c r="LZU151" s="288"/>
      <c r="LZV151" s="288"/>
      <c r="LZW151" s="288"/>
      <c r="LZX151" s="288"/>
      <c r="LZY151" s="288"/>
      <c r="LZZ151" s="288"/>
      <c r="MAA151" s="288"/>
      <c r="MAB151" s="288"/>
      <c r="MAC151" s="288"/>
      <c r="MAD151" s="288"/>
      <c r="MAE151" s="288"/>
      <c r="MAF151" s="288"/>
      <c r="MAG151" s="288"/>
      <c r="MAH151" s="288"/>
      <c r="MAI151" s="288"/>
      <c r="MAJ151" s="288"/>
      <c r="MAK151" s="288"/>
      <c r="MAL151" s="288"/>
      <c r="MAM151" s="288"/>
      <c r="MAN151" s="288"/>
      <c r="MAO151" s="288"/>
      <c r="MAP151" s="288"/>
      <c r="MAQ151" s="288"/>
      <c r="MAR151" s="288"/>
      <c r="MAS151" s="288"/>
      <c r="MAT151" s="288"/>
      <c r="MAU151" s="288"/>
      <c r="MAV151" s="288"/>
      <c r="MAW151" s="288"/>
      <c r="MAX151" s="288"/>
      <c r="MAY151" s="288"/>
      <c r="MAZ151" s="288"/>
      <c r="MBA151" s="288"/>
      <c r="MBB151" s="288"/>
      <c r="MBC151" s="288"/>
      <c r="MBD151" s="288"/>
      <c r="MBE151" s="288"/>
      <c r="MBF151" s="288"/>
      <c r="MBG151" s="288"/>
      <c r="MBH151" s="288"/>
      <c r="MBI151" s="288"/>
      <c r="MBJ151" s="288"/>
      <c r="MBK151" s="288"/>
      <c r="MBL151" s="288"/>
      <c r="MBM151" s="288"/>
      <c r="MBN151" s="288"/>
      <c r="MBO151" s="288"/>
      <c r="MBP151" s="288"/>
      <c r="MBQ151" s="288"/>
      <c r="MBR151" s="288"/>
      <c r="MBS151" s="288"/>
      <c r="MBT151" s="288"/>
      <c r="MBU151" s="288"/>
      <c r="MBV151" s="288"/>
      <c r="MBW151" s="288"/>
      <c r="MBX151" s="288"/>
      <c r="MBY151" s="288"/>
      <c r="MBZ151" s="288"/>
      <c r="MCA151" s="288"/>
      <c r="MCB151" s="288"/>
      <c r="MCC151" s="288"/>
      <c r="MCD151" s="288"/>
      <c r="MCE151" s="288"/>
      <c r="MCF151" s="288"/>
      <c r="MCG151" s="288"/>
      <c r="MCH151" s="288"/>
      <c r="MCI151" s="288"/>
      <c r="MCJ151" s="288"/>
      <c r="MCK151" s="288"/>
      <c r="MCL151" s="288"/>
      <c r="MCM151" s="288"/>
      <c r="MCN151" s="288"/>
      <c r="MCO151" s="288"/>
      <c r="MCP151" s="288"/>
      <c r="MCQ151" s="288"/>
      <c r="MCR151" s="288"/>
      <c r="MCS151" s="288"/>
      <c r="MCT151" s="288"/>
      <c r="MCU151" s="288"/>
      <c r="MCV151" s="288"/>
      <c r="MCW151" s="288"/>
      <c r="MCX151" s="288"/>
      <c r="MCY151" s="288"/>
      <c r="MCZ151" s="288"/>
      <c r="MDA151" s="288"/>
      <c r="MDB151" s="288"/>
      <c r="MDC151" s="288"/>
      <c r="MDD151" s="288"/>
      <c r="MDE151" s="288"/>
      <c r="MDF151" s="288"/>
      <c r="MDG151" s="288"/>
      <c r="MDH151" s="288"/>
      <c r="MDI151" s="288"/>
      <c r="MDJ151" s="288"/>
      <c r="MDK151" s="288"/>
      <c r="MDL151" s="288"/>
      <c r="MDM151" s="288"/>
      <c r="MDN151" s="288"/>
      <c r="MDO151" s="288"/>
      <c r="MDP151" s="288"/>
      <c r="MDQ151" s="288"/>
      <c r="MDR151" s="288"/>
      <c r="MDS151" s="288"/>
      <c r="MDT151" s="288"/>
      <c r="MDU151" s="288"/>
      <c r="MDV151" s="288"/>
      <c r="MDW151" s="288"/>
      <c r="MDX151" s="288"/>
      <c r="MDY151" s="288"/>
      <c r="MDZ151" s="288"/>
      <c r="MEA151" s="288"/>
      <c r="MEB151" s="288"/>
      <c r="MEC151" s="288"/>
      <c r="MED151" s="288"/>
      <c r="MEE151" s="288"/>
      <c r="MEF151" s="288"/>
      <c r="MEG151" s="288"/>
      <c r="MEH151" s="288"/>
      <c r="MEI151" s="288"/>
      <c r="MEJ151" s="288"/>
      <c r="MEK151" s="288"/>
      <c r="MEL151" s="288"/>
      <c r="MEM151" s="288"/>
      <c r="MEN151" s="288"/>
      <c r="MEO151" s="288"/>
      <c r="MEP151" s="288"/>
      <c r="MEQ151" s="288"/>
      <c r="MER151" s="288"/>
      <c r="MES151" s="288"/>
      <c r="MET151" s="288"/>
      <c r="MEU151" s="288"/>
      <c r="MEV151" s="288"/>
      <c r="MEW151" s="288"/>
      <c r="MEX151" s="288"/>
      <c r="MEY151" s="288"/>
      <c r="MEZ151" s="288"/>
      <c r="MFA151" s="288"/>
      <c r="MFB151" s="288"/>
      <c r="MFC151" s="288"/>
      <c r="MFD151" s="288"/>
      <c r="MFE151" s="288"/>
      <c r="MFF151" s="288"/>
      <c r="MFG151" s="288"/>
      <c r="MFH151" s="288"/>
      <c r="MFI151" s="288"/>
      <c r="MFJ151" s="288"/>
      <c r="MFK151" s="288"/>
      <c r="MFL151" s="288"/>
      <c r="MFM151" s="288"/>
      <c r="MFN151" s="288"/>
      <c r="MFO151" s="288"/>
      <c r="MFP151" s="288"/>
      <c r="MFQ151" s="288"/>
      <c r="MFR151" s="288"/>
      <c r="MFS151" s="288"/>
      <c r="MFT151" s="288"/>
      <c r="MFU151" s="288"/>
      <c r="MFV151" s="288"/>
      <c r="MFW151" s="288"/>
      <c r="MFX151" s="288"/>
      <c r="MFY151" s="288"/>
      <c r="MFZ151" s="288"/>
      <c r="MGA151" s="288"/>
      <c r="MGB151" s="288"/>
      <c r="MGC151" s="288"/>
      <c r="MGD151" s="288"/>
      <c r="MGE151" s="288"/>
      <c r="MGF151" s="288"/>
      <c r="MGG151" s="288"/>
      <c r="MGH151" s="288"/>
      <c r="MGI151" s="288"/>
      <c r="MGJ151" s="288"/>
      <c r="MGK151" s="288"/>
      <c r="MGL151" s="288"/>
      <c r="MGM151" s="288"/>
      <c r="MGN151" s="288"/>
      <c r="MGO151" s="288"/>
      <c r="MGP151" s="288"/>
      <c r="MGQ151" s="288"/>
      <c r="MGR151" s="288"/>
      <c r="MGS151" s="288"/>
      <c r="MGT151" s="288"/>
      <c r="MGU151" s="288"/>
      <c r="MGV151" s="288"/>
      <c r="MGW151" s="288"/>
      <c r="MGX151" s="288"/>
      <c r="MGY151" s="288"/>
      <c r="MGZ151" s="288"/>
      <c r="MHA151" s="288"/>
      <c r="MHB151" s="288"/>
      <c r="MHC151" s="288"/>
      <c r="MHD151" s="288"/>
      <c r="MHE151" s="288"/>
      <c r="MHF151" s="288"/>
      <c r="MHG151" s="288"/>
      <c r="MHH151" s="288"/>
      <c r="MHI151" s="288"/>
      <c r="MHJ151" s="288"/>
      <c r="MHK151" s="288"/>
      <c r="MHL151" s="288"/>
      <c r="MHM151" s="288"/>
      <c r="MHN151" s="288"/>
      <c r="MHO151" s="288"/>
      <c r="MHP151" s="288"/>
      <c r="MHQ151" s="288"/>
      <c r="MHR151" s="288"/>
      <c r="MHS151" s="288"/>
      <c r="MHT151" s="288"/>
      <c r="MHU151" s="288"/>
      <c r="MHV151" s="288"/>
      <c r="MHW151" s="288"/>
      <c r="MHX151" s="288"/>
      <c r="MHY151" s="288"/>
      <c r="MHZ151" s="288"/>
      <c r="MIA151" s="288"/>
      <c r="MIB151" s="288"/>
      <c r="MIC151" s="288"/>
      <c r="MID151" s="288"/>
      <c r="MIE151" s="288"/>
      <c r="MIF151" s="288"/>
      <c r="MIG151" s="288"/>
      <c r="MIH151" s="288"/>
      <c r="MII151" s="288"/>
      <c r="MIJ151" s="288"/>
      <c r="MIK151" s="288"/>
      <c r="MIL151" s="288"/>
      <c r="MIM151" s="288"/>
      <c r="MIN151" s="288"/>
      <c r="MIO151" s="288"/>
      <c r="MIP151" s="288"/>
      <c r="MIQ151" s="288"/>
      <c r="MIR151" s="288"/>
      <c r="MIS151" s="288"/>
      <c r="MIT151" s="288"/>
      <c r="MIU151" s="288"/>
      <c r="MIV151" s="288"/>
      <c r="MIW151" s="288"/>
      <c r="MIX151" s="288"/>
      <c r="MIY151" s="288"/>
      <c r="MIZ151" s="288"/>
      <c r="MJA151" s="288"/>
      <c r="MJB151" s="288"/>
      <c r="MJC151" s="288"/>
      <c r="MJD151" s="288"/>
      <c r="MJE151" s="288"/>
      <c r="MJF151" s="288"/>
      <c r="MJG151" s="288"/>
      <c r="MJH151" s="288"/>
      <c r="MJI151" s="288"/>
      <c r="MJJ151" s="288"/>
      <c r="MJK151" s="288"/>
      <c r="MJL151" s="288"/>
      <c r="MJM151" s="288"/>
      <c r="MJN151" s="288"/>
      <c r="MJO151" s="288"/>
      <c r="MJP151" s="288"/>
      <c r="MJQ151" s="288"/>
      <c r="MJR151" s="288"/>
      <c r="MJS151" s="288"/>
      <c r="MJT151" s="288"/>
      <c r="MJU151" s="288"/>
      <c r="MJV151" s="288"/>
      <c r="MJW151" s="288"/>
      <c r="MJX151" s="288"/>
      <c r="MJY151" s="288"/>
      <c r="MJZ151" s="288"/>
      <c r="MKA151" s="288"/>
      <c r="MKB151" s="288"/>
      <c r="MKC151" s="288"/>
      <c r="MKD151" s="288"/>
      <c r="MKE151" s="288"/>
      <c r="MKF151" s="288"/>
      <c r="MKG151" s="288"/>
      <c r="MKH151" s="288"/>
      <c r="MKI151" s="288"/>
      <c r="MKJ151" s="288"/>
      <c r="MKK151" s="288"/>
      <c r="MKL151" s="288"/>
      <c r="MKM151" s="288"/>
      <c r="MKN151" s="288"/>
      <c r="MKO151" s="288"/>
      <c r="MKP151" s="288"/>
      <c r="MKQ151" s="288"/>
      <c r="MKR151" s="288"/>
      <c r="MKS151" s="288"/>
      <c r="MKT151" s="288"/>
      <c r="MKU151" s="288"/>
      <c r="MKV151" s="288"/>
      <c r="MKW151" s="288"/>
      <c r="MKX151" s="288"/>
      <c r="MKY151" s="288"/>
      <c r="MKZ151" s="288"/>
      <c r="MLA151" s="288"/>
      <c r="MLB151" s="288"/>
      <c r="MLC151" s="288"/>
      <c r="MLD151" s="288"/>
      <c r="MLE151" s="288"/>
      <c r="MLF151" s="288"/>
      <c r="MLG151" s="288"/>
      <c r="MLH151" s="288"/>
      <c r="MLI151" s="288"/>
      <c r="MLJ151" s="288"/>
      <c r="MLK151" s="288"/>
      <c r="MLL151" s="288"/>
      <c r="MLM151" s="288"/>
      <c r="MLN151" s="288"/>
      <c r="MLO151" s="288"/>
      <c r="MLP151" s="288"/>
      <c r="MLQ151" s="288"/>
      <c r="MLR151" s="288"/>
      <c r="MLS151" s="288"/>
      <c r="MLT151" s="288"/>
      <c r="MLU151" s="288"/>
      <c r="MLV151" s="288"/>
      <c r="MLW151" s="288"/>
      <c r="MLX151" s="288"/>
      <c r="MLY151" s="288"/>
      <c r="MLZ151" s="288"/>
      <c r="MMA151" s="288"/>
      <c r="MMB151" s="288"/>
      <c r="MMC151" s="288"/>
      <c r="MMD151" s="288"/>
      <c r="MME151" s="288"/>
      <c r="MMF151" s="288"/>
      <c r="MMG151" s="288"/>
      <c r="MMH151" s="288"/>
      <c r="MMI151" s="288"/>
      <c r="MMJ151" s="288"/>
      <c r="MMK151" s="288"/>
      <c r="MML151" s="288"/>
      <c r="MMM151" s="288"/>
      <c r="MMN151" s="288"/>
      <c r="MMO151" s="288"/>
      <c r="MMP151" s="288"/>
      <c r="MMQ151" s="288"/>
      <c r="MMR151" s="288"/>
      <c r="MMS151" s="288"/>
      <c r="MMT151" s="288"/>
      <c r="MMU151" s="288"/>
      <c r="MMV151" s="288"/>
      <c r="MMW151" s="288"/>
      <c r="MMX151" s="288"/>
      <c r="MMY151" s="288"/>
      <c r="MMZ151" s="288"/>
      <c r="MNA151" s="288"/>
      <c r="MNB151" s="288"/>
      <c r="MNC151" s="288"/>
      <c r="MND151" s="288"/>
      <c r="MNE151" s="288"/>
      <c r="MNF151" s="288"/>
      <c r="MNG151" s="288"/>
      <c r="MNH151" s="288"/>
      <c r="MNI151" s="288"/>
      <c r="MNJ151" s="288"/>
      <c r="MNK151" s="288"/>
      <c r="MNL151" s="288"/>
      <c r="MNM151" s="288"/>
      <c r="MNN151" s="288"/>
      <c r="MNO151" s="288"/>
      <c r="MNP151" s="288"/>
      <c r="MNQ151" s="288"/>
      <c r="MNR151" s="288"/>
      <c r="MNS151" s="288"/>
      <c r="MNT151" s="288"/>
      <c r="MNU151" s="288"/>
      <c r="MNV151" s="288"/>
      <c r="MNW151" s="288"/>
      <c r="MNX151" s="288"/>
      <c r="MNY151" s="288"/>
      <c r="MNZ151" s="288"/>
      <c r="MOA151" s="288"/>
      <c r="MOB151" s="288"/>
      <c r="MOC151" s="288"/>
      <c r="MOD151" s="288"/>
      <c r="MOE151" s="288"/>
      <c r="MOF151" s="288"/>
      <c r="MOG151" s="288"/>
      <c r="MOH151" s="288"/>
      <c r="MOI151" s="288"/>
      <c r="MOJ151" s="288"/>
      <c r="MOK151" s="288"/>
      <c r="MOL151" s="288"/>
      <c r="MOM151" s="288"/>
      <c r="MON151" s="288"/>
      <c r="MOO151" s="288"/>
      <c r="MOP151" s="288"/>
      <c r="MOQ151" s="288"/>
      <c r="MOR151" s="288"/>
      <c r="MOS151" s="288"/>
      <c r="MOT151" s="288"/>
      <c r="MOU151" s="288"/>
      <c r="MOV151" s="288"/>
      <c r="MOW151" s="288"/>
      <c r="MOX151" s="288"/>
      <c r="MOY151" s="288"/>
      <c r="MOZ151" s="288"/>
      <c r="MPA151" s="288"/>
      <c r="MPB151" s="288"/>
      <c r="MPC151" s="288"/>
      <c r="MPD151" s="288"/>
      <c r="MPE151" s="288"/>
      <c r="MPF151" s="288"/>
      <c r="MPG151" s="288"/>
      <c r="MPH151" s="288"/>
      <c r="MPI151" s="288"/>
      <c r="MPJ151" s="288"/>
      <c r="MPK151" s="288"/>
      <c r="MPL151" s="288"/>
      <c r="MPM151" s="288"/>
      <c r="MPN151" s="288"/>
      <c r="MPO151" s="288"/>
      <c r="MPP151" s="288"/>
      <c r="MPQ151" s="288"/>
      <c r="MPR151" s="288"/>
      <c r="MPS151" s="288"/>
      <c r="MPT151" s="288"/>
      <c r="MPU151" s="288"/>
      <c r="MPV151" s="288"/>
      <c r="MPW151" s="288"/>
      <c r="MPX151" s="288"/>
      <c r="MPY151" s="288"/>
      <c r="MPZ151" s="288"/>
      <c r="MQA151" s="288"/>
      <c r="MQB151" s="288"/>
      <c r="MQC151" s="288"/>
      <c r="MQD151" s="288"/>
      <c r="MQE151" s="288"/>
      <c r="MQF151" s="288"/>
      <c r="MQG151" s="288"/>
      <c r="MQH151" s="288"/>
      <c r="MQI151" s="288"/>
      <c r="MQJ151" s="288"/>
      <c r="MQK151" s="288"/>
      <c r="MQL151" s="288"/>
      <c r="MQM151" s="288"/>
      <c r="MQN151" s="288"/>
      <c r="MQO151" s="288"/>
      <c r="MQP151" s="288"/>
      <c r="MQQ151" s="288"/>
      <c r="MQR151" s="288"/>
      <c r="MQS151" s="288"/>
      <c r="MQT151" s="288"/>
      <c r="MQU151" s="288"/>
      <c r="MQV151" s="288"/>
      <c r="MQW151" s="288"/>
      <c r="MQX151" s="288"/>
      <c r="MQY151" s="288"/>
      <c r="MQZ151" s="288"/>
      <c r="MRA151" s="288"/>
      <c r="MRB151" s="288"/>
      <c r="MRC151" s="288"/>
      <c r="MRD151" s="288"/>
      <c r="MRE151" s="288"/>
      <c r="MRF151" s="288"/>
      <c r="MRG151" s="288"/>
      <c r="MRH151" s="288"/>
      <c r="MRI151" s="288"/>
      <c r="MRJ151" s="288"/>
      <c r="MRK151" s="288"/>
      <c r="MRL151" s="288"/>
      <c r="MRM151" s="288"/>
      <c r="MRN151" s="288"/>
      <c r="MRO151" s="288"/>
      <c r="MRP151" s="288"/>
      <c r="MRQ151" s="288"/>
      <c r="MRR151" s="288"/>
      <c r="MRS151" s="288"/>
      <c r="MRT151" s="288"/>
      <c r="MRU151" s="288"/>
      <c r="MRV151" s="288"/>
      <c r="MRW151" s="288"/>
      <c r="MRX151" s="288"/>
      <c r="MRY151" s="288"/>
      <c r="MRZ151" s="288"/>
      <c r="MSA151" s="288"/>
      <c r="MSB151" s="288"/>
      <c r="MSC151" s="288"/>
      <c r="MSD151" s="288"/>
      <c r="MSE151" s="288"/>
      <c r="MSF151" s="288"/>
      <c r="MSG151" s="288"/>
      <c r="MSH151" s="288"/>
      <c r="MSI151" s="288"/>
      <c r="MSJ151" s="288"/>
      <c r="MSK151" s="288"/>
      <c r="MSL151" s="288"/>
      <c r="MSM151" s="288"/>
      <c r="MSN151" s="288"/>
      <c r="MSO151" s="288"/>
      <c r="MSP151" s="288"/>
      <c r="MSQ151" s="288"/>
      <c r="MSR151" s="288"/>
      <c r="MSS151" s="288"/>
      <c r="MST151" s="288"/>
      <c r="MSU151" s="288"/>
      <c r="MSV151" s="288"/>
      <c r="MSW151" s="288"/>
      <c r="MSX151" s="288"/>
      <c r="MSY151" s="288"/>
      <c r="MSZ151" s="288"/>
      <c r="MTA151" s="288"/>
      <c r="MTB151" s="288"/>
      <c r="MTC151" s="288"/>
      <c r="MTD151" s="288"/>
      <c r="MTE151" s="288"/>
      <c r="MTF151" s="288"/>
      <c r="MTG151" s="288"/>
      <c r="MTH151" s="288"/>
      <c r="MTI151" s="288"/>
      <c r="MTJ151" s="288"/>
      <c r="MTK151" s="288"/>
      <c r="MTL151" s="288"/>
      <c r="MTM151" s="288"/>
      <c r="MTN151" s="288"/>
      <c r="MTO151" s="288"/>
      <c r="MTP151" s="288"/>
      <c r="MTQ151" s="288"/>
      <c r="MTR151" s="288"/>
      <c r="MTS151" s="288"/>
      <c r="MTT151" s="288"/>
      <c r="MTU151" s="288"/>
      <c r="MTV151" s="288"/>
      <c r="MTW151" s="288"/>
      <c r="MTX151" s="288"/>
      <c r="MTY151" s="288"/>
      <c r="MTZ151" s="288"/>
      <c r="MUA151" s="288"/>
      <c r="MUB151" s="288"/>
      <c r="MUC151" s="288"/>
      <c r="MUD151" s="288"/>
      <c r="MUE151" s="288"/>
      <c r="MUF151" s="288"/>
      <c r="MUG151" s="288"/>
      <c r="MUH151" s="288"/>
      <c r="MUI151" s="288"/>
      <c r="MUJ151" s="288"/>
      <c r="MUK151" s="288"/>
      <c r="MUL151" s="288"/>
      <c r="MUM151" s="288"/>
      <c r="MUN151" s="288"/>
      <c r="MUO151" s="288"/>
      <c r="MUP151" s="288"/>
      <c r="MUQ151" s="288"/>
      <c r="MUR151" s="288"/>
      <c r="MUS151" s="288"/>
      <c r="MUT151" s="288"/>
      <c r="MUU151" s="288"/>
      <c r="MUV151" s="288"/>
      <c r="MUW151" s="288"/>
      <c r="MUX151" s="288"/>
      <c r="MUY151" s="288"/>
      <c r="MUZ151" s="288"/>
      <c r="MVA151" s="288"/>
      <c r="MVB151" s="288"/>
      <c r="MVC151" s="288"/>
      <c r="MVD151" s="288"/>
      <c r="MVE151" s="288"/>
      <c r="MVF151" s="288"/>
      <c r="MVG151" s="288"/>
      <c r="MVH151" s="288"/>
      <c r="MVI151" s="288"/>
      <c r="MVJ151" s="288"/>
      <c r="MVK151" s="288"/>
      <c r="MVL151" s="288"/>
      <c r="MVM151" s="288"/>
      <c r="MVN151" s="288"/>
      <c r="MVO151" s="288"/>
      <c r="MVP151" s="288"/>
      <c r="MVQ151" s="288"/>
      <c r="MVR151" s="288"/>
      <c r="MVS151" s="288"/>
      <c r="MVT151" s="288"/>
      <c r="MVU151" s="288"/>
      <c r="MVV151" s="288"/>
      <c r="MVW151" s="288"/>
      <c r="MVX151" s="288"/>
      <c r="MVY151" s="288"/>
      <c r="MVZ151" s="288"/>
      <c r="MWA151" s="288"/>
      <c r="MWB151" s="288"/>
      <c r="MWC151" s="288"/>
      <c r="MWD151" s="288"/>
      <c r="MWE151" s="288"/>
      <c r="MWF151" s="288"/>
      <c r="MWG151" s="288"/>
      <c r="MWH151" s="288"/>
      <c r="MWI151" s="288"/>
      <c r="MWJ151" s="288"/>
      <c r="MWK151" s="288"/>
      <c r="MWL151" s="288"/>
      <c r="MWM151" s="288"/>
      <c r="MWN151" s="288"/>
      <c r="MWO151" s="288"/>
      <c r="MWP151" s="288"/>
      <c r="MWQ151" s="288"/>
      <c r="MWR151" s="288"/>
      <c r="MWS151" s="288"/>
      <c r="MWT151" s="288"/>
      <c r="MWU151" s="288"/>
      <c r="MWV151" s="288"/>
      <c r="MWW151" s="288"/>
      <c r="MWX151" s="288"/>
      <c r="MWY151" s="288"/>
      <c r="MWZ151" s="288"/>
      <c r="MXA151" s="288"/>
      <c r="MXB151" s="288"/>
      <c r="MXC151" s="288"/>
      <c r="MXD151" s="288"/>
      <c r="MXE151" s="288"/>
      <c r="MXF151" s="288"/>
      <c r="MXG151" s="288"/>
      <c r="MXH151" s="288"/>
      <c r="MXI151" s="288"/>
      <c r="MXJ151" s="288"/>
      <c r="MXK151" s="288"/>
      <c r="MXL151" s="288"/>
      <c r="MXM151" s="288"/>
      <c r="MXN151" s="288"/>
      <c r="MXO151" s="288"/>
      <c r="MXP151" s="288"/>
      <c r="MXQ151" s="288"/>
      <c r="MXR151" s="288"/>
      <c r="MXS151" s="288"/>
      <c r="MXT151" s="288"/>
      <c r="MXU151" s="288"/>
      <c r="MXV151" s="288"/>
      <c r="MXW151" s="288"/>
      <c r="MXX151" s="288"/>
      <c r="MXY151" s="288"/>
      <c r="MXZ151" s="288"/>
      <c r="MYA151" s="288"/>
      <c r="MYB151" s="288"/>
      <c r="MYC151" s="288"/>
      <c r="MYD151" s="288"/>
      <c r="MYE151" s="288"/>
      <c r="MYF151" s="288"/>
      <c r="MYG151" s="288"/>
      <c r="MYH151" s="288"/>
      <c r="MYI151" s="288"/>
      <c r="MYJ151" s="288"/>
      <c r="MYK151" s="288"/>
      <c r="MYL151" s="288"/>
      <c r="MYM151" s="288"/>
      <c r="MYN151" s="288"/>
      <c r="MYO151" s="288"/>
      <c r="MYP151" s="288"/>
      <c r="MYQ151" s="288"/>
      <c r="MYR151" s="288"/>
      <c r="MYS151" s="288"/>
      <c r="MYT151" s="288"/>
      <c r="MYU151" s="288"/>
      <c r="MYV151" s="288"/>
      <c r="MYW151" s="288"/>
      <c r="MYX151" s="288"/>
      <c r="MYY151" s="288"/>
      <c r="MYZ151" s="288"/>
      <c r="MZA151" s="288"/>
      <c r="MZB151" s="288"/>
      <c r="MZC151" s="288"/>
      <c r="MZD151" s="288"/>
      <c r="MZE151" s="288"/>
      <c r="MZF151" s="288"/>
      <c r="MZG151" s="288"/>
      <c r="MZH151" s="288"/>
      <c r="MZI151" s="288"/>
      <c r="MZJ151" s="288"/>
      <c r="MZK151" s="288"/>
      <c r="MZL151" s="288"/>
      <c r="MZM151" s="288"/>
      <c r="MZN151" s="288"/>
      <c r="MZO151" s="288"/>
      <c r="MZP151" s="288"/>
      <c r="MZQ151" s="288"/>
      <c r="MZR151" s="288"/>
      <c r="MZS151" s="288"/>
      <c r="MZT151" s="288"/>
      <c r="MZU151" s="288"/>
      <c r="MZV151" s="288"/>
      <c r="MZW151" s="288"/>
      <c r="MZX151" s="288"/>
      <c r="MZY151" s="288"/>
      <c r="MZZ151" s="288"/>
      <c r="NAA151" s="288"/>
      <c r="NAB151" s="288"/>
      <c r="NAC151" s="288"/>
      <c r="NAD151" s="288"/>
      <c r="NAE151" s="288"/>
      <c r="NAF151" s="288"/>
      <c r="NAG151" s="288"/>
      <c r="NAH151" s="288"/>
      <c r="NAI151" s="288"/>
      <c r="NAJ151" s="288"/>
      <c r="NAK151" s="288"/>
      <c r="NAL151" s="288"/>
      <c r="NAM151" s="288"/>
      <c r="NAN151" s="288"/>
      <c r="NAO151" s="288"/>
      <c r="NAP151" s="288"/>
      <c r="NAQ151" s="288"/>
      <c r="NAR151" s="288"/>
      <c r="NAS151" s="288"/>
      <c r="NAT151" s="288"/>
      <c r="NAU151" s="288"/>
      <c r="NAV151" s="288"/>
      <c r="NAW151" s="288"/>
      <c r="NAX151" s="288"/>
      <c r="NAY151" s="288"/>
      <c r="NAZ151" s="288"/>
      <c r="NBA151" s="288"/>
      <c r="NBB151" s="288"/>
      <c r="NBC151" s="288"/>
      <c r="NBD151" s="288"/>
      <c r="NBE151" s="288"/>
      <c r="NBF151" s="288"/>
      <c r="NBG151" s="288"/>
      <c r="NBH151" s="288"/>
      <c r="NBI151" s="288"/>
      <c r="NBJ151" s="288"/>
      <c r="NBK151" s="288"/>
      <c r="NBL151" s="288"/>
      <c r="NBM151" s="288"/>
      <c r="NBN151" s="288"/>
      <c r="NBO151" s="288"/>
      <c r="NBP151" s="288"/>
      <c r="NBQ151" s="288"/>
      <c r="NBR151" s="288"/>
      <c r="NBS151" s="288"/>
      <c r="NBT151" s="288"/>
      <c r="NBU151" s="288"/>
      <c r="NBV151" s="288"/>
      <c r="NBW151" s="288"/>
      <c r="NBX151" s="288"/>
      <c r="NBY151" s="288"/>
      <c r="NBZ151" s="288"/>
      <c r="NCA151" s="288"/>
      <c r="NCB151" s="288"/>
      <c r="NCC151" s="288"/>
      <c r="NCD151" s="288"/>
      <c r="NCE151" s="288"/>
      <c r="NCF151" s="288"/>
      <c r="NCG151" s="288"/>
      <c r="NCH151" s="288"/>
      <c r="NCI151" s="288"/>
      <c r="NCJ151" s="288"/>
      <c r="NCK151" s="288"/>
      <c r="NCL151" s="288"/>
      <c r="NCM151" s="288"/>
      <c r="NCN151" s="288"/>
      <c r="NCO151" s="288"/>
      <c r="NCP151" s="288"/>
      <c r="NCQ151" s="288"/>
      <c r="NCR151" s="288"/>
      <c r="NCS151" s="288"/>
      <c r="NCT151" s="288"/>
      <c r="NCU151" s="288"/>
      <c r="NCV151" s="288"/>
      <c r="NCW151" s="288"/>
      <c r="NCX151" s="288"/>
      <c r="NCY151" s="288"/>
      <c r="NCZ151" s="288"/>
      <c r="NDA151" s="288"/>
      <c r="NDB151" s="288"/>
      <c r="NDC151" s="288"/>
      <c r="NDD151" s="288"/>
      <c r="NDE151" s="288"/>
      <c r="NDF151" s="288"/>
      <c r="NDG151" s="288"/>
      <c r="NDH151" s="288"/>
      <c r="NDI151" s="288"/>
      <c r="NDJ151" s="288"/>
      <c r="NDK151" s="288"/>
      <c r="NDL151" s="288"/>
      <c r="NDM151" s="288"/>
      <c r="NDN151" s="288"/>
      <c r="NDO151" s="288"/>
      <c r="NDP151" s="288"/>
      <c r="NDQ151" s="288"/>
      <c r="NDR151" s="288"/>
      <c r="NDS151" s="288"/>
      <c r="NDT151" s="288"/>
      <c r="NDU151" s="288"/>
      <c r="NDV151" s="288"/>
      <c r="NDW151" s="288"/>
      <c r="NDX151" s="288"/>
      <c r="NDY151" s="288"/>
      <c r="NDZ151" s="288"/>
      <c r="NEA151" s="288"/>
      <c r="NEB151" s="288"/>
      <c r="NEC151" s="288"/>
      <c r="NED151" s="288"/>
      <c r="NEE151" s="288"/>
      <c r="NEF151" s="288"/>
      <c r="NEG151" s="288"/>
      <c r="NEH151" s="288"/>
      <c r="NEI151" s="288"/>
      <c r="NEJ151" s="288"/>
      <c r="NEK151" s="288"/>
      <c r="NEL151" s="288"/>
      <c r="NEM151" s="288"/>
      <c r="NEN151" s="288"/>
      <c r="NEO151" s="288"/>
      <c r="NEP151" s="288"/>
      <c r="NEQ151" s="288"/>
      <c r="NER151" s="288"/>
      <c r="NES151" s="288"/>
      <c r="NET151" s="288"/>
      <c r="NEU151" s="288"/>
      <c r="NEV151" s="288"/>
      <c r="NEW151" s="288"/>
      <c r="NEX151" s="288"/>
      <c r="NEY151" s="288"/>
      <c r="NEZ151" s="288"/>
      <c r="NFA151" s="288"/>
      <c r="NFB151" s="288"/>
      <c r="NFC151" s="288"/>
      <c r="NFD151" s="288"/>
      <c r="NFE151" s="288"/>
      <c r="NFF151" s="288"/>
      <c r="NFG151" s="288"/>
      <c r="NFH151" s="288"/>
      <c r="NFI151" s="288"/>
      <c r="NFJ151" s="288"/>
      <c r="NFK151" s="288"/>
      <c r="NFL151" s="288"/>
      <c r="NFM151" s="288"/>
      <c r="NFN151" s="288"/>
      <c r="NFO151" s="288"/>
      <c r="NFP151" s="288"/>
      <c r="NFQ151" s="288"/>
      <c r="NFR151" s="288"/>
      <c r="NFS151" s="288"/>
      <c r="NFT151" s="288"/>
      <c r="NFU151" s="288"/>
      <c r="NFV151" s="288"/>
      <c r="NFW151" s="288"/>
      <c r="NFX151" s="288"/>
      <c r="NFY151" s="288"/>
      <c r="NFZ151" s="288"/>
      <c r="NGA151" s="288"/>
      <c r="NGB151" s="288"/>
      <c r="NGC151" s="288"/>
      <c r="NGD151" s="288"/>
      <c r="NGE151" s="288"/>
      <c r="NGF151" s="288"/>
      <c r="NGG151" s="288"/>
      <c r="NGH151" s="288"/>
      <c r="NGI151" s="288"/>
      <c r="NGJ151" s="288"/>
      <c r="NGK151" s="288"/>
      <c r="NGL151" s="288"/>
      <c r="NGM151" s="288"/>
      <c r="NGN151" s="288"/>
      <c r="NGO151" s="288"/>
      <c r="NGP151" s="288"/>
      <c r="NGQ151" s="288"/>
      <c r="NGR151" s="288"/>
      <c r="NGS151" s="288"/>
      <c r="NGT151" s="288"/>
      <c r="NGU151" s="288"/>
      <c r="NGV151" s="288"/>
      <c r="NGW151" s="288"/>
      <c r="NGX151" s="288"/>
      <c r="NGY151" s="288"/>
      <c r="NGZ151" s="288"/>
      <c r="NHA151" s="288"/>
      <c r="NHB151" s="288"/>
      <c r="NHC151" s="288"/>
      <c r="NHD151" s="288"/>
      <c r="NHE151" s="288"/>
      <c r="NHF151" s="288"/>
      <c r="NHG151" s="288"/>
      <c r="NHH151" s="288"/>
      <c r="NHI151" s="288"/>
      <c r="NHJ151" s="288"/>
      <c r="NHK151" s="288"/>
      <c r="NHL151" s="288"/>
      <c r="NHM151" s="288"/>
      <c r="NHN151" s="288"/>
      <c r="NHO151" s="288"/>
      <c r="NHP151" s="288"/>
      <c r="NHQ151" s="288"/>
      <c r="NHR151" s="288"/>
      <c r="NHS151" s="288"/>
      <c r="NHT151" s="288"/>
      <c r="NHU151" s="288"/>
      <c r="NHV151" s="288"/>
      <c r="NHW151" s="288"/>
      <c r="NHX151" s="288"/>
      <c r="NHY151" s="288"/>
      <c r="NHZ151" s="288"/>
      <c r="NIA151" s="288"/>
      <c r="NIB151" s="288"/>
      <c r="NIC151" s="288"/>
      <c r="NID151" s="288"/>
      <c r="NIE151" s="288"/>
      <c r="NIF151" s="288"/>
      <c r="NIG151" s="288"/>
      <c r="NIH151" s="288"/>
      <c r="NII151" s="288"/>
      <c r="NIJ151" s="288"/>
      <c r="NIK151" s="288"/>
      <c r="NIL151" s="288"/>
      <c r="NIM151" s="288"/>
      <c r="NIN151" s="288"/>
      <c r="NIO151" s="288"/>
      <c r="NIP151" s="288"/>
      <c r="NIQ151" s="288"/>
      <c r="NIR151" s="288"/>
      <c r="NIS151" s="288"/>
      <c r="NIT151" s="288"/>
      <c r="NIU151" s="288"/>
      <c r="NIV151" s="288"/>
      <c r="NIW151" s="288"/>
      <c r="NIX151" s="288"/>
      <c r="NIY151" s="288"/>
      <c r="NIZ151" s="288"/>
      <c r="NJA151" s="288"/>
      <c r="NJB151" s="288"/>
      <c r="NJC151" s="288"/>
      <c r="NJD151" s="288"/>
      <c r="NJE151" s="288"/>
      <c r="NJF151" s="288"/>
      <c r="NJG151" s="288"/>
      <c r="NJH151" s="288"/>
      <c r="NJI151" s="288"/>
      <c r="NJJ151" s="288"/>
      <c r="NJK151" s="288"/>
      <c r="NJL151" s="288"/>
      <c r="NJM151" s="288"/>
      <c r="NJN151" s="288"/>
      <c r="NJO151" s="288"/>
      <c r="NJP151" s="288"/>
      <c r="NJQ151" s="288"/>
      <c r="NJR151" s="288"/>
      <c r="NJS151" s="288"/>
      <c r="NJT151" s="288"/>
      <c r="NJU151" s="288"/>
      <c r="NJV151" s="288"/>
      <c r="NJW151" s="288"/>
      <c r="NJX151" s="288"/>
      <c r="NJY151" s="288"/>
      <c r="NJZ151" s="288"/>
      <c r="NKA151" s="288"/>
      <c r="NKB151" s="288"/>
      <c r="NKC151" s="288"/>
      <c r="NKD151" s="288"/>
      <c r="NKE151" s="288"/>
      <c r="NKF151" s="288"/>
      <c r="NKG151" s="288"/>
      <c r="NKH151" s="288"/>
      <c r="NKI151" s="288"/>
      <c r="NKJ151" s="288"/>
      <c r="NKK151" s="288"/>
      <c r="NKL151" s="288"/>
      <c r="NKM151" s="288"/>
      <c r="NKN151" s="288"/>
      <c r="NKO151" s="288"/>
      <c r="NKP151" s="288"/>
      <c r="NKQ151" s="288"/>
      <c r="NKR151" s="288"/>
      <c r="NKS151" s="288"/>
      <c r="NKT151" s="288"/>
      <c r="NKU151" s="288"/>
      <c r="NKV151" s="288"/>
      <c r="NKW151" s="288"/>
      <c r="NKX151" s="288"/>
      <c r="NKY151" s="288"/>
      <c r="NKZ151" s="288"/>
      <c r="NLA151" s="288"/>
      <c r="NLB151" s="288"/>
      <c r="NLC151" s="288"/>
      <c r="NLD151" s="288"/>
      <c r="NLE151" s="288"/>
      <c r="NLF151" s="288"/>
      <c r="NLG151" s="288"/>
      <c r="NLH151" s="288"/>
      <c r="NLI151" s="288"/>
      <c r="NLJ151" s="288"/>
      <c r="NLK151" s="288"/>
      <c r="NLL151" s="288"/>
      <c r="NLM151" s="288"/>
      <c r="NLN151" s="288"/>
      <c r="NLO151" s="288"/>
      <c r="NLP151" s="288"/>
      <c r="NLQ151" s="288"/>
      <c r="NLR151" s="288"/>
      <c r="NLS151" s="288"/>
      <c r="NLT151" s="288"/>
      <c r="NLU151" s="288"/>
      <c r="NLV151" s="288"/>
      <c r="NLW151" s="288"/>
      <c r="NLX151" s="288"/>
      <c r="NLY151" s="288"/>
      <c r="NLZ151" s="288"/>
      <c r="NMA151" s="288"/>
      <c r="NMB151" s="288"/>
      <c r="NMC151" s="288"/>
      <c r="NMD151" s="288"/>
      <c r="NME151" s="288"/>
      <c r="NMF151" s="288"/>
      <c r="NMG151" s="288"/>
      <c r="NMH151" s="288"/>
      <c r="NMI151" s="288"/>
      <c r="NMJ151" s="288"/>
      <c r="NMK151" s="288"/>
      <c r="NML151" s="288"/>
      <c r="NMM151" s="288"/>
      <c r="NMN151" s="288"/>
      <c r="NMO151" s="288"/>
      <c r="NMP151" s="288"/>
      <c r="NMQ151" s="288"/>
      <c r="NMR151" s="288"/>
      <c r="NMS151" s="288"/>
      <c r="NMT151" s="288"/>
      <c r="NMU151" s="288"/>
      <c r="NMV151" s="288"/>
      <c r="NMW151" s="288"/>
      <c r="NMX151" s="288"/>
      <c r="NMY151" s="288"/>
      <c r="NMZ151" s="288"/>
      <c r="NNA151" s="288"/>
      <c r="NNB151" s="288"/>
      <c r="NNC151" s="288"/>
      <c r="NND151" s="288"/>
      <c r="NNE151" s="288"/>
      <c r="NNF151" s="288"/>
      <c r="NNG151" s="288"/>
      <c r="NNH151" s="288"/>
      <c r="NNI151" s="288"/>
      <c r="NNJ151" s="288"/>
      <c r="NNK151" s="288"/>
      <c r="NNL151" s="288"/>
      <c r="NNM151" s="288"/>
      <c r="NNN151" s="288"/>
      <c r="NNO151" s="288"/>
      <c r="NNP151" s="288"/>
      <c r="NNQ151" s="288"/>
      <c r="NNR151" s="288"/>
      <c r="NNS151" s="288"/>
      <c r="NNT151" s="288"/>
      <c r="NNU151" s="288"/>
      <c r="NNV151" s="288"/>
      <c r="NNW151" s="288"/>
      <c r="NNX151" s="288"/>
      <c r="NNY151" s="288"/>
      <c r="NNZ151" s="288"/>
      <c r="NOA151" s="288"/>
      <c r="NOB151" s="288"/>
      <c r="NOC151" s="288"/>
      <c r="NOD151" s="288"/>
      <c r="NOE151" s="288"/>
      <c r="NOF151" s="288"/>
      <c r="NOG151" s="288"/>
      <c r="NOH151" s="288"/>
      <c r="NOI151" s="288"/>
      <c r="NOJ151" s="288"/>
      <c r="NOK151" s="288"/>
      <c r="NOL151" s="288"/>
      <c r="NOM151" s="288"/>
      <c r="NON151" s="288"/>
      <c r="NOO151" s="288"/>
      <c r="NOP151" s="288"/>
      <c r="NOQ151" s="288"/>
      <c r="NOR151" s="288"/>
      <c r="NOS151" s="288"/>
      <c r="NOT151" s="288"/>
      <c r="NOU151" s="288"/>
      <c r="NOV151" s="288"/>
      <c r="NOW151" s="288"/>
      <c r="NOX151" s="288"/>
      <c r="NOY151" s="288"/>
      <c r="NOZ151" s="288"/>
      <c r="NPA151" s="288"/>
      <c r="NPB151" s="288"/>
      <c r="NPC151" s="288"/>
      <c r="NPD151" s="288"/>
      <c r="NPE151" s="288"/>
      <c r="NPF151" s="288"/>
      <c r="NPG151" s="288"/>
      <c r="NPH151" s="288"/>
      <c r="NPI151" s="288"/>
      <c r="NPJ151" s="288"/>
      <c r="NPK151" s="288"/>
      <c r="NPL151" s="288"/>
      <c r="NPM151" s="288"/>
      <c r="NPN151" s="288"/>
      <c r="NPO151" s="288"/>
      <c r="NPP151" s="288"/>
      <c r="NPQ151" s="288"/>
      <c r="NPR151" s="288"/>
      <c r="NPS151" s="288"/>
      <c r="NPT151" s="288"/>
      <c r="NPU151" s="288"/>
      <c r="NPV151" s="288"/>
      <c r="NPW151" s="288"/>
      <c r="NPX151" s="288"/>
      <c r="NPY151" s="288"/>
      <c r="NPZ151" s="288"/>
      <c r="NQA151" s="288"/>
      <c r="NQB151" s="288"/>
      <c r="NQC151" s="288"/>
      <c r="NQD151" s="288"/>
      <c r="NQE151" s="288"/>
      <c r="NQF151" s="288"/>
      <c r="NQG151" s="288"/>
      <c r="NQH151" s="288"/>
      <c r="NQI151" s="288"/>
      <c r="NQJ151" s="288"/>
      <c r="NQK151" s="288"/>
      <c r="NQL151" s="288"/>
      <c r="NQM151" s="288"/>
      <c r="NQN151" s="288"/>
      <c r="NQO151" s="288"/>
      <c r="NQP151" s="288"/>
      <c r="NQQ151" s="288"/>
      <c r="NQR151" s="288"/>
      <c r="NQS151" s="288"/>
      <c r="NQT151" s="288"/>
      <c r="NQU151" s="288"/>
      <c r="NQV151" s="288"/>
      <c r="NQW151" s="288"/>
      <c r="NQX151" s="288"/>
      <c r="NQY151" s="288"/>
      <c r="NQZ151" s="288"/>
      <c r="NRA151" s="288"/>
      <c r="NRB151" s="288"/>
      <c r="NRC151" s="288"/>
      <c r="NRD151" s="288"/>
      <c r="NRE151" s="288"/>
      <c r="NRF151" s="288"/>
      <c r="NRG151" s="288"/>
      <c r="NRH151" s="288"/>
      <c r="NRI151" s="288"/>
      <c r="NRJ151" s="288"/>
      <c r="NRK151" s="288"/>
      <c r="NRL151" s="288"/>
      <c r="NRM151" s="288"/>
      <c r="NRN151" s="288"/>
      <c r="NRO151" s="288"/>
      <c r="NRP151" s="288"/>
      <c r="NRQ151" s="288"/>
      <c r="NRR151" s="288"/>
      <c r="NRS151" s="288"/>
      <c r="NRT151" s="288"/>
      <c r="NRU151" s="288"/>
      <c r="NRV151" s="288"/>
      <c r="NRW151" s="288"/>
      <c r="NRX151" s="288"/>
      <c r="NRY151" s="288"/>
      <c r="NRZ151" s="288"/>
      <c r="NSA151" s="288"/>
      <c r="NSB151" s="288"/>
      <c r="NSC151" s="288"/>
      <c r="NSD151" s="288"/>
      <c r="NSE151" s="288"/>
      <c r="NSF151" s="288"/>
      <c r="NSG151" s="288"/>
      <c r="NSH151" s="288"/>
      <c r="NSI151" s="288"/>
      <c r="NSJ151" s="288"/>
      <c r="NSK151" s="288"/>
      <c r="NSL151" s="288"/>
      <c r="NSM151" s="288"/>
      <c r="NSN151" s="288"/>
      <c r="NSO151" s="288"/>
      <c r="NSP151" s="288"/>
      <c r="NSQ151" s="288"/>
      <c r="NSR151" s="288"/>
      <c r="NSS151" s="288"/>
      <c r="NST151" s="288"/>
      <c r="NSU151" s="288"/>
      <c r="NSV151" s="288"/>
      <c r="NSW151" s="288"/>
      <c r="NSX151" s="288"/>
      <c r="NSY151" s="288"/>
      <c r="NSZ151" s="288"/>
      <c r="NTA151" s="288"/>
      <c r="NTB151" s="288"/>
      <c r="NTC151" s="288"/>
      <c r="NTD151" s="288"/>
      <c r="NTE151" s="288"/>
      <c r="NTF151" s="288"/>
      <c r="NTG151" s="288"/>
      <c r="NTH151" s="288"/>
      <c r="NTI151" s="288"/>
      <c r="NTJ151" s="288"/>
      <c r="NTK151" s="288"/>
      <c r="NTL151" s="288"/>
      <c r="NTM151" s="288"/>
      <c r="NTN151" s="288"/>
      <c r="NTO151" s="288"/>
      <c r="NTP151" s="288"/>
      <c r="NTQ151" s="288"/>
      <c r="NTR151" s="288"/>
      <c r="NTS151" s="288"/>
      <c r="NTT151" s="288"/>
      <c r="NTU151" s="288"/>
      <c r="NTV151" s="288"/>
      <c r="NTW151" s="288"/>
      <c r="NTX151" s="288"/>
      <c r="NTY151" s="288"/>
      <c r="NTZ151" s="288"/>
      <c r="NUA151" s="288"/>
      <c r="NUB151" s="288"/>
      <c r="NUC151" s="288"/>
      <c r="NUD151" s="288"/>
      <c r="NUE151" s="288"/>
      <c r="NUF151" s="288"/>
      <c r="NUG151" s="288"/>
      <c r="NUH151" s="288"/>
      <c r="NUI151" s="288"/>
      <c r="NUJ151" s="288"/>
      <c r="NUK151" s="288"/>
      <c r="NUL151" s="288"/>
      <c r="NUM151" s="288"/>
      <c r="NUN151" s="288"/>
      <c r="NUO151" s="288"/>
      <c r="NUP151" s="288"/>
      <c r="NUQ151" s="288"/>
      <c r="NUR151" s="288"/>
      <c r="NUS151" s="288"/>
      <c r="NUT151" s="288"/>
      <c r="NUU151" s="288"/>
      <c r="NUV151" s="288"/>
      <c r="NUW151" s="288"/>
      <c r="NUX151" s="288"/>
      <c r="NUY151" s="288"/>
      <c r="NUZ151" s="288"/>
      <c r="NVA151" s="288"/>
      <c r="NVB151" s="288"/>
      <c r="NVC151" s="288"/>
      <c r="NVD151" s="288"/>
      <c r="NVE151" s="288"/>
      <c r="NVF151" s="288"/>
      <c r="NVG151" s="288"/>
      <c r="NVH151" s="288"/>
      <c r="NVI151" s="288"/>
      <c r="NVJ151" s="288"/>
      <c r="NVK151" s="288"/>
      <c r="NVL151" s="288"/>
      <c r="NVM151" s="288"/>
      <c r="NVN151" s="288"/>
      <c r="NVO151" s="288"/>
      <c r="NVP151" s="288"/>
      <c r="NVQ151" s="288"/>
      <c r="NVR151" s="288"/>
      <c r="NVS151" s="288"/>
      <c r="NVT151" s="288"/>
      <c r="NVU151" s="288"/>
      <c r="NVV151" s="288"/>
      <c r="NVW151" s="288"/>
      <c r="NVX151" s="288"/>
      <c r="NVY151" s="288"/>
      <c r="NVZ151" s="288"/>
      <c r="NWA151" s="288"/>
      <c r="NWB151" s="288"/>
      <c r="NWC151" s="288"/>
      <c r="NWD151" s="288"/>
      <c r="NWE151" s="288"/>
      <c r="NWF151" s="288"/>
      <c r="NWG151" s="288"/>
      <c r="NWH151" s="288"/>
      <c r="NWI151" s="288"/>
      <c r="NWJ151" s="288"/>
      <c r="NWK151" s="288"/>
      <c r="NWL151" s="288"/>
      <c r="NWM151" s="288"/>
      <c r="NWN151" s="288"/>
      <c r="NWO151" s="288"/>
      <c r="NWP151" s="288"/>
      <c r="NWQ151" s="288"/>
      <c r="NWR151" s="288"/>
      <c r="NWS151" s="288"/>
      <c r="NWT151" s="288"/>
      <c r="NWU151" s="288"/>
      <c r="NWV151" s="288"/>
      <c r="NWW151" s="288"/>
      <c r="NWX151" s="288"/>
      <c r="NWY151" s="288"/>
      <c r="NWZ151" s="288"/>
      <c r="NXA151" s="288"/>
      <c r="NXB151" s="288"/>
      <c r="NXC151" s="288"/>
      <c r="NXD151" s="288"/>
      <c r="NXE151" s="288"/>
      <c r="NXF151" s="288"/>
      <c r="NXG151" s="288"/>
      <c r="NXH151" s="288"/>
      <c r="NXI151" s="288"/>
      <c r="NXJ151" s="288"/>
      <c r="NXK151" s="288"/>
      <c r="NXL151" s="288"/>
      <c r="NXM151" s="288"/>
      <c r="NXN151" s="288"/>
      <c r="NXO151" s="288"/>
      <c r="NXP151" s="288"/>
      <c r="NXQ151" s="288"/>
      <c r="NXR151" s="288"/>
      <c r="NXS151" s="288"/>
      <c r="NXT151" s="288"/>
      <c r="NXU151" s="288"/>
      <c r="NXV151" s="288"/>
      <c r="NXW151" s="288"/>
      <c r="NXX151" s="288"/>
      <c r="NXY151" s="288"/>
      <c r="NXZ151" s="288"/>
      <c r="NYA151" s="288"/>
      <c r="NYB151" s="288"/>
      <c r="NYC151" s="288"/>
      <c r="NYD151" s="288"/>
      <c r="NYE151" s="288"/>
      <c r="NYF151" s="288"/>
      <c r="NYG151" s="288"/>
      <c r="NYH151" s="288"/>
      <c r="NYI151" s="288"/>
      <c r="NYJ151" s="288"/>
      <c r="NYK151" s="288"/>
      <c r="NYL151" s="288"/>
      <c r="NYM151" s="288"/>
      <c r="NYN151" s="288"/>
      <c r="NYO151" s="288"/>
      <c r="NYP151" s="288"/>
      <c r="NYQ151" s="288"/>
      <c r="NYR151" s="288"/>
      <c r="NYS151" s="288"/>
      <c r="NYT151" s="288"/>
      <c r="NYU151" s="288"/>
      <c r="NYV151" s="288"/>
      <c r="NYW151" s="288"/>
      <c r="NYX151" s="288"/>
      <c r="NYY151" s="288"/>
      <c r="NYZ151" s="288"/>
      <c r="NZA151" s="288"/>
      <c r="NZB151" s="288"/>
      <c r="NZC151" s="288"/>
      <c r="NZD151" s="288"/>
      <c r="NZE151" s="288"/>
      <c r="NZF151" s="288"/>
      <c r="NZG151" s="288"/>
      <c r="NZH151" s="288"/>
      <c r="NZI151" s="288"/>
      <c r="NZJ151" s="288"/>
      <c r="NZK151" s="288"/>
      <c r="NZL151" s="288"/>
      <c r="NZM151" s="288"/>
      <c r="NZN151" s="288"/>
      <c r="NZO151" s="288"/>
      <c r="NZP151" s="288"/>
      <c r="NZQ151" s="288"/>
      <c r="NZR151" s="288"/>
      <c r="NZS151" s="288"/>
      <c r="NZT151" s="288"/>
      <c r="NZU151" s="288"/>
      <c r="NZV151" s="288"/>
      <c r="NZW151" s="288"/>
      <c r="NZX151" s="288"/>
      <c r="NZY151" s="288"/>
      <c r="NZZ151" s="288"/>
      <c r="OAA151" s="288"/>
      <c r="OAB151" s="288"/>
      <c r="OAC151" s="288"/>
      <c r="OAD151" s="288"/>
      <c r="OAE151" s="288"/>
      <c r="OAF151" s="288"/>
      <c r="OAG151" s="288"/>
      <c r="OAH151" s="288"/>
      <c r="OAI151" s="288"/>
      <c r="OAJ151" s="288"/>
      <c r="OAK151" s="288"/>
      <c r="OAL151" s="288"/>
      <c r="OAM151" s="288"/>
      <c r="OAN151" s="288"/>
      <c r="OAO151" s="288"/>
      <c r="OAP151" s="288"/>
      <c r="OAQ151" s="288"/>
      <c r="OAR151" s="288"/>
      <c r="OAS151" s="288"/>
      <c r="OAT151" s="288"/>
      <c r="OAU151" s="288"/>
      <c r="OAV151" s="288"/>
      <c r="OAW151" s="288"/>
      <c r="OAX151" s="288"/>
      <c r="OAY151" s="288"/>
      <c r="OAZ151" s="288"/>
      <c r="OBA151" s="288"/>
      <c r="OBB151" s="288"/>
      <c r="OBC151" s="288"/>
      <c r="OBD151" s="288"/>
      <c r="OBE151" s="288"/>
      <c r="OBF151" s="288"/>
      <c r="OBG151" s="288"/>
      <c r="OBH151" s="288"/>
      <c r="OBI151" s="288"/>
      <c r="OBJ151" s="288"/>
      <c r="OBK151" s="288"/>
      <c r="OBL151" s="288"/>
      <c r="OBM151" s="288"/>
      <c r="OBN151" s="288"/>
      <c r="OBO151" s="288"/>
      <c r="OBP151" s="288"/>
      <c r="OBQ151" s="288"/>
      <c r="OBR151" s="288"/>
      <c r="OBS151" s="288"/>
      <c r="OBT151" s="288"/>
      <c r="OBU151" s="288"/>
      <c r="OBV151" s="288"/>
      <c r="OBW151" s="288"/>
      <c r="OBX151" s="288"/>
      <c r="OBY151" s="288"/>
      <c r="OBZ151" s="288"/>
      <c r="OCA151" s="288"/>
      <c r="OCB151" s="288"/>
      <c r="OCC151" s="288"/>
      <c r="OCD151" s="288"/>
      <c r="OCE151" s="288"/>
      <c r="OCF151" s="288"/>
      <c r="OCG151" s="288"/>
      <c r="OCH151" s="288"/>
      <c r="OCI151" s="288"/>
      <c r="OCJ151" s="288"/>
      <c r="OCK151" s="288"/>
      <c r="OCL151" s="288"/>
      <c r="OCM151" s="288"/>
      <c r="OCN151" s="288"/>
      <c r="OCO151" s="288"/>
      <c r="OCP151" s="288"/>
      <c r="OCQ151" s="288"/>
      <c r="OCR151" s="288"/>
      <c r="OCS151" s="288"/>
      <c r="OCT151" s="288"/>
      <c r="OCU151" s="288"/>
      <c r="OCV151" s="288"/>
      <c r="OCW151" s="288"/>
      <c r="OCX151" s="288"/>
      <c r="OCY151" s="288"/>
      <c r="OCZ151" s="288"/>
      <c r="ODA151" s="288"/>
      <c r="ODB151" s="288"/>
      <c r="ODC151" s="288"/>
      <c r="ODD151" s="288"/>
      <c r="ODE151" s="288"/>
      <c r="ODF151" s="288"/>
      <c r="ODG151" s="288"/>
      <c r="ODH151" s="288"/>
      <c r="ODI151" s="288"/>
      <c r="ODJ151" s="288"/>
      <c r="ODK151" s="288"/>
      <c r="ODL151" s="288"/>
      <c r="ODM151" s="288"/>
      <c r="ODN151" s="288"/>
      <c r="ODO151" s="288"/>
      <c r="ODP151" s="288"/>
      <c r="ODQ151" s="288"/>
      <c r="ODR151" s="288"/>
      <c r="ODS151" s="288"/>
      <c r="ODT151" s="288"/>
      <c r="ODU151" s="288"/>
      <c r="ODV151" s="288"/>
      <c r="ODW151" s="288"/>
      <c r="ODX151" s="288"/>
      <c r="ODY151" s="288"/>
      <c r="ODZ151" s="288"/>
      <c r="OEA151" s="288"/>
      <c r="OEB151" s="288"/>
      <c r="OEC151" s="288"/>
      <c r="OED151" s="288"/>
      <c r="OEE151" s="288"/>
      <c r="OEF151" s="288"/>
      <c r="OEG151" s="288"/>
      <c r="OEH151" s="288"/>
      <c r="OEI151" s="288"/>
      <c r="OEJ151" s="288"/>
      <c r="OEK151" s="288"/>
      <c r="OEL151" s="288"/>
      <c r="OEM151" s="288"/>
      <c r="OEN151" s="288"/>
      <c r="OEO151" s="288"/>
      <c r="OEP151" s="288"/>
      <c r="OEQ151" s="288"/>
      <c r="OER151" s="288"/>
      <c r="OES151" s="288"/>
      <c r="OET151" s="288"/>
      <c r="OEU151" s="288"/>
      <c r="OEV151" s="288"/>
      <c r="OEW151" s="288"/>
      <c r="OEX151" s="288"/>
      <c r="OEY151" s="288"/>
      <c r="OEZ151" s="288"/>
      <c r="OFA151" s="288"/>
      <c r="OFB151" s="288"/>
      <c r="OFC151" s="288"/>
      <c r="OFD151" s="288"/>
      <c r="OFE151" s="288"/>
      <c r="OFF151" s="288"/>
      <c r="OFG151" s="288"/>
      <c r="OFH151" s="288"/>
      <c r="OFI151" s="288"/>
      <c r="OFJ151" s="288"/>
      <c r="OFK151" s="288"/>
      <c r="OFL151" s="288"/>
      <c r="OFM151" s="288"/>
      <c r="OFN151" s="288"/>
      <c r="OFO151" s="288"/>
      <c r="OFP151" s="288"/>
      <c r="OFQ151" s="288"/>
      <c r="OFR151" s="288"/>
      <c r="OFS151" s="288"/>
      <c r="OFT151" s="288"/>
      <c r="OFU151" s="288"/>
      <c r="OFV151" s="288"/>
      <c r="OFW151" s="288"/>
      <c r="OFX151" s="288"/>
      <c r="OFY151" s="288"/>
      <c r="OFZ151" s="288"/>
      <c r="OGA151" s="288"/>
      <c r="OGB151" s="288"/>
      <c r="OGC151" s="288"/>
      <c r="OGD151" s="288"/>
      <c r="OGE151" s="288"/>
      <c r="OGF151" s="288"/>
      <c r="OGG151" s="288"/>
      <c r="OGH151" s="288"/>
      <c r="OGI151" s="288"/>
      <c r="OGJ151" s="288"/>
      <c r="OGK151" s="288"/>
      <c r="OGL151" s="288"/>
      <c r="OGM151" s="288"/>
      <c r="OGN151" s="288"/>
      <c r="OGO151" s="288"/>
      <c r="OGP151" s="288"/>
      <c r="OGQ151" s="288"/>
      <c r="OGR151" s="288"/>
      <c r="OGS151" s="288"/>
      <c r="OGT151" s="288"/>
      <c r="OGU151" s="288"/>
      <c r="OGV151" s="288"/>
      <c r="OGW151" s="288"/>
      <c r="OGX151" s="288"/>
      <c r="OGY151" s="288"/>
      <c r="OGZ151" s="288"/>
      <c r="OHA151" s="288"/>
      <c r="OHB151" s="288"/>
      <c r="OHC151" s="288"/>
      <c r="OHD151" s="288"/>
      <c r="OHE151" s="288"/>
      <c r="OHF151" s="288"/>
      <c r="OHG151" s="288"/>
      <c r="OHH151" s="288"/>
      <c r="OHI151" s="288"/>
      <c r="OHJ151" s="288"/>
      <c r="OHK151" s="288"/>
      <c r="OHL151" s="288"/>
      <c r="OHM151" s="288"/>
      <c r="OHN151" s="288"/>
      <c r="OHO151" s="288"/>
      <c r="OHP151" s="288"/>
      <c r="OHQ151" s="288"/>
      <c r="OHR151" s="288"/>
      <c r="OHS151" s="288"/>
      <c r="OHT151" s="288"/>
      <c r="OHU151" s="288"/>
      <c r="OHV151" s="288"/>
      <c r="OHW151" s="288"/>
      <c r="OHX151" s="288"/>
      <c r="OHY151" s="288"/>
      <c r="OHZ151" s="288"/>
      <c r="OIA151" s="288"/>
      <c r="OIB151" s="288"/>
      <c r="OIC151" s="288"/>
      <c r="OID151" s="288"/>
      <c r="OIE151" s="288"/>
      <c r="OIF151" s="288"/>
      <c r="OIG151" s="288"/>
      <c r="OIH151" s="288"/>
      <c r="OII151" s="288"/>
      <c r="OIJ151" s="288"/>
      <c r="OIK151" s="288"/>
      <c r="OIL151" s="288"/>
      <c r="OIM151" s="288"/>
      <c r="OIN151" s="288"/>
      <c r="OIO151" s="288"/>
      <c r="OIP151" s="288"/>
      <c r="OIQ151" s="288"/>
      <c r="OIR151" s="288"/>
      <c r="OIS151" s="288"/>
      <c r="OIT151" s="288"/>
      <c r="OIU151" s="288"/>
      <c r="OIV151" s="288"/>
      <c r="OIW151" s="288"/>
      <c r="OIX151" s="288"/>
      <c r="OIY151" s="288"/>
      <c r="OIZ151" s="288"/>
      <c r="OJA151" s="288"/>
      <c r="OJB151" s="288"/>
      <c r="OJC151" s="288"/>
      <c r="OJD151" s="288"/>
      <c r="OJE151" s="288"/>
      <c r="OJF151" s="288"/>
      <c r="OJG151" s="288"/>
      <c r="OJH151" s="288"/>
      <c r="OJI151" s="288"/>
      <c r="OJJ151" s="288"/>
      <c r="OJK151" s="288"/>
      <c r="OJL151" s="288"/>
      <c r="OJM151" s="288"/>
      <c r="OJN151" s="288"/>
      <c r="OJO151" s="288"/>
      <c r="OJP151" s="288"/>
      <c r="OJQ151" s="288"/>
      <c r="OJR151" s="288"/>
      <c r="OJS151" s="288"/>
      <c r="OJT151" s="288"/>
      <c r="OJU151" s="288"/>
      <c r="OJV151" s="288"/>
      <c r="OJW151" s="288"/>
      <c r="OJX151" s="288"/>
      <c r="OJY151" s="288"/>
      <c r="OJZ151" s="288"/>
      <c r="OKA151" s="288"/>
      <c r="OKB151" s="288"/>
      <c r="OKC151" s="288"/>
      <c r="OKD151" s="288"/>
      <c r="OKE151" s="288"/>
      <c r="OKF151" s="288"/>
      <c r="OKG151" s="288"/>
      <c r="OKH151" s="288"/>
      <c r="OKI151" s="288"/>
      <c r="OKJ151" s="288"/>
      <c r="OKK151" s="288"/>
      <c r="OKL151" s="288"/>
      <c r="OKM151" s="288"/>
      <c r="OKN151" s="288"/>
      <c r="OKO151" s="288"/>
      <c r="OKP151" s="288"/>
      <c r="OKQ151" s="288"/>
      <c r="OKR151" s="288"/>
      <c r="OKS151" s="288"/>
      <c r="OKT151" s="288"/>
      <c r="OKU151" s="288"/>
      <c r="OKV151" s="288"/>
      <c r="OKW151" s="288"/>
      <c r="OKX151" s="288"/>
      <c r="OKY151" s="288"/>
      <c r="OKZ151" s="288"/>
      <c r="OLA151" s="288"/>
      <c r="OLB151" s="288"/>
      <c r="OLC151" s="288"/>
      <c r="OLD151" s="288"/>
      <c r="OLE151" s="288"/>
      <c r="OLF151" s="288"/>
      <c r="OLG151" s="288"/>
      <c r="OLH151" s="288"/>
      <c r="OLI151" s="288"/>
      <c r="OLJ151" s="288"/>
      <c r="OLK151" s="288"/>
      <c r="OLL151" s="288"/>
      <c r="OLM151" s="288"/>
      <c r="OLN151" s="288"/>
      <c r="OLO151" s="288"/>
      <c r="OLP151" s="288"/>
      <c r="OLQ151" s="288"/>
      <c r="OLR151" s="288"/>
      <c r="OLS151" s="288"/>
      <c r="OLT151" s="288"/>
      <c r="OLU151" s="288"/>
      <c r="OLV151" s="288"/>
      <c r="OLW151" s="288"/>
      <c r="OLX151" s="288"/>
      <c r="OLY151" s="288"/>
      <c r="OLZ151" s="288"/>
      <c r="OMA151" s="288"/>
      <c r="OMB151" s="288"/>
      <c r="OMC151" s="288"/>
      <c r="OMD151" s="288"/>
      <c r="OME151" s="288"/>
      <c r="OMF151" s="288"/>
      <c r="OMG151" s="288"/>
      <c r="OMH151" s="288"/>
      <c r="OMI151" s="288"/>
      <c r="OMJ151" s="288"/>
      <c r="OMK151" s="288"/>
      <c r="OML151" s="288"/>
      <c r="OMM151" s="288"/>
      <c r="OMN151" s="288"/>
      <c r="OMO151" s="288"/>
      <c r="OMP151" s="288"/>
      <c r="OMQ151" s="288"/>
      <c r="OMR151" s="288"/>
      <c r="OMS151" s="288"/>
      <c r="OMT151" s="288"/>
      <c r="OMU151" s="288"/>
      <c r="OMV151" s="288"/>
      <c r="OMW151" s="288"/>
      <c r="OMX151" s="288"/>
      <c r="OMY151" s="288"/>
      <c r="OMZ151" s="288"/>
      <c r="ONA151" s="288"/>
      <c r="ONB151" s="288"/>
      <c r="ONC151" s="288"/>
      <c r="OND151" s="288"/>
      <c r="ONE151" s="288"/>
      <c r="ONF151" s="288"/>
      <c r="ONG151" s="288"/>
      <c r="ONH151" s="288"/>
      <c r="ONI151" s="288"/>
      <c r="ONJ151" s="288"/>
      <c r="ONK151" s="288"/>
      <c r="ONL151" s="288"/>
      <c r="ONM151" s="288"/>
      <c r="ONN151" s="288"/>
      <c r="ONO151" s="288"/>
      <c r="ONP151" s="288"/>
      <c r="ONQ151" s="288"/>
      <c r="ONR151" s="288"/>
      <c r="ONS151" s="288"/>
      <c r="ONT151" s="288"/>
      <c r="ONU151" s="288"/>
      <c r="ONV151" s="288"/>
      <c r="ONW151" s="288"/>
      <c r="ONX151" s="288"/>
      <c r="ONY151" s="288"/>
      <c r="ONZ151" s="288"/>
      <c r="OOA151" s="288"/>
      <c r="OOB151" s="288"/>
      <c r="OOC151" s="288"/>
      <c r="OOD151" s="288"/>
      <c r="OOE151" s="288"/>
      <c r="OOF151" s="288"/>
      <c r="OOG151" s="288"/>
      <c r="OOH151" s="288"/>
      <c r="OOI151" s="288"/>
      <c r="OOJ151" s="288"/>
      <c r="OOK151" s="288"/>
      <c r="OOL151" s="288"/>
      <c r="OOM151" s="288"/>
      <c r="OON151" s="288"/>
      <c r="OOO151" s="288"/>
      <c r="OOP151" s="288"/>
      <c r="OOQ151" s="288"/>
      <c r="OOR151" s="288"/>
      <c r="OOS151" s="288"/>
      <c r="OOT151" s="288"/>
      <c r="OOU151" s="288"/>
      <c r="OOV151" s="288"/>
      <c r="OOW151" s="288"/>
      <c r="OOX151" s="288"/>
      <c r="OOY151" s="288"/>
      <c r="OOZ151" s="288"/>
      <c r="OPA151" s="288"/>
      <c r="OPB151" s="288"/>
      <c r="OPC151" s="288"/>
      <c r="OPD151" s="288"/>
      <c r="OPE151" s="288"/>
      <c r="OPF151" s="288"/>
      <c r="OPG151" s="288"/>
      <c r="OPH151" s="288"/>
      <c r="OPI151" s="288"/>
      <c r="OPJ151" s="288"/>
      <c r="OPK151" s="288"/>
      <c r="OPL151" s="288"/>
      <c r="OPM151" s="288"/>
      <c r="OPN151" s="288"/>
      <c r="OPO151" s="288"/>
      <c r="OPP151" s="288"/>
      <c r="OPQ151" s="288"/>
      <c r="OPR151" s="288"/>
      <c r="OPS151" s="288"/>
      <c r="OPT151" s="288"/>
      <c r="OPU151" s="288"/>
      <c r="OPV151" s="288"/>
      <c r="OPW151" s="288"/>
      <c r="OPX151" s="288"/>
      <c r="OPY151" s="288"/>
      <c r="OPZ151" s="288"/>
      <c r="OQA151" s="288"/>
      <c r="OQB151" s="288"/>
      <c r="OQC151" s="288"/>
      <c r="OQD151" s="288"/>
      <c r="OQE151" s="288"/>
      <c r="OQF151" s="288"/>
      <c r="OQG151" s="288"/>
      <c r="OQH151" s="288"/>
      <c r="OQI151" s="288"/>
      <c r="OQJ151" s="288"/>
      <c r="OQK151" s="288"/>
      <c r="OQL151" s="288"/>
      <c r="OQM151" s="288"/>
      <c r="OQN151" s="288"/>
      <c r="OQO151" s="288"/>
      <c r="OQP151" s="288"/>
      <c r="OQQ151" s="288"/>
      <c r="OQR151" s="288"/>
      <c r="OQS151" s="288"/>
      <c r="OQT151" s="288"/>
      <c r="OQU151" s="288"/>
      <c r="OQV151" s="288"/>
      <c r="OQW151" s="288"/>
      <c r="OQX151" s="288"/>
      <c r="OQY151" s="288"/>
      <c r="OQZ151" s="288"/>
      <c r="ORA151" s="288"/>
      <c r="ORB151" s="288"/>
      <c r="ORC151" s="288"/>
      <c r="ORD151" s="288"/>
      <c r="ORE151" s="288"/>
      <c r="ORF151" s="288"/>
      <c r="ORG151" s="288"/>
      <c r="ORH151" s="288"/>
      <c r="ORI151" s="288"/>
      <c r="ORJ151" s="288"/>
      <c r="ORK151" s="288"/>
      <c r="ORL151" s="288"/>
      <c r="ORM151" s="288"/>
      <c r="ORN151" s="288"/>
      <c r="ORO151" s="288"/>
      <c r="ORP151" s="288"/>
      <c r="ORQ151" s="288"/>
      <c r="ORR151" s="288"/>
      <c r="ORS151" s="288"/>
      <c r="ORT151" s="288"/>
      <c r="ORU151" s="288"/>
      <c r="ORV151" s="288"/>
      <c r="ORW151" s="288"/>
      <c r="ORX151" s="288"/>
      <c r="ORY151" s="288"/>
      <c r="ORZ151" s="288"/>
      <c r="OSA151" s="288"/>
      <c r="OSB151" s="288"/>
      <c r="OSC151" s="288"/>
      <c r="OSD151" s="288"/>
      <c r="OSE151" s="288"/>
      <c r="OSF151" s="288"/>
      <c r="OSG151" s="288"/>
      <c r="OSH151" s="288"/>
      <c r="OSI151" s="288"/>
      <c r="OSJ151" s="288"/>
      <c r="OSK151" s="288"/>
      <c r="OSL151" s="288"/>
      <c r="OSM151" s="288"/>
      <c r="OSN151" s="288"/>
      <c r="OSO151" s="288"/>
      <c r="OSP151" s="288"/>
      <c r="OSQ151" s="288"/>
      <c r="OSR151" s="288"/>
      <c r="OSS151" s="288"/>
      <c r="OST151" s="288"/>
      <c r="OSU151" s="288"/>
      <c r="OSV151" s="288"/>
      <c r="OSW151" s="288"/>
      <c r="OSX151" s="288"/>
      <c r="OSY151" s="288"/>
      <c r="OSZ151" s="288"/>
      <c r="OTA151" s="288"/>
      <c r="OTB151" s="288"/>
      <c r="OTC151" s="288"/>
      <c r="OTD151" s="288"/>
      <c r="OTE151" s="288"/>
      <c r="OTF151" s="288"/>
      <c r="OTG151" s="288"/>
      <c r="OTH151" s="288"/>
      <c r="OTI151" s="288"/>
      <c r="OTJ151" s="288"/>
      <c r="OTK151" s="288"/>
      <c r="OTL151" s="288"/>
      <c r="OTM151" s="288"/>
      <c r="OTN151" s="288"/>
      <c r="OTO151" s="288"/>
      <c r="OTP151" s="288"/>
      <c r="OTQ151" s="288"/>
      <c r="OTR151" s="288"/>
      <c r="OTS151" s="288"/>
      <c r="OTT151" s="288"/>
      <c r="OTU151" s="288"/>
      <c r="OTV151" s="288"/>
      <c r="OTW151" s="288"/>
      <c r="OTX151" s="288"/>
      <c r="OTY151" s="288"/>
      <c r="OTZ151" s="288"/>
      <c r="OUA151" s="288"/>
      <c r="OUB151" s="288"/>
      <c r="OUC151" s="288"/>
      <c r="OUD151" s="288"/>
      <c r="OUE151" s="288"/>
      <c r="OUF151" s="288"/>
      <c r="OUG151" s="288"/>
      <c r="OUH151" s="288"/>
      <c r="OUI151" s="288"/>
      <c r="OUJ151" s="288"/>
      <c r="OUK151" s="288"/>
      <c r="OUL151" s="288"/>
      <c r="OUM151" s="288"/>
      <c r="OUN151" s="288"/>
      <c r="OUO151" s="288"/>
      <c r="OUP151" s="288"/>
      <c r="OUQ151" s="288"/>
      <c r="OUR151" s="288"/>
      <c r="OUS151" s="288"/>
      <c r="OUT151" s="288"/>
      <c r="OUU151" s="288"/>
      <c r="OUV151" s="288"/>
      <c r="OUW151" s="288"/>
      <c r="OUX151" s="288"/>
      <c r="OUY151" s="288"/>
      <c r="OUZ151" s="288"/>
      <c r="OVA151" s="288"/>
      <c r="OVB151" s="288"/>
      <c r="OVC151" s="288"/>
      <c r="OVD151" s="288"/>
      <c r="OVE151" s="288"/>
      <c r="OVF151" s="288"/>
      <c r="OVG151" s="288"/>
      <c r="OVH151" s="288"/>
      <c r="OVI151" s="288"/>
      <c r="OVJ151" s="288"/>
      <c r="OVK151" s="288"/>
      <c r="OVL151" s="288"/>
      <c r="OVM151" s="288"/>
      <c r="OVN151" s="288"/>
      <c r="OVO151" s="288"/>
      <c r="OVP151" s="288"/>
      <c r="OVQ151" s="288"/>
      <c r="OVR151" s="288"/>
      <c r="OVS151" s="288"/>
      <c r="OVT151" s="288"/>
      <c r="OVU151" s="288"/>
      <c r="OVV151" s="288"/>
      <c r="OVW151" s="288"/>
      <c r="OVX151" s="288"/>
      <c r="OVY151" s="288"/>
      <c r="OVZ151" s="288"/>
      <c r="OWA151" s="288"/>
      <c r="OWB151" s="288"/>
      <c r="OWC151" s="288"/>
      <c r="OWD151" s="288"/>
      <c r="OWE151" s="288"/>
      <c r="OWF151" s="288"/>
      <c r="OWG151" s="288"/>
      <c r="OWH151" s="288"/>
      <c r="OWI151" s="288"/>
      <c r="OWJ151" s="288"/>
      <c r="OWK151" s="288"/>
      <c r="OWL151" s="288"/>
      <c r="OWM151" s="288"/>
      <c r="OWN151" s="288"/>
      <c r="OWO151" s="288"/>
      <c r="OWP151" s="288"/>
      <c r="OWQ151" s="288"/>
      <c r="OWR151" s="288"/>
      <c r="OWS151" s="288"/>
      <c r="OWT151" s="288"/>
      <c r="OWU151" s="288"/>
      <c r="OWV151" s="288"/>
      <c r="OWW151" s="288"/>
      <c r="OWX151" s="288"/>
      <c r="OWY151" s="288"/>
      <c r="OWZ151" s="288"/>
      <c r="OXA151" s="288"/>
      <c r="OXB151" s="288"/>
      <c r="OXC151" s="288"/>
      <c r="OXD151" s="288"/>
      <c r="OXE151" s="288"/>
      <c r="OXF151" s="288"/>
      <c r="OXG151" s="288"/>
      <c r="OXH151" s="288"/>
      <c r="OXI151" s="288"/>
      <c r="OXJ151" s="288"/>
      <c r="OXK151" s="288"/>
      <c r="OXL151" s="288"/>
      <c r="OXM151" s="288"/>
      <c r="OXN151" s="288"/>
      <c r="OXO151" s="288"/>
      <c r="OXP151" s="288"/>
      <c r="OXQ151" s="288"/>
      <c r="OXR151" s="288"/>
      <c r="OXS151" s="288"/>
      <c r="OXT151" s="288"/>
      <c r="OXU151" s="288"/>
      <c r="OXV151" s="288"/>
      <c r="OXW151" s="288"/>
      <c r="OXX151" s="288"/>
      <c r="OXY151" s="288"/>
      <c r="OXZ151" s="288"/>
      <c r="OYA151" s="288"/>
      <c r="OYB151" s="288"/>
      <c r="OYC151" s="288"/>
      <c r="OYD151" s="288"/>
      <c r="OYE151" s="288"/>
      <c r="OYF151" s="288"/>
      <c r="OYG151" s="288"/>
      <c r="OYH151" s="288"/>
      <c r="OYI151" s="288"/>
      <c r="OYJ151" s="288"/>
      <c r="OYK151" s="288"/>
      <c r="OYL151" s="288"/>
      <c r="OYM151" s="288"/>
      <c r="OYN151" s="288"/>
      <c r="OYO151" s="288"/>
      <c r="OYP151" s="288"/>
      <c r="OYQ151" s="288"/>
      <c r="OYR151" s="288"/>
      <c r="OYS151" s="288"/>
      <c r="OYT151" s="288"/>
      <c r="OYU151" s="288"/>
      <c r="OYV151" s="288"/>
      <c r="OYW151" s="288"/>
      <c r="OYX151" s="288"/>
      <c r="OYY151" s="288"/>
      <c r="OYZ151" s="288"/>
      <c r="OZA151" s="288"/>
      <c r="OZB151" s="288"/>
      <c r="OZC151" s="288"/>
      <c r="OZD151" s="288"/>
      <c r="OZE151" s="288"/>
      <c r="OZF151" s="288"/>
      <c r="OZG151" s="288"/>
      <c r="OZH151" s="288"/>
      <c r="OZI151" s="288"/>
      <c r="OZJ151" s="288"/>
      <c r="OZK151" s="288"/>
      <c r="OZL151" s="288"/>
      <c r="OZM151" s="288"/>
      <c r="OZN151" s="288"/>
      <c r="OZO151" s="288"/>
      <c r="OZP151" s="288"/>
      <c r="OZQ151" s="288"/>
      <c r="OZR151" s="288"/>
      <c r="OZS151" s="288"/>
      <c r="OZT151" s="288"/>
      <c r="OZU151" s="288"/>
      <c r="OZV151" s="288"/>
      <c r="OZW151" s="288"/>
      <c r="OZX151" s="288"/>
      <c r="OZY151" s="288"/>
      <c r="OZZ151" s="288"/>
      <c r="PAA151" s="288"/>
      <c r="PAB151" s="288"/>
      <c r="PAC151" s="288"/>
      <c r="PAD151" s="288"/>
      <c r="PAE151" s="288"/>
      <c r="PAF151" s="288"/>
      <c r="PAG151" s="288"/>
      <c r="PAH151" s="288"/>
      <c r="PAI151" s="288"/>
      <c r="PAJ151" s="288"/>
      <c r="PAK151" s="288"/>
      <c r="PAL151" s="288"/>
      <c r="PAM151" s="288"/>
      <c r="PAN151" s="288"/>
      <c r="PAO151" s="288"/>
      <c r="PAP151" s="288"/>
      <c r="PAQ151" s="288"/>
      <c r="PAR151" s="288"/>
      <c r="PAS151" s="288"/>
      <c r="PAT151" s="288"/>
      <c r="PAU151" s="288"/>
      <c r="PAV151" s="288"/>
      <c r="PAW151" s="288"/>
      <c r="PAX151" s="288"/>
      <c r="PAY151" s="288"/>
      <c r="PAZ151" s="288"/>
      <c r="PBA151" s="288"/>
      <c r="PBB151" s="288"/>
      <c r="PBC151" s="288"/>
      <c r="PBD151" s="288"/>
      <c r="PBE151" s="288"/>
      <c r="PBF151" s="288"/>
      <c r="PBG151" s="288"/>
      <c r="PBH151" s="288"/>
      <c r="PBI151" s="288"/>
      <c r="PBJ151" s="288"/>
      <c r="PBK151" s="288"/>
      <c r="PBL151" s="288"/>
      <c r="PBM151" s="288"/>
      <c r="PBN151" s="288"/>
      <c r="PBO151" s="288"/>
      <c r="PBP151" s="288"/>
      <c r="PBQ151" s="288"/>
      <c r="PBR151" s="288"/>
      <c r="PBS151" s="288"/>
      <c r="PBT151" s="288"/>
      <c r="PBU151" s="288"/>
      <c r="PBV151" s="288"/>
      <c r="PBW151" s="288"/>
      <c r="PBX151" s="288"/>
      <c r="PBY151" s="288"/>
      <c r="PBZ151" s="288"/>
      <c r="PCA151" s="288"/>
      <c r="PCB151" s="288"/>
      <c r="PCC151" s="288"/>
      <c r="PCD151" s="288"/>
      <c r="PCE151" s="288"/>
      <c r="PCF151" s="288"/>
      <c r="PCG151" s="288"/>
      <c r="PCH151" s="288"/>
      <c r="PCI151" s="288"/>
      <c r="PCJ151" s="288"/>
      <c r="PCK151" s="288"/>
      <c r="PCL151" s="288"/>
      <c r="PCM151" s="288"/>
      <c r="PCN151" s="288"/>
      <c r="PCO151" s="288"/>
      <c r="PCP151" s="288"/>
      <c r="PCQ151" s="288"/>
      <c r="PCR151" s="288"/>
      <c r="PCS151" s="288"/>
      <c r="PCT151" s="288"/>
      <c r="PCU151" s="288"/>
      <c r="PCV151" s="288"/>
      <c r="PCW151" s="288"/>
      <c r="PCX151" s="288"/>
      <c r="PCY151" s="288"/>
      <c r="PCZ151" s="288"/>
      <c r="PDA151" s="288"/>
      <c r="PDB151" s="288"/>
      <c r="PDC151" s="288"/>
      <c r="PDD151" s="288"/>
      <c r="PDE151" s="288"/>
      <c r="PDF151" s="288"/>
      <c r="PDG151" s="288"/>
      <c r="PDH151" s="288"/>
      <c r="PDI151" s="288"/>
      <c r="PDJ151" s="288"/>
      <c r="PDK151" s="288"/>
      <c r="PDL151" s="288"/>
      <c r="PDM151" s="288"/>
      <c r="PDN151" s="288"/>
      <c r="PDO151" s="288"/>
      <c r="PDP151" s="288"/>
      <c r="PDQ151" s="288"/>
      <c r="PDR151" s="288"/>
      <c r="PDS151" s="288"/>
      <c r="PDT151" s="288"/>
      <c r="PDU151" s="288"/>
      <c r="PDV151" s="288"/>
      <c r="PDW151" s="288"/>
      <c r="PDX151" s="288"/>
      <c r="PDY151" s="288"/>
      <c r="PDZ151" s="288"/>
      <c r="PEA151" s="288"/>
      <c r="PEB151" s="288"/>
      <c r="PEC151" s="288"/>
      <c r="PED151" s="288"/>
      <c r="PEE151" s="288"/>
      <c r="PEF151" s="288"/>
      <c r="PEG151" s="288"/>
      <c r="PEH151" s="288"/>
      <c r="PEI151" s="288"/>
      <c r="PEJ151" s="288"/>
      <c r="PEK151" s="288"/>
      <c r="PEL151" s="288"/>
      <c r="PEM151" s="288"/>
      <c r="PEN151" s="288"/>
      <c r="PEO151" s="288"/>
      <c r="PEP151" s="288"/>
      <c r="PEQ151" s="288"/>
      <c r="PER151" s="288"/>
      <c r="PES151" s="288"/>
      <c r="PET151" s="288"/>
      <c r="PEU151" s="288"/>
      <c r="PEV151" s="288"/>
      <c r="PEW151" s="288"/>
      <c r="PEX151" s="288"/>
      <c r="PEY151" s="288"/>
      <c r="PEZ151" s="288"/>
      <c r="PFA151" s="288"/>
      <c r="PFB151" s="288"/>
      <c r="PFC151" s="288"/>
      <c r="PFD151" s="288"/>
      <c r="PFE151" s="288"/>
      <c r="PFF151" s="288"/>
      <c r="PFG151" s="288"/>
      <c r="PFH151" s="288"/>
      <c r="PFI151" s="288"/>
      <c r="PFJ151" s="288"/>
      <c r="PFK151" s="288"/>
      <c r="PFL151" s="288"/>
      <c r="PFM151" s="288"/>
      <c r="PFN151" s="288"/>
      <c r="PFO151" s="288"/>
      <c r="PFP151" s="288"/>
      <c r="PFQ151" s="288"/>
      <c r="PFR151" s="288"/>
      <c r="PFS151" s="288"/>
      <c r="PFT151" s="288"/>
      <c r="PFU151" s="288"/>
      <c r="PFV151" s="288"/>
      <c r="PFW151" s="288"/>
      <c r="PFX151" s="288"/>
      <c r="PFY151" s="288"/>
      <c r="PFZ151" s="288"/>
      <c r="PGA151" s="288"/>
      <c r="PGB151" s="288"/>
      <c r="PGC151" s="288"/>
      <c r="PGD151" s="288"/>
      <c r="PGE151" s="288"/>
      <c r="PGF151" s="288"/>
      <c r="PGG151" s="288"/>
      <c r="PGH151" s="288"/>
      <c r="PGI151" s="288"/>
      <c r="PGJ151" s="288"/>
      <c r="PGK151" s="288"/>
      <c r="PGL151" s="288"/>
      <c r="PGM151" s="288"/>
      <c r="PGN151" s="288"/>
      <c r="PGO151" s="288"/>
      <c r="PGP151" s="288"/>
      <c r="PGQ151" s="288"/>
      <c r="PGR151" s="288"/>
      <c r="PGS151" s="288"/>
      <c r="PGT151" s="288"/>
      <c r="PGU151" s="288"/>
      <c r="PGV151" s="288"/>
      <c r="PGW151" s="288"/>
      <c r="PGX151" s="288"/>
      <c r="PGY151" s="288"/>
      <c r="PGZ151" s="288"/>
      <c r="PHA151" s="288"/>
      <c r="PHB151" s="288"/>
      <c r="PHC151" s="288"/>
      <c r="PHD151" s="288"/>
      <c r="PHE151" s="288"/>
      <c r="PHF151" s="288"/>
      <c r="PHG151" s="288"/>
      <c r="PHH151" s="288"/>
      <c r="PHI151" s="288"/>
      <c r="PHJ151" s="288"/>
      <c r="PHK151" s="288"/>
      <c r="PHL151" s="288"/>
      <c r="PHM151" s="288"/>
      <c r="PHN151" s="288"/>
      <c r="PHO151" s="288"/>
      <c r="PHP151" s="288"/>
      <c r="PHQ151" s="288"/>
      <c r="PHR151" s="288"/>
      <c r="PHS151" s="288"/>
      <c r="PHT151" s="288"/>
      <c r="PHU151" s="288"/>
      <c r="PHV151" s="288"/>
      <c r="PHW151" s="288"/>
      <c r="PHX151" s="288"/>
      <c r="PHY151" s="288"/>
      <c r="PHZ151" s="288"/>
      <c r="PIA151" s="288"/>
      <c r="PIB151" s="288"/>
      <c r="PIC151" s="288"/>
      <c r="PID151" s="288"/>
      <c r="PIE151" s="288"/>
      <c r="PIF151" s="288"/>
      <c r="PIG151" s="288"/>
      <c r="PIH151" s="288"/>
      <c r="PII151" s="288"/>
      <c r="PIJ151" s="288"/>
      <c r="PIK151" s="288"/>
      <c r="PIL151" s="288"/>
      <c r="PIM151" s="288"/>
      <c r="PIN151" s="288"/>
      <c r="PIO151" s="288"/>
      <c r="PIP151" s="288"/>
      <c r="PIQ151" s="288"/>
      <c r="PIR151" s="288"/>
      <c r="PIS151" s="288"/>
      <c r="PIT151" s="288"/>
      <c r="PIU151" s="288"/>
      <c r="PIV151" s="288"/>
      <c r="PIW151" s="288"/>
      <c r="PIX151" s="288"/>
      <c r="PIY151" s="288"/>
      <c r="PIZ151" s="288"/>
      <c r="PJA151" s="288"/>
      <c r="PJB151" s="288"/>
      <c r="PJC151" s="288"/>
      <c r="PJD151" s="288"/>
      <c r="PJE151" s="288"/>
      <c r="PJF151" s="288"/>
      <c r="PJG151" s="288"/>
      <c r="PJH151" s="288"/>
      <c r="PJI151" s="288"/>
      <c r="PJJ151" s="288"/>
      <c r="PJK151" s="288"/>
      <c r="PJL151" s="288"/>
      <c r="PJM151" s="288"/>
      <c r="PJN151" s="288"/>
      <c r="PJO151" s="288"/>
      <c r="PJP151" s="288"/>
      <c r="PJQ151" s="288"/>
      <c r="PJR151" s="288"/>
      <c r="PJS151" s="288"/>
      <c r="PJT151" s="288"/>
      <c r="PJU151" s="288"/>
      <c r="PJV151" s="288"/>
      <c r="PJW151" s="288"/>
      <c r="PJX151" s="288"/>
      <c r="PJY151" s="288"/>
      <c r="PJZ151" s="288"/>
      <c r="PKA151" s="288"/>
      <c r="PKB151" s="288"/>
      <c r="PKC151" s="288"/>
      <c r="PKD151" s="288"/>
      <c r="PKE151" s="288"/>
      <c r="PKF151" s="288"/>
      <c r="PKG151" s="288"/>
      <c r="PKH151" s="288"/>
      <c r="PKI151" s="288"/>
      <c r="PKJ151" s="288"/>
      <c r="PKK151" s="288"/>
      <c r="PKL151" s="288"/>
      <c r="PKM151" s="288"/>
      <c r="PKN151" s="288"/>
      <c r="PKO151" s="288"/>
      <c r="PKP151" s="288"/>
      <c r="PKQ151" s="288"/>
      <c r="PKR151" s="288"/>
      <c r="PKS151" s="288"/>
      <c r="PKT151" s="288"/>
      <c r="PKU151" s="288"/>
      <c r="PKV151" s="288"/>
      <c r="PKW151" s="288"/>
      <c r="PKX151" s="288"/>
      <c r="PKY151" s="288"/>
      <c r="PKZ151" s="288"/>
      <c r="PLA151" s="288"/>
      <c r="PLB151" s="288"/>
      <c r="PLC151" s="288"/>
      <c r="PLD151" s="288"/>
      <c r="PLE151" s="288"/>
      <c r="PLF151" s="288"/>
      <c r="PLG151" s="288"/>
      <c r="PLH151" s="288"/>
      <c r="PLI151" s="288"/>
      <c r="PLJ151" s="288"/>
      <c r="PLK151" s="288"/>
      <c r="PLL151" s="288"/>
      <c r="PLM151" s="288"/>
      <c r="PLN151" s="288"/>
      <c r="PLO151" s="288"/>
      <c r="PLP151" s="288"/>
      <c r="PLQ151" s="288"/>
      <c r="PLR151" s="288"/>
      <c r="PLS151" s="288"/>
      <c r="PLT151" s="288"/>
      <c r="PLU151" s="288"/>
      <c r="PLV151" s="288"/>
      <c r="PLW151" s="288"/>
      <c r="PLX151" s="288"/>
      <c r="PLY151" s="288"/>
      <c r="PLZ151" s="288"/>
      <c r="PMA151" s="288"/>
      <c r="PMB151" s="288"/>
      <c r="PMC151" s="288"/>
      <c r="PMD151" s="288"/>
      <c r="PME151" s="288"/>
      <c r="PMF151" s="288"/>
      <c r="PMG151" s="288"/>
      <c r="PMH151" s="288"/>
      <c r="PMI151" s="288"/>
      <c r="PMJ151" s="288"/>
      <c r="PMK151" s="288"/>
      <c r="PML151" s="288"/>
      <c r="PMM151" s="288"/>
      <c r="PMN151" s="288"/>
      <c r="PMO151" s="288"/>
      <c r="PMP151" s="288"/>
      <c r="PMQ151" s="288"/>
      <c r="PMR151" s="288"/>
      <c r="PMS151" s="288"/>
      <c r="PMT151" s="288"/>
      <c r="PMU151" s="288"/>
      <c r="PMV151" s="288"/>
      <c r="PMW151" s="288"/>
      <c r="PMX151" s="288"/>
      <c r="PMY151" s="288"/>
      <c r="PMZ151" s="288"/>
      <c r="PNA151" s="288"/>
      <c r="PNB151" s="288"/>
      <c r="PNC151" s="288"/>
      <c r="PND151" s="288"/>
      <c r="PNE151" s="288"/>
      <c r="PNF151" s="288"/>
      <c r="PNG151" s="288"/>
      <c r="PNH151" s="288"/>
      <c r="PNI151" s="288"/>
      <c r="PNJ151" s="288"/>
      <c r="PNK151" s="288"/>
      <c r="PNL151" s="288"/>
      <c r="PNM151" s="288"/>
      <c r="PNN151" s="288"/>
      <c r="PNO151" s="288"/>
      <c r="PNP151" s="288"/>
      <c r="PNQ151" s="288"/>
      <c r="PNR151" s="288"/>
      <c r="PNS151" s="288"/>
      <c r="PNT151" s="288"/>
      <c r="PNU151" s="288"/>
      <c r="PNV151" s="288"/>
      <c r="PNW151" s="288"/>
      <c r="PNX151" s="288"/>
      <c r="PNY151" s="288"/>
      <c r="PNZ151" s="288"/>
      <c r="POA151" s="288"/>
      <c r="POB151" s="288"/>
      <c r="POC151" s="288"/>
      <c r="POD151" s="288"/>
      <c r="POE151" s="288"/>
      <c r="POF151" s="288"/>
      <c r="POG151" s="288"/>
      <c r="POH151" s="288"/>
      <c r="POI151" s="288"/>
      <c r="POJ151" s="288"/>
      <c r="POK151" s="288"/>
      <c r="POL151" s="288"/>
      <c r="POM151" s="288"/>
      <c r="PON151" s="288"/>
      <c r="POO151" s="288"/>
      <c r="POP151" s="288"/>
      <c r="POQ151" s="288"/>
      <c r="POR151" s="288"/>
      <c r="POS151" s="288"/>
      <c r="POT151" s="288"/>
      <c r="POU151" s="288"/>
      <c r="POV151" s="288"/>
      <c r="POW151" s="288"/>
      <c r="POX151" s="288"/>
      <c r="POY151" s="288"/>
      <c r="POZ151" s="288"/>
      <c r="PPA151" s="288"/>
      <c r="PPB151" s="288"/>
      <c r="PPC151" s="288"/>
      <c r="PPD151" s="288"/>
      <c r="PPE151" s="288"/>
      <c r="PPF151" s="288"/>
      <c r="PPG151" s="288"/>
      <c r="PPH151" s="288"/>
      <c r="PPI151" s="288"/>
      <c r="PPJ151" s="288"/>
      <c r="PPK151" s="288"/>
      <c r="PPL151" s="288"/>
      <c r="PPM151" s="288"/>
      <c r="PPN151" s="288"/>
      <c r="PPO151" s="288"/>
      <c r="PPP151" s="288"/>
      <c r="PPQ151" s="288"/>
      <c r="PPR151" s="288"/>
      <c r="PPS151" s="288"/>
      <c r="PPT151" s="288"/>
      <c r="PPU151" s="288"/>
      <c r="PPV151" s="288"/>
      <c r="PPW151" s="288"/>
      <c r="PPX151" s="288"/>
      <c r="PPY151" s="288"/>
      <c r="PPZ151" s="288"/>
      <c r="PQA151" s="288"/>
      <c r="PQB151" s="288"/>
      <c r="PQC151" s="288"/>
      <c r="PQD151" s="288"/>
      <c r="PQE151" s="288"/>
      <c r="PQF151" s="288"/>
      <c r="PQG151" s="288"/>
      <c r="PQH151" s="288"/>
      <c r="PQI151" s="288"/>
      <c r="PQJ151" s="288"/>
      <c r="PQK151" s="288"/>
      <c r="PQL151" s="288"/>
      <c r="PQM151" s="288"/>
      <c r="PQN151" s="288"/>
      <c r="PQO151" s="288"/>
      <c r="PQP151" s="288"/>
      <c r="PQQ151" s="288"/>
      <c r="PQR151" s="288"/>
      <c r="PQS151" s="288"/>
      <c r="PQT151" s="288"/>
      <c r="PQU151" s="288"/>
      <c r="PQV151" s="288"/>
      <c r="PQW151" s="288"/>
      <c r="PQX151" s="288"/>
      <c r="PQY151" s="288"/>
      <c r="PQZ151" s="288"/>
      <c r="PRA151" s="288"/>
      <c r="PRB151" s="288"/>
      <c r="PRC151" s="288"/>
      <c r="PRD151" s="288"/>
      <c r="PRE151" s="288"/>
      <c r="PRF151" s="288"/>
      <c r="PRG151" s="288"/>
      <c r="PRH151" s="288"/>
      <c r="PRI151" s="288"/>
      <c r="PRJ151" s="288"/>
      <c r="PRK151" s="288"/>
      <c r="PRL151" s="288"/>
      <c r="PRM151" s="288"/>
      <c r="PRN151" s="288"/>
      <c r="PRO151" s="288"/>
      <c r="PRP151" s="288"/>
      <c r="PRQ151" s="288"/>
      <c r="PRR151" s="288"/>
      <c r="PRS151" s="288"/>
      <c r="PRT151" s="288"/>
      <c r="PRU151" s="288"/>
      <c r="PRV151" s="288"/>
      <c r="PRW151" s="288"/>
      <c r="PRX151" s="288"/>
      <c r="PRY151" s="288"/>
      <c r="PRZ151" s="288"/>
      <c r="PSA151" s="288"/>
      <c r="PSB151" s="288"/>
      <c r="PSC151" s="288"/>
      <c r="PSD151" s="288"/>
      <c r="PSE151" s="288"/>
      <c r="PSF151" s="288"/>
      <c r="PSG151" s="288"/>
      <c r="PSH151" s="288"/>
      <c r="PSI151" s="288"/>
      <c r="PSJ151" s="288"/>
      <c r="PSK151" s="288"/>
      <c r="PSL151" s="288"/>
      <c r="PSM151" s="288"/>
      <c r="PSN151" s="288"/>
      <c r="PSO151" s="288"/>
      <c r="PSP151" s="288"/>
      <c r="PSQ151" s="288"/>
      <c r="PSR151" s="288"/>
      <c r="PSS151" s="288"/>
      <c r="PST151" s="288"/>
      <c r="PSU151" s="288"/>
      <c r="PSV151" s="288"/>
      <c r="PSW151" s="288"/>
      <c r="PSX151" s="288"/>
      <c r="PSY151" s="288"/>
      <c r="PSZ151" s="288"/>
      <c r="PTA151" s="288"/>
      <c r="PTB151" s="288"/>
      <c r="PTC151" s="288"/>
      <c r="PTD151" s="288"/>
      <c r="PTE151" s="288"/>
      <c r="PTF151" s="288"/>
      <c r="PTG151" s="288"/>
      <c r="PTH151" s="288"/>
      <c r="PTI151" s="288"/>
      <c r="PTJ151" s="288"/>
      <c r="PTK151" s="288"/>
      <c r="PTL151" s="288"/>
      <c r="PTM151" s="288"/>
      <c r="PTN151" s="288"/>
      <c r="PTO151" s="288"/>
      <c r="PTP151" s="288"/>
      <c r="PTQ151" s="288"/>
      <c r="PTR151" s="288"/>
      <c r="PTS151" s="288"/>
      <c r="PTT151" s="288"/>
      <c r="PTU151" s="288"/>
      <c r="PTV151" s="288"/>
      <c r="PTW151" s="288"/>
      <c r="PTX151" s="288"/>
      <c r="PTY151" s="288"/>
      <c r="PTZ151" s="288"/>
      <c r="PUA151" s="288"/>
      <c r="PUB151" s="288"/>
      <c r="PUC151" s="288"/>
      <c r="PUD151" s="288"/>
      <c r="PUE151" s="288"/>
      <c r="PUF151" s="288"/>
      <c r="PUG151" s="288"/>
      <c r="PUH151" s="288"/>
      <c r="PUI151" s="288"/>
      <c r="PUJ151" s="288"/>
      <c r="PUK151" s="288"/>
      <c r="PUL151" s="288"/>
      <c r="PUM151" s="288"/>
      <c r="PUN151" s="288"/>
      <c r="PUO151" s="288"/>
      <c r="PUP151" s="288"/>
      <c r="PUQ151" s="288"/>
      <c r="PUR151" s="288"/>
      <c r="PUS151" s="288"/>
      <c r="PUT151" s="288"/>
      <c r="PUU151" s="288"/>
      <c r="PUV151" s="288"/>
      <c r="PUW151" s="288"/>
      <c r="PUX151" s="288"/>
      <c r="PUY151" s="288"/>
      <c r="PUZ151" s="288"/>
      <c r="PVA151" s="288"/>
      <c r="PVB151" s="288"/>
      <c r="PVC151" s="288"/>
      <c r="PVD151" s="288"/>
      <c r="PVE151" s="288"/>
      <c r="PVF151" s="288"/>
      <c r="PVG151" s="288"/>
      <c r="PVH151" s="288"/>
      <c r="PVI151" s="288"/>
      <c r="PVJ151" s="288"/>
      <c r="PVK151" s="288"/>
      <c r="PVL151" s="288"/>
      <c r="PVM151" s="288"/>
      <c r="PVN151" s="288"/>
      <c r="PVO151" s="288"/>
      <c r="PVP151" s="288"/>
      <c r="PVQ151" s="288"/>
      <c r="PVR151" s="288"/>
      <c r="PVS151" s="288"/>
      <c r="PVT151" s="288"/>
      <c r="PVU151" s="288"/>
      <c r="PVV151" s="288"/>
      <c r="PVW151" s="288"/>
      <c r="PVX151" s="288"/>
      <c r="PVY151" s="288"/>
      <c r="PVZ151" s="288"/>
      <c r="PWA151" s="288"/>
      <c r="PWB151" s="288"/>
      <c r="PWC151" s="288"/>
      <c r="PWD151" s="288"/>
      <c r="PWE151" s="288"/>
      <c r="PWF151" s="288"/>
      <c r="PWG151" s="288"/>
      <c r="PWH151" s="288"/>
      <c r="PWI151" s="288"/>
      <c r="PWJ151" s="288"/>
      <c r="PWK151" s="288"/>
      <c r="PWL151" s="288"/>
      <c r="PWM151" s="288"/>
      <c r="PWN151" s="288"/>
      <c r="PWO151" s="288"/>
      <c r="PWP151" s="288"/>
      <c r="PWQ151" s="288"/>
      <c r="PWR151" s="288"/>
      <c r="PWS151" s="288"/>
      <c r="PWT151" s="288"/>
      <c r="PWU151" s="288"/>
      <c r="PWV151" s="288"/>
      <c r="PWW151" s="288"/>
      <c r="PWX151" s="288"/>
      <c r="PWY151" s="288"/>
      <c r="PWZ151" s="288"/>
      <c r="PXA151" s="288"/>
      <c r="PXB151" s="288"/>
      <c r="PXC151" s="288"/>
      <c r="PXD151" s="288"/>
      <c r="PXE151" s="288"/>
      <c r="PXF151" s="288"/>
      <c r="PXG151" s="288"/>
      <c r="PXH151" s="288"/>
      <c r="PXI151" s="288"/>
      <c r="PXJ151" s="288"/>
      <c r="PXK151" s="288"/>
      <c r="PXL151" s="288"/>
      <c r="PXM151" s="288"/>
      <c r="PXN151" s="288"/>
      <c r="PXO151" s="288"/>
      <c r="PXP151" s="288"/>
      <c r="PXQ151" s="288"/>
      <c r="PXR151" s="288"/>
      <c r="PXS151" s="288"/>
      <c r="PXT151" s="288"/>
      <c r="PXU151" s="288"/>
      <c r="PXV151" s="288"/>
      <c r="PXW151" s="288"/>
      <c r="PXX151" s="288"/>
      <c r="PXY151" s="288"/>
      <c r="PXZ151" s="288"/>
      <c r="PYA151" s="288"/>
      <c r="PYB151" s="288"/>
      <c r="PYC151" s="288"/>
      <c r="PYD151" s="288"/>
      <c r="PYE151" s="288"/>
      <c r="PYF151" s="288"/>
      <c r="PYG151" s="288"/>
      <c r="PYH151" s="288"/>
      <c r="PYI151" s="288"/>
      <c r="PYJ151" s="288"/>
      <c r="PYK151" s="288"/>
      <c r="PYL151" s="288"/>
      <c r="PYM151" s="288"/>
      <c r="PYN151" s="288"/>
      <c r="PYO151" s="288"/>
      <c r="PYP151" s="288"/>
      <c r="PYQ151" s="288"/>
      <c r="PYR151" s="288"/>
      <c r="PYS151" s="288"/>
      <c r="PYT151" s="288"/>
      <c r="PYU151" s="288"/>
      <c r="PYV151" s="288"/>
      <c r="PYW151" s="288"/>
      <c r="PYX151" s="288"/>
      <c r="PYY151" s="288"/>
      <c r="PYZ151" s="288"/>
      <c r="PZA151" s="288"/>
      <c r="PZB151" s="288"/>
      <c r="PZC151" s="288"/>
      <c r="PZD151" s="288"/>
      <c r="PZE151" s="288"/>
      <c r="PZF151" s="288"/>
      <c r="PZG151" s="288"/>
      <c r="PZH151" s="288"/>
      <c r="PZI151" s="288"/>
      <c r="PZJ151" s="288"/>
      <c r="PZK151" s="288"/>
      <c r="PZL151" s="288"/>
      <c r="PZM151" s="288"/>
      <c r="PZN151" s="288"/>
      <c r="PZO151" s="288"/>
      <c r="PZP151" s="288"/>
      <c r="PZQ151" s="288"/>
      <c r="PZR151" s="288"/>
      <c r="PZS151" s="288"/>
      <c r="PZT151" s="288"/>
      <c r="PZU151" s="288"/>
      <c r="PZV151" s="288"/>
      <c r="PZW151" s="288"/>
      <c r="PZX151" s="288"/>
      <c r="PZY151" s="288"/>
      <c r="PZZ151" s="288"/>
      <c r="QAA151" s="288"/>
      <c r="QAB151" s="288"/>
      <c r="QAC151" s="288"/>
      <c r="QAD151" s="288"/>
      <c r="QAE151" s="288"/>
      <c r="QAF151" s="288"/>
      <c r="QAG151" s="288"/>
      <c r="QAH151" s="288"/>
      <c r="QAI151" s="288"/>
      <c r="QAJ151" s="288"/>
      <c r="QAK151" s="288"/>
      <c r="QAL151" s="288"/>
      <c r="QAM151" s="288"/>
      <c r="QAN151" s="288"/>
      <c r="QAO151" s="288"/>
      <c r="QAP151" s="288"/>
      <c r="QAQ151" s="288"/>
      <c r="QAR151" s="288"/>
      <c r="QAS151" s="288"/>
      <c r="QAT151" s="288"/>
      <c r="QAU151" s="288"/>
      <c r="QAV151" s="288"/>
      <c r="QAW151" s="288"/>
      <c r="QAX151" s="288"/>
      <c r="QAY151" s="288"/>
      <c r="QAZ151" s="288"/>
      <c r="QBA151" s="288"/>
      <c r="QBB151" s="288"/>
      <c r="QBC151" s="288"/>
      <c r="QBD151" s="288"/>
      <c r="QBE151" s="288"/>
      <c r="QBF151" s="288"/>
      <c r="QBG151" s="288"/>
      <c r="QBH151" s="288"/>
      <c r="QBI151" s="288"/>
      <c r="QBJ151" s="288"/>
      <c r="QBK151" s="288"/>
      <c r="QBL151" s="288"/>
      <c r="QBM151" s="288"/>
      <c r="QBN151" s="288"/>
      <c r="QBO151" s="288"/>
      <c r="QBP151" s="288"/>
      <c r="QBQ151" s="288"/>
      <c r="QBR151" s="288"/>
      <c r="QBS151" s="288"/>
      <c r="QBT151" s="288"/>
      <c r="QBU151" s="288"/>
      <c r="QBV151" s="288"/>
      <c r="QBW151" s="288"/>
      <c r="QBX151" s="288"/>
      <c r="QBY151" s="288"/>
      <c r="QBZ151" s="288"/>
      <c r="QCA151" s="288"/>
      <c r="QCB151" s="288"/>
      <c r="QCC151" s="288"/>
      <c r="QCD151" s="288"/>
      <c r="QCE151" s="288"/>
      <c r="QCF151" s="288"/>
      <c r="QCG151" s="288"/>
      <c r="QCH151" s="288"/>
      <c r="QCI151" s="288"/>
      <c r="QCJ151" s="288"/>
      <c r="QCK151" s="288"/>
      <c r="QCL151" s="288"/>
      <c r="QCM151" s="288"/>
      <c r="QCN151" s="288"/>
      <c r="QCO151" s="288"/>
      <c r="QCP151" s="288"/>
      <c r="QCQ151" s="288"/>
      <c r="QCR151" s="288"/>
      <c r="QCS151" s="288"/>
      <c r="QCT151" s="288"/>
      <c r="QCU151" s="288"/>
      <c r="QCV151" s="288"/>
      <c r="QCW151" s="288"/>
      <c r="QCX151" s="288"/>
      <c r="QCY151" s="288"/>
      <c r="QCZ151" s="288"/>
      <c r="QDA151" s="288"/>
      <c r="QDB151" s="288"/>
      <c r="QDC151" s="288"/>
      <c r="QDD151" s="288"/>
      <c r="QDE151" s="288"/>
      <c r="QDF151" s="288"/>
      <c r="QDG151" s="288"/>
      <c r="QDH151" s="288"/>
      <c r="QDI151" s="288"/>
      <c r="QDJ151" s="288"/>
      <c r="QDK151" s="288"/>
      <c r="QDL151" s="288"/>
      <c r="QDM151" s="288"/>
      <c r="QDN151" s="288"/>
      <c r="QDO151" s="288"/>
      <c r="QDP151" s="288"/>
      <c r="QDQ151" s="288"/>
      <c r="QDR151" s="288"/>
      <c r="QDS151" s="288"/>
      <c r="QDT151" s="288"/>
      <c r="QDU151" s="288"/>
      <c r="QDV151" s="288"/>
      <c r="QDW151" s="288"/>
      <c r="QDX151" s="288"/>
      <c r="QDY151" s="288"/>
      <c r="QDZ151" s="288"/>
      <c r="QEA151" s="288"/>
      <c r="QEB151" s="288"/>
      <c r="QEC151" s="288"/>
      <c r="QED151" s="288"/>
      <c r="QEE151" s="288"/>
      <c r="QEF151" s="288"/>
      <c r="QEG151" s="288"/>
      <c r="QEH151" s="288"/>
      <c r="QEI151" s="288"/>
      <c r="QEJ151" s="288"/>
      <c r="QEK151" s="288"/>
      <c r="QEL151" s="288"/>
      <c r="QEM151" s="288"/>
      <c r="QEN151" s="288"/>
      <c r="QEO151" s="288"/>
      <c r="QEP151" s="288"/>
      <c r="QEQ151" s="288"/>
      <c r="QER151" s="288"/>
      <c r="QES151" s="288"/>
      <c r="QET151" s="288"/>
      <c r="QEU151" s="288"/>
      <c r="QEV151" s="288"/>
      <c r="QEW151" s="288"/>
      <c r="QEX151" s="288"/>
      <c r="QEY151" s="288"/>
      <c r="QEZ151" s="288"/>
      <c r="QFA151" s="288"/>
      <c r="QFB151" s="288"/>
      <c r="QFC151" s="288"/>
      <c r="QFD151" s="288"/>
      <c r="QFE151" s="288"/>
      <c r="QFF151" s="288"/>
      <c r="QFG151" s="288"/>
      <c r="QFH151" s="288"/>
      <c r="QFI151" s="288"/>
      <c r="QFJ151" s="288"/>
      <c r="QFK151" s="288"/>
      <c r="QFL151" s="288"/>
      <c r="QFM151" s="288"/>
      <c r="QFN151" s="288"/>
      <c r="QFO151" s="288"/>
      <c r="QFP151" s="288"/>
      <c r="QFQ151" s="288"/>
      <c r="QFR151" s="288"/>
      <c r="QFS151" s="288"/>
      <c r="QFT151" s="288"/>
      <c r="QFU151" s="288"/>
      <c r="QFV151" s="288"/>
      <c r="QFW151" s="288"/>
      <c r="QFX151" s="288"/>
      <c r="QFY151" s="288"/>
      <c r="QFZ151" s="288"/>
      <c r="QGA151" s="288"/>
      <c r="QGB151" s="288"/>
      <c r="QGC151" s="288"/>
      <c r="QGD151" s="288"/>
      <c r="QGE151" s="288"/>
      <c r="QGF151" s="288"/>
      <c r="QGG151" s="288"/>
      <c r="QGH151" s="288"/>
      <c r="QGI151" s="288"/>
      <c r="QGJ151" s="288"/>
      <c r="QGK151" s="288"/>
      <c r="QGL151" s="288"/>
      <c r="QGM151" s="288"/>
      <c r="QGN151" s="288"/>
      <c r="QGO151" s="288"/>
      <c r="QGP151" s="288"/>
      <c r="QGQ151" s="288"/>
      <c r="QGR151" s="288"/>
      <c r="QGS151" s="288"/>
      <c r="QGT151" s="288"/>
      <c r="QGU151" s="288"/>
      <c r="QGV151" s="288"/>
      <c r="QGW151" s="288"/>
      <c r="QGX151" s="288"/>
      <c r="QGY151" s="288"/>
      <c r="QGZ151" s="288"/>
      <c r="QHA151" s="288"/>
      <c r="QHB151" s="288"/>
      <c r="QHC151" s="288"/>
      <c r="QHD151" s="288"/>
      <c r="QHE151" s="288"/>
      <c r="QHF151" s="288"/>
      <c r="QHG151" s="288"/>
      <c r="QHH151" s="288"/>
      <c r="QHI151" s="288"/>
      <c r="QHJ151" s="288"/>
      <c r="QHK151" s="288"/>
      <c r="QHL151" s="288"/>
      <c r="QHM151" s="288"/>
      <c r="QHN151" s="288"/>
      <c r="QHO151" s="288"/>
      <c r="QHP151" s="288"/>
      <c r="QHQ151" s="288"/>
      <c r="QHR151" s="288"/>
      <c r="QHS151" s="288"/>
      <c r="QHT151" s="288"/>
      <c r="QHU151" s="288"/>
      <c r="QHV151" s="288"/>
      <c r="QHW151" s="288"/>
      <c r="QHX151" s="288"/>
      <c r="QHY151" s="288"/>
      <c r="QHZ151" s="288"/>
      <c r="QIA151" s="288"/>
      <c r="QIB151" s="288"/>
      <c r="QIC151" s="288"/>
      <c r="QID151" s="288"/>
      <c r="QIE151" s="288"/>
      <c r="QIF151" s="288"/>
      <c r="QIG151" s="288"/>
      <c r="QIH151" s="288"/>
      <c r="QII151" s="288"/>
      <c r="QIJ151" s="288"/>
      <c r="QIK151" s="288"/>
      <c r="QIL151" s="288"/>
      <c r="QIM151" s="288"/>
      <c r="QIN151" s="288"/>
      <c r="QIO151" s="288"/>
      <c r="QIP151" s="288"/>
      <c r="QIQ151" s="288"/>
      <c r="QIR151" s="288"/>
      <c r="QIS151" s="288"/>
      <c r="QIT151" s="288"/>
      <c r="QIU151" s="288"/>
      <c r="QIV151" s="288"/>
      <c r="QIW151" s="288"/>
      <c r="QIX151" s="288"/>
      <c r="QIY151" s="288"/>
      <c r="QIZ151" s="288"/>
      <c r="QJA151" s="288"/>
      <c r="QJB151" s="288"/>
      <c r="QJC151" s="288"/>
      <c r="QJD151" s="288"/>
      <c r="QJE151" s="288"/>
      <c r="QJF151" s="288"/>
      <c r="QJG151" s="288"/>
      <c r="QJH151" s="288"/>
      <c r="QJI151" s="288"/>
      <c r="QJJ151" s="288"/>
      <c r="QJK151" s="288"/>
      <c r="QJL151" s="288"/>
      <c r="QJM151" s="288"/>
      <c r="QJN151" s="288"/>
      <c r="QJO151" s="288"/>
      <c r="QJP151" s="288"/>
      <c r="QJQ151" s="288"/>
      <c r="QJR151" s="288"/>
      <c r="QJS151" s="288"/>
      <c r="QJT151" s="288"/>
      <c r="QJU151" s="288"/>
      <c r="QJV151" s="288"/>
      <c r="QJW151" s="288"/>
      <c r="QJX151" s="288"/>
      <c r="QJY151" s="288"/>
      <c r="QJZ151" s="288"/>
      <c r="QKA151" s="288"/>
      <c r="QKB151" s="288"/>
      <c r="QKC151" s="288"/>
      <c r="QKD151" s="288"/>
      <c r="QKE151" s="288"/>
      <c r="QKF151" s="288"/>
      <c r="QKG151" s="288"/>
      <c r="QKH151" s="288"/>
      <c r="QKI151" s="288"/>
      <c r="QKJ151" s="288"/>
      <c r="QKK151" s="288"/>
      <c r="QKL151" s="288"/>
      <c r="QKM151" s="288"/>
      <c r="QKN151" s="288"/>
      <c r="QKO151" s="288"/>
      <c r="QKP151" s="288"/>
      <c r="QKQ151" s="288"/>
      <c r="QKR151" s="288"/>
      <c r="QKS151" s="288"/>
      <c r="QKT151" s="288"/>
      <c r="QKU151" s="288"/>
      <c r="QKV151" s="288"/>
      <c r="QKW151" s="288"/>
      <c r="QKX151" s="288"/>
      <c r="QKY151" s="288"/>
      <c r="QKZ151" s="288"/>
      <c r="QLA151" s="288"/>
      <c r="QLB151" s="288"/>
      <c r="QLC151" s="288"/>
      <c r="QLD151" s="288"/>
      <c r="QLE151" s="288"/>
      <c r="QLF151" s="288"/>
      <c r="QLG151" s="288"/>
      <c r="QLH151" s="288"/>
      <c r="QLI151" s="288"/>
      <c r="QLJ151" s="288"/>
      <c r="QLK151" s="288"/>
      <c r="QLL151" s="288"/>
      <c r="QLM151" s="288"/>
      <c r="QLN151" s="288"/>
      <c r="QLO151" s="288"/>
      <c r="QLP151" s="288"/>
      <c r="QLQ151" s="288"/>
      <c r="QLR151" s="288"/>
      <c r="QLS151" s="288"/>
      <c r="QLT151" s="288"/>
      <c r="QLU151" s="288"/>
      <c r="QLV151" s="288"/>
      <c r="QLW151" s="288"/>
      <c r="QLX151" s="288"/>
      <c r="QLY151" s="288"/>
      <c r="QLZ151" s="288"/>
      <c r="QMA151" s="288"/>
      <c r="QMB151" s="288"/>
      <c r="QMC151" s="288"/>
      <c r="QMD151" s="288"/>
      <c r="QME151" s="288"/>
      <c r="QMF151" s="288"/>
      <c r="QMG151" s="288"/>
      <c r="QMH151" s="288"/>
      <c r="QMI151" s="288"/>
      <c r="QMJ151" s="288"/>
      <c r="QMK151" s="288"/>
      <c r="QML151" s="288"/>
      <c r="QMM151" s="288"/>
      <c r="QMN151" s="288"/>
      <c r="QMO151" s="288"/>
      <c r="QMP151" s="288"/>
      <c r="QMQ151" s="288"/>
      <c r="QMR151" s="288"/>
      <c r="QMS151" s="288"/>
      <c r="QMT151" s="288"/>
      <c r="QMU151" s="288"/>
      <c r="QMV151" s="288"/>
      <c r="QMW151" s="288"/>
      <c r="QMX151" s="288"/>
      <c r="QMY151" s="288"/>
      <c r="QMZ151" s="288"/>
      <c r="QNA151" s="288"/>
      <c r="QNB151" s="288"/>
      <c r="QNC151" s="288"/>
      <c r="QND151" s="288"/>
      <c r="QNE151" s="288"/>
      <c r="QNF151" s="288"/>
      <c r="QNG151" s="288"/>
      <c r="QNH151" s="288"/>
      <c r="QNI151" s="288"/>
      <c r="QNJ151" s="288"/>
      <c r="QNK151" s="288"/>
      <c r="QNL151" s="288"/>
      <c r="QNM151" s="288"/>
      <c r="QNN151" s="288"/>
      <c r="QNO151" s="288"/>
      <c r="QNP151" s="288"/>
      <c r="QNQ151" s="288"/>
      <c r="QNR151" s="288"/>
      <c r="QNS151" s="288"/>
      <c r="QNT151" s="288"/>
      <c r="QNU151" s="288"/>
      <c r="QNV151" s="288"/>
      <c r="QNW151" s="288"/>
      <c r="QNX151" s="288"/>
      <c r="QNY151" s="288"/>
      <c r="QNZ151" s="288"/>
      <c r="QOA151" s="288"/>
      <c r="QOB151" s="288"/>
      <c r="QOC151" s="288"/>
      <c r="QOD151" s="288"/>
      <c r="QOE151" s="288"/>
      <c r="QOF151" s="288"/>
      <c r="QOG151" s="288"/>
      <c r="QOH151" s="288"/>
      <c r="QOI151" s="288"/>
      <c r="QOJ151" s="288"/>
      <c r="QOK151" s="288"/>
      <c r="QOL151" s="288"/>
      <c r="QOM151" s="288"/>
      <c r="QON151" s="288"/>
      <c r="QOO151" s="288"/>
      <c r="QOP151" s="288"/>
      <c r="QOQ151" s="288"/>
      <c r="QOR151" s="288"/>
      <c r="QOS151" s="288"/>
      <c r="QOT151" s="288"/>
      <c r="QOU151" s="288"/>
      <c r="QOV151" s="288"/>
      <c r="QOW151" s="288"/>
      <c r="QOX151" s="288"/>
      <c r="QOY151" s="288"/>
      <c r="QOZ151" s="288"/>
      <c r="QPA151" s="288"/>
      <c r="QPB151" s="288"/>
      <c r="QPC151" s="288"/>
      <c r="QPD151" s="288"/>
      <c r="QPE151" s="288"/>
      <c r="QPF151" s="288"/>
      <c r="QPG151" s="288"/>
      <c r="QPH151" s="288"/>
      <c r="QPI151" s="288"/>
      <c r="QPJ151" s="288"/>
      <c r="QPK151" s="288"/>
      <c r="QPL151" s="288"/>
      <c r="QPM151" s="288"/>
      <c r="QPN151" s="288"/>
      <c r="QPO151" s="288"/>
      <c r="QPP151" s="288"/>
      <c r="QPQ151" s="288"/>
      <c r="QPR151" s="288"/>
      <c r="QPS151" s="288"/>
      <c r="QPT151" s="288"/>
      <c r="QPU151" s="288"/>
      <c r="QPV151" s="288"/>
      <c r="QPW151" s="288"/>
      <c r="QPX151" s="288"/>
      <c r="QPY151" s="288"/>
      <c r="QPZ151" s="288"/>
      <c r="QQA151" s="288"/>
      <c r="QQB151" s="288"/>
      <c r="QQC151" s="288"/>
      <c r="QQD151" s="288"/>
      <c r="QQE151" s="288"/>
      <c r="QQF151" s="288"/>
      <c r="QQG151" s="288"/>
      <c r="QQH151" s="288"/>
      <c r="QQI151" s="288"/>
      <c r="QQJ151" s="288"/>
      <c r="QQK151" s="288"/>
      <c r="QQL151" s="288"/>
      <c r="QQM151" s="288"/>
      <c r="QQN151" s="288"/>
      <c r="QQO151" s="288"/>
      <c r="QQP151" s="288"/>
      <c r="QQQ151" s="288"/>
      <c r="QQR151" s="288"/>
      <c r="QQS151" s="288"/>
      <c r="QQT151" s="288"/>
      <c r="QQU151" s="288"/>
      <c r="QQV151" s="288"/>
      <c r="QQW151" s="288"/>
      <c r="QQX151" s="288"/>
      <c r="QQY151" s="288"/>
      <c r="QQZ151" s="288"/>
      <c r="QRA151" s="288"/>
      <c r="QRB151" s="288"/>
      <c r="QRC151" s="288"/>
      <c r="QRD151" s="288"/>
      <c r="QRE151" s="288"/>
      <c r="QRF151" s="288"/>
      <c r="QRG151" s="288"/>
      <c r="QRH151" s="288"/>
      <c r="QRI151" s="288"/>
      <c r="QRJ151" s="288"/>
      <c r="QRK151" s="288"/>
      <c r="QRL151" s="288"/>
      <c r="QRM151" s="288"/>
      <c r="QRN151" s="288"/>
      <c r="QRO151" s="288"/>
      <c r="QRP151" s="288"/>
      <c r="QRQ151" s="288"/>
      <c r="QRR151" s="288"/>
      <c r="QRS151" s="288"/>
      <c r="QRT151" s="288"/>
      <c r="QRU151" s="288"/>
      <c r="QRV151" s="288"/>
      <c r="QRW151" s="288"/>
      <c r="QRX151" s="288"/>
      <c r="QRY151" s="288"/>
      <c r="QRZ151" s="288"/>
      <c r="QSA151" s="288"/>
      <c r="QSB151" s="288"/>
      <c r="QSC151" s="288"/>
      <c r="QSD151" s="288"/>
      <c r="QSE151" s="288"/>
      <c r="QSF151" s="288"/>
      <c r="QSG151" s="288"/>
      <c r="QSH151" s="288"/>
      <c r="QSI151" s="288"/>
      <c r="QSJ151" s="288"/>
      <c r="QSK151" s="288"/>
      <c r="QSL151" s="288"/>
      <c r="QSM151" s="288"/>
      <c r="QSN151" s="288"/>
      <c r="QSO151" s="288"/>
      <c r="QSP151" s="288"/>
      <c r="QSQ151" s="288"/>
      <c r="QSR151" s="288"/>
      <c r="QSS151" s="288"/>
      <c r="QST151" s="288"/>
      <c r="QSU151" s="288"/>
      <c r="QSV151" s="288"/>
      <c r="QSW151" s="288"/>
      <c r="QSX151" s="288"/>
      <c r="QSY151" s="288"/>
      <c r="QSZ151" s="288"/>
      <c r="QTA151" s="288"/>
      <c r="QTB151" s="288"/>
      <c r="QTC151" s="288"/>
      <c r="QTD151" s="288"/>
      <c r="QTE151" s="288"/>
      <c r="QTF151" s="288"/>
      <c r="QTG151" s="288"/>
      <c r="QTH151" s="288"/>
      <c r="QTI151" s="288"/>
      <c r="QTJ151" s="288"/>
      <c r="QTK151" s="288"/>
      <c r="QTL151" s="288"/>
      <c r="QTM151" s="288"/>
      <c r="QTN151" s="288"/>
      <c r="QTO151" s="288"/>
      <c r="QTP151" s="288"/>
      <c r="QTQ151" s="288"/>
      <c r="QTR151" s="288"/>
      <c r="QTS151" s="288"/>
      <c r="QTT151" s="288"/>
      <c r="QTU151" s="288"/>
      <c r="QTV151" s="288"/>
      <c r="QTW151" s="288"/>
      <c r="QTX151" s="288"/>
      <c r="QTY151" s="288"/>
      <c r="QTZ151" s="288"/>
      <c r="QUA151" s="288"/>
      <c r="QUB151" s="288"/>
      <c r="QUC151" s="288"/>
      <c r="QUD151" s="288"/>
      <c r="QUE151" s="288"/>
      <c r="QUF151" s="288"/>
      <c r="QUG151" s="288"/>
      <c r="QUH151" s="288"/>
      <c r="QUI151" s="288"/>
      <c r="QUJ151" s="288"/>
      <c r="QUK151" s="288"/>
      <c r="QUL151" s="288"/>
      <c r="QUM151" s="288"/>
      <c r="QUN151" s="288"/>
      <c r="QUO151" s="288"/>
      <c r="QUP151" s="288"/>
      <c r="QUQ151" s="288"/>
      <c r="QUR151" s="288"/>
      <c r="QUS151" s="288"/>
      <c r="QUT151" s="288"/>
      <c r="QUU151" s="288"/>
      <c r="QUV151" s="288"/>
      <c r="QUW151" s="288"/>
      <c r="QUX151" s="288"/>
      <c r="QUY151" s="288"/>
      <c r="QUZ151" s="288"/>
      <c r="QVA151" s="288"/>
      <c r="QVB151" s="288"/>
      <c r="QVC151" s="288"/>
      <c r="QVD151" s="288"/>
      <c r="QVE151" s="288"/>
      <c r="QVF151" s="288"/>
      <c r="QVG151" s="288"/>
      <c r="QVH151" s="288"/>
      <c r="QVI151" s="288"/>
      <c r="QVJ151" s="288"/>
      <c r="QVK151" s="288"/>
      <c r="QVL151" s="288"/>
      <c r="QVM151" s="288"/>
      <c r="QVN151" s="288"/>
      <c r="QVO151" s="288"/>
      <c r="QVP151" s="288"/>
      <c r="QVQ151" s="288"/>
      <c r="QVR151" s="288"/>
      <c r="QVS151" s="288"/>
      <c r="QVT151" s="288"/>
      <c r="QVU151" s="288"/>
      <c r="QVV151" s="288"/>
      <c r="QVW151" s="288"/>
      <c r="QVX151" s="288"/>
      <c r="QVY151" s="288"/>
      <c r="QVZ151" s="288"/>
      <c r="QWA151" s="288"/>
      <c r="QWB151" s="288"/>
      <c r="QWC151" s="288"/>
      <c r="QWD151" s="288"/>
      <c r="QWE151" s="288"/>
      <c r="QWF151" s="288"/>
      <c r="QWG151" s="288"/>
      <c r="QWH151" s="288"/>
      <c r="QWI151" s="288"/>
      <c r="QWJ151" s="288"/>
      <c r="QWK151" s="288"/>
      <c r="QWL151" s="288"/>
      <c r="QWM151" s="288"/>
      <c r="QWN151" s="288"/>
      <c r="QWO151" s="288"/>
      <c r="QWP151" s="288"/>
      <c r="QWQ151" s="288"/>
      <c r="QWR151" s="288"/>
      <c r="QWS151" s="288"/>
      <c r="QWT151" s="288"/>
      <c r="QWU151" s="288"/>
      <c r="QWV151" s="288"/>
      <c r="QWW151" s="288"/>
      <c r="QWX151" s="288"/>
      <c r="QWY151" s="288"/>
      <c r="QWZ151" s="288"/>
      <c r="QXA151" s="288"/>
      <c r="QXB151" s="288"/>
      <c r="QXC151" s="288"/>
      <c r="QXD151" s="288"/>
      <c r="QXE151" s="288"/>
      <c r="QXF151" s="288"/>
      <c r="QXG151" s="288"/>
      <c r="QXH151" s="288"/>
      <c r="QXI151" s="288"/>
      <c r="QXJ151" s="288"/>
      <c r="QXK151" s="288"/>
      <c r="QXL151" s="288"/>
      <c r="QXM151" s="288"/>
      <c r="QXN151" s="288"/>
      <c r="QXO151" s="288"/>
      <c r="QXP151" s="288"/>
      <c r="QXQ151" s="288"/>
      <c r="QXR151" s="288"/>
      <c r="QXS151" s="288"/>
      <c r="QXT151" s="288"/>
      <c r="QXU151" s="288"/>
      <c r="QXV151" s="288"/>
      <c r="QXW151" s="288"/>
      <c r="QXX151" s="288"/>
      <c r="QXY151" s="288"/>
      <c r="QXZ151" s="288"/>
      <c r="QYA151" s="288"/>
      <c r="QYB151" s="288"/>
      <c r="QYC151" s="288"/>
      <c r="QYD151" s="288"/>
      <c r="QYE151" s="288"/>
      <c r="QYF151" s="288"/>
      <c r="QYG151" s="288"/>
      <c r="QYH151" s="288"/>
      <c r="QYI151" s="288"/>
      <c r="QYJ151" s="288"/>
      <c r="QYK151" s="288"/>
      <c r="QYL151" s="288"/>
      <c r="QYM151" s="288"/>
      <c r="QYN151" s="288"/>
      <c r="QYO151" s="288"/>
      <c r="QYP151" s="288"/>
      <c r="QYQ151" s="288"/>
      <c r="QYR151" s="288"/>
      <c r="QYS151" s="288"/>
      <c r="QYT151" s="288"/>
      <c r="QYU151" s="288"/>
      <c r="QYV151" s="288"/>
      <c r="QYW151" s="288"/>
      <c r="QYX151" s="288"/>
      <c r="QYY151" s="288"/>
      <c r="QYZ151" s="288"/>
      <c r="QZA151" s="288"/>
      <c r="QZB151" s="288"/>
      <c r="QZC151" s="288"/>
      <c r="QZD151" s="288"/>
      <c r="QZE151" s="288"/>
      <c r="QZF151" s="288"/>
      <c r="QZG151" s="288"/>
      <c r="QZH151" s="288"/>
      <c r="QZI151" s="288"/>
      <c r="QZJ151" s="288"/>
      <c r="QZK151" s="288"/>
      <c r="QZL151" s="288"/>
      <c r="QZM151" s="288"/>
      <c r="QZN151" s="288"/>
      <c r="QZO151" s="288"/>
      <c r="QZP151" s="288"/>
      <c r="QZQ151" s="288"/>
      <c r="QZR151" s="288"/>
      <c r="QZS151" s="288"/>
      <c r="QZT151" s="288"/>
      <c r="QZU151" s="288"/>
      <c r="QZV151" s="288"/>
      <c r="QZW151" s="288"/>
      <c r="QZX151" s="288"/>
      <c r="QZY151" s="288"/>
      <c r="QZZ151" s="288"/>
      <c r="RAA151" s="288"/>
      <c r="RAB151" s="288"/>
      <c r="RAC151" s="288"/>
      <c r="RAD151" s="288"/>
      <c r="RAE151" s="288"/>
      <c r="RAF151" s="288"/>
      <c r="RAG151" s="288"/>
      <c r="RAH151" s="288"/>
      <c r="RAI151" s="288"/>
      <c r="RAJ151" s="288"/>
      <c r="RAK151" s="288"/>
      <c r="RAL151" s="288"/>
      <c r="RAM151" s="288"/>
      <c r="RAN151" s="288"/>
      <c r="RAO151" s="288"/>
      <c r="RAP151" s="288"/>
      <c r="RAQ151" s="288"/>
      <c r="RAR151" s="288"/>
      <c r="RAS151" s="288"/>
      <c r="RAT151" s="288"/>
      <c r="RAU151" s="288"/>
      <c r="RAV151" s="288"/>
      <c r="RAW151" s="288"/>
      <c r="RAX151" s="288"/>
      <c r="RAY151" s="288"/>
      <c r="RAZ151" s="288"/>
      <c r="RBA151" s="288"/>
      <c r="RBB151" s="288"/>
      <c r="RBC151" s="288"/>
      <c r="RBD151" s="288"/>
      <c r="RBE151" s="288"/>
      <c r="RBF151" s="288"/>
      <c r="RBG151" s="288"/>
      <c r="RBH151" s="288"/>
      <c r="RBI151" s="288"/>
      <c r="RBJ151" s="288"/>
      <c r="RBK151" s="288"/>
      <c r="RBL151" s="288"/>
      <c r="RBM151" s="288"/>
      <c r="RBN151" s="288"/>
      <c r="RBO151" s="288"/>
      <c r="RBP151" s="288"/>
      <c r="RBQ151" s="288"/>
      <c r="RBR151" s="288"/>
      <c r="RBS151" s="288"/>
      <c r="RBT151" s="288"/>
      <c r="RBU151" s="288"/>
      <c r="RBV151" s="288"/>
      <c r="RBW151" s="288"/>
      <c r="RBX151" s="288"/>
      <c r="RBY151" s="288"/>
      <c r="RBZ151" s="288"/>
      <c r="RCA151" s="288"/>
      <c r="RCB151" s="288"/>
      <c r="RCC151" s="288"/>
      <c r="RCD151" s="288"/>
      <c r="RCE151" s="288"/>
      <c r="RCF151" s="288"/>
      <c r="RCG151" s="288"/>
      <c r="RCH151" s="288"/>
      <c r="RCI151" s="288"/>
      <c r="RCJ151" s="288"/>
      <c r="RCK151" s="288"/>
      <c r="RCL151" s="288"/>
      <c r="RCM151" s="288"/>
      <c r="RCN151" s="288"/>
      <c r="RCO151" s="288"/>
      <c r="RCP151" s="288"/>
      <c r="RCQ151" s="288"/>
      <c r="RCR151" s="288"/>
      <c r="RCS151" s="288"/>
      <c r="RCT151" s="288"/>
      <c r="RCU151" s="288"/>
      <c r="RCV151" s="288"/>
      <c r="RCW151" s="288"/>
      <c r="RCX151" s="288"/>
      <c r="RCY151" s="288"/>
      <c r="RCZ151" s="288"/>
      <c r="RDA151" s="288"/>
      <c r="RDB151" s="288"/>
      <c r="RDC151" s="288"/>
      <c r="RDD151" s="288"/>
      <c r="RDE151" s="288"/>
      <c r="RDF151" s="288"/>
      <c r="RDG151" s="288"/>
      <c r="RDH151" s="288"/>
      <c r="RDI151" s="288"/>
      <c r="RDJ151" s="288"/>
      <c r="RDK151" s="288"/>
      <c r="RDL151" s="288"/>
      <c r="RDM151" s="288"/>
      <c r="RDN151" s="288"/>
      <c r="RDO151" s="288"/>
      <c r="RDP151" s="288"/>
      <c r="RDQ151" s="288"/>
      <c r="RDR151" s="288"/>
      <c r="RDS151" s="288"/>
      <c r="RDT151" s="288"/>
      <c r="RDU151" s="288"/>
      <c r="RDV151" s="288"/>
      <c r="RDW151" s="288"/>
      <c r="RDX151" s="288"/>
      <c r="RDY151" s="288"/>
      <c r="RDZ151" s="288"/>
      <c r="REA151" s="288"/>
      <c r="REB151" s="288"/>
      <c r="REC151" s="288"/>
      <c r="RED151" s="288"/>
      <c r="REE151" s="288"/>
      <c r="REF151" s="288"/>
      <c r="REG151" s="288"/>
      <c r="REH151" s="288"/>
      <c r="REI151" s="288"/>
      <c r="REJ151" s="288"/>
      <c r="REK151" s="288"/>
      <c r="REL151" s="288"/>
      <c r="REM151" s="288"/>
      <c r="REN151" s="288"/>
      <c r="REO151" s="288"/>
      <c r="REP151" s="288"/>
      <c r="REQ151" s="288"/>
      <c r="RER151" s="288"/>
      <c r="RES151" s="288"/>
      <c r="RET151" s="288"/>
      <c r="REU151" s="288"/>
      <c r="REV151" s="288"/>
      <c r="REW151" s="288"/>
      <c r="REX151" s="288"/>
      <c r="REY151" s="288"/>
      <c r="REZ151" s="288"/>
      <c r="RFA151" s="288"/>
      <c r="RFB151" s="288"/>
      <c r="RFC151" s="288"/>
      <c r="RFD151" s="288"/>
      <c r="RFE151" s="288"/>
      <c r="RFF151" s="288"/>
      <c r="RFG151" s="288"/>
      <c r="RFH151" s="288"/>
      <c r="RFI151" s="288"/>
      <c r="RFJ151" s="288"/>
      <c r="RFK151" s="288"/>
      <c r="RFL151" s="288"/>
      <c r="RFM151" s="288"/>
      <c r="RFN151" s="288"/>
      <c r="RFO151" s="288"/>
      <c r="RFP151" s="288"/>
      <c r="RFQ151" s="288"/>
      <c r="RFR151" s="288"/>
      <c r="RFS151" s="288"/>
      <c r="RFT151" s="288"/>
      <c r="RFU151" s="288"/>
      <c r="RFV151" s="288"/>
      <c r="RFW151" s="288"/>
      <c r="RFX151" s="288"/>
      <c r="RFY151" s="288"/>
      <c r="RFZ151" s="288"/>
      <c r="RGA151" s="288"/>
      <c r="RGB151" s="288"/>
      <c r="RGC151" s="288"/>
      <c r="RGD151" s="288"/>
      <c r="RGE151" s="288"/>
      <c r="RGF151" s="288"/>
      <c r="RGG151" s="288"/>
      <c r="RGH151" s="288"/>
      <c r="RGI151" s="288"/>
      <c r="RGJ151" s="288"/>
      <c r="RGK151" s="288"/>
      <c r="RGL151" s="288"/>
      <c r="RGM151" s="288"/>
      <c r="RGN151" s="288"/>
      <c r="RGO151" s="288"/>
      <c r="RGP151" s="288"/>
      <c r="RGQ151" s="288"/>
      <c r="RGR151" s="288"/>
      <c r="RGS151" s="288"/>
      <c r="RGT151" s="288"/>
      <c r="RGU151" s="288"/>
      <c r="RGV151" s="288"/>
      <c r="RGW151" s="288"/>
      <c r="RGX151" s="288"/>
      <c r="RGY151" s="288"/>
      <c r="RGZ151" s="288"/>
      <c r="RHA151" s="288"/>
      <c r="RHB151" s="288"/>
      <c r="RHC151" s="288"/>
      <c r="RHD151" s="288"/>
      <c r="RHE151" s="288"/>
      <c r="RHF151" s="288"/>
      <c r="RHG151" s="288"/>
      <c r="RHH151" s="288"/>
      <c r="RHI151" s="288"/>
      <c r="RHJ151" s="288"/>
      <c r="RHK151" s="288"/>
      <c r="RHL151" s="288"/>
      <c r="RHM151" s="288"/>
      <c r="RHN151" s="288"/>
      <c r="RHO151" s="288"/>
      <c r="RHP151" s="288"/>
      <c r="RHQ151" s="288"/>
      <c r="RHR151" s="288"/>
      <c r="RHS151" s="288"/>
      <c r="RHT151" s="288"/>
      <c r="RHU151" s="288"/>
      <c r="RHV151" s="288"/>
      <c r="RHW151" s="288"/>
      <c r="RHX151" s="288"/>
      <c r="RHY151" s="288"/>
      <c r="RHZ151" s="288"/>
      <c r="RIA151" s="288"/>
      <c r="RIB151" s="288"/>
      <c r="RIC151" s="288"/>
      <c r="RID151" s="288"/>
      <c r="RIE151" s="288"/>
      <c r="RIF151" s="288"/>
      <c r="RIG151" s="288"/>
      <c r="RIH151" s="288"/>
      <c r="RII151" s="288"/>
      <c r="RIJ151" s="288"/>
      <c r="RIK151" s="288"/>
      <c r="RIL151" s="288"/>
      <c r="RIM151" s="288"/>
      <c r="RIN151" s="288"/>
      <c r="RIO151" s="288"/>
      <c r="RIP151" s="288"/>
      <c r="RIQ151" s="288"/>
      <c r="RIR151" s="288"/>
      <c r="RIS151" s="288"/>
      <c r="RIT151" s="288"/>
      <c r="RIU151" s="288"/>
      <c r="RIV151" s="288"/>
      <c r="RIW151" s="288"/>
      <c r="RIX151" s="288"/>
      <c r="RIY151" s="288"/>
      <c r="RIZ151" s="288"/>
      <c r="RJA151" s="288"/>
      <c r="RJB151" s="288"/>
      <c r="RJC151" s="288"/>
      <c r="RJD151" s="288"/>
      <c r="RJE151" s="288"/>
      <c r="RJF151" s="288"/>
      <c r="RJG151" s="288"/>
      <c r="RJH151" s="288"/>
      <c r="RJI151" s="288"/>
      <c r="RJJ151" s="288"/>
      <c r="RJK151" s="288"/>
      <c r="RJL151" s="288"/>
      <c r="RJM151" s="288"/>
      <c r="RJN151" s="288"/>
      <c r="RJO151" s="288"/>
      <c r="RJP151" s="288"/>
      <c r="RJQ151" s="288"/>
      <c r="RJR151" s="288"/>
      <c r="RJS151" s="288"/>
      <c r="RJT151" s="288"/>
      <c r="RJU151" s="288"/>
      <c r="RJV151" s="288"/>
      <c r="RJW151" s="288"/>
      <c r="RJX151" s="288"/>
      <c r="RJY151" s="288"/>
      <c r="RJZ151" s="288"/>
      <c r="RKA151" s="288"/>
      <c r="RKB151" s="288"/>
      <c r="RKC151" s="288"/>
      <c r="RKD151" s="288"/>
      <c r="RKE151" s="288"/>
      <c r="RKF151" s="288"/>
      <c r="RKG151" s="288"/>
      <c r="RKH151" s="288"/>
      <c r="RKI151" s="288"/>
      <c r="RKJ151" s="288"/>
      <c r="RKK151" s="288"/>
      <c r="RKL151" s="288"/>
      <c r="RKM151" s="288"/>
      <c r="RKN151" s="288"/>
      <c r="RKO151" s="288"/>
      <c r="RKP151" s="288"/>
      <c r="RKQ151" s="288"/>
      <c r="RKR151" s="288"/>
      <c r="RKS151" s="288"/>
      <c r="RKT151" s="288"/>
      <c r="RKU151" s="288"/>
      <c r="RKV151" s="288"/>
      <c r="RKW151" s="288"/>
      <c r="RKX151" s="288"/>
      <c r="RKY151" s="288"/>
      <c r="RKZ151" s="288"/>
      <c r="RLA151" s="288"/>
      <c r="RLB151" s="288"/>
      <c r="RLC151" s="288"/>
      <c r="RLD151" s="288"/>
      <c r="RLE151" s="288"/>
      <c r="RLF151" s="288"/>
      <c r="RLG151" s="288"/>
      <c r="RLH151" s="288"/>
      <c r="RLI151" s="288"/>
      <c r="RLJ151" s="288"/>
      <c r="RLK151" s="288"/>
      <c r="RLL151" s="288"/>
      <c r="RLM151" s="288"/>
      <c r="RLN151" s="288"/>
      <c r="RLO151" s="288"/>
      <c r="RLP151" s="288"/>
      <c r="RLQ151" s="288"/>
      <c r="RLR151" s="288"/>
      <c r="RLS151" s="288"/>
      <c r="RLT151" s="288"/>
      <c r="RLU151" s="288"/>
      <c r="RLV151" s="288"/>
      <c r="RLW151" s="288"/>
      <c r="RLX151" s="288"/>
      <c r="RLY151" s="288"/>
      <c r="RLZ151" s="288"/>
      <c r="RMA151" s="288"/>
      <c r="RMB151" s="288"/>
      <c r="RMC151" s="288"/>
      <c r="RMD151" s="288"/>
      <c r="RME151" s="288"/>
      <c r="RMF151" s="288"/>
      <c r="RMG151" s="288"/>
      <c r="RMH151" s="288"/>
      <c r="RMI151" s="288"/>
      <c r="RMJ151" s="288"/>
      <c r="RMK151" s="288"/>
      <c r="RML151" s="288"/>
      <c r="RMM151" s="288"/>
      <c r="RMN151" s="288"/>
      <c r="RMO151" s="288"/>
      <c r="RMP151" s="288"/>
      <c r="RMQ151" s="288"/>
      <c r="RMR151" s="288"/>
      <c r="RMS151" s="288"/>
      <c r="RMT151" s="288"/>
      <c r="RMU151" s="288"/>
      <c r="RMV151" s="288"/>
      <c r="RMW151" s="288"/>
      <c r="RMX151" s="288"/>
      <c r="RMY151" s="288"/>
      <c r="RMZ151" s="288"/>
      <c r="RNA151" s="288"/>
      <c r="RNB151" s="288"/>
      <c r="RNC151" s="288"/>
      <c r="RND151" s="288"/>
      <c r="RNE151" s="288"/>
      <c r="RNF151" s="288"/>
      <c r="RNG151" s="288"/>
      <c r="RNH151" s="288"/>
      <c r="RNI151" s="288"/>
      <c r="RNJ151" s="288"/>
      <c r="RNK151" s="288"/>
      <c r="RNL151" s="288"/>
      <c r="RNM151" s="288"/>
      <c r="RNN151" s="288"/>
      <c r="RNO151" s="288"/>
      <c r="RNP151" s="288"/>
      <c r="RNQ151" s="288"/>
      <c r="RNR151" s="288"/>
      <c r="RNS151" s="288"/>
      <c r="RNT151" s="288"/>
      <c r="RNU151" s="288"/>
      <c r="RNV151" s="288"/>
      <c r="RNW151" s="288"/>
      <c r="RNX151" s="288"/>
      <c r="RNY151" s="288"/>
      <c r="RNZ151" s="288"/>
      <c r="ROA151" s="288"/>
      <c r="ROB151" s="288"/>
      <c r="ROC151" s="288"/>
      <c r="ROD151" s="288"/>
      <c r="ROE151" s="288"/>
      <c r="ROF151" s="288"/>
      <c r="ROG151" s="288"/>
      <c r="ROH151" s="288"/>
      <c r="ROI151" s="288"/>
      <c r="ROJ151" s="288"/>
      <c r="ROK151" s="288"/>
      <c r="ROL151" s="288"/>
      <c r="ROM151" s="288"/>
      <c r="RON151" s="288"/>
      <c r="ROO151" s="288"/>
      <c r="ROP151" s="288"/>
      <c r="ROQ151" s="288"/>
      <c r="ROR151" s="288"/>
      <c r="ROS151" s="288"/>
      <c r="ROT151" s="288"/>
      <c r="ROU151" s="288"/>
      <c r="ROV151" s="288"/>
      <c r="ROW151" s="288"/>
      <c r="ROX151" s="288"/>
      <c r="ROY151" s="288"/>
      <c r="ROZ151" s="288"/>
      <c r="RPA151" s="288"/>
      <c r="RPB151" s="288"/>
      <c r="RPC151" s="288"/>
      <c r="RPD151" s="288"/>
      <c r="RPE151" s="288"/>
      <c r="RPF151" s="288"/>
      <c r="RPG151" s="288"/>
      <c r="RPH151" s="288"/>
      <c r="RPI151" s="288"/>
      <c r="RPJ151" s="288"/>
      <c r="RPK151" s="288"/>
      <c r="RPL151" s="288"/>
      <c r="RPM151" s="288"/>
      <c r="RPN151" s="288"/>
      <c r="RPO151" s="288"/>
      <c r="RPP151" s="288"/>
      <c r="RPQ151" s="288"/>
      <c r="RPR151" s="288"/>
      <c r="RPS151" s="288"/>
      <c r="RPT151" s="288"/>
      <c r="RPU151" s="288"/>
      <c r="RPV151" s="288"/>
      <c r="RPW151" s="288"/>
      <c r="RPX151" s="288"/>
      <c r="RPY151" s="288"/>
      <c r="RPZ151" s="288"/>
      <c r="RQA151" s="288"/>
      <c r="RQB151" s="288"/>
      <c r="RQC151" s="288"/>
      <c r="RQD151" s="288"/>
      <c r="RQE151" s="288"/>
      <c r="RQF151" s="288"/>
      <c r="RQG151" s="288"/>
      <c r="RQH151" s="288"/>
      <c r="RQI151" s="288"/>
      <c r="RQJ151" s="288"/>
      <c r="RQK151" s="288"/>
      <c r="RQL151" s="288"/>
      <c r="RQM151" s="288"/>
      <c r="RQN151" s="288"/>
      <c r="RQO151" s="288"/>
      <c r="RQP151" s="288"/>
      <c r="RQQ151" s="288"/>
      <c r="RQR151" s="288"/>
      <c r="RQS151" s="288"/>
      <c r="RQT151" s="288"/>
      <c r="RQU151" s="288"/>
      <c r="RQV151" s="288"/>
      <c r="RQW151" s="288"/>
      <c r="RQX151" s="288"/>
      <c r="RQY151" s="288"/>
      <c r="RQZ151" s="288"/>
      <c r="RRA151" s="288"/>
      <c r="RRB151" s="288"/>
      <c r="RRC151" s="288"/>
      <c r="RRD151" s="288"/>
      <c r="RRE151" s="288"/>
      <c r="RRF151" s="288"/>
      <c r="RRG151" s="288"/>
      <c r="RRH151" s="288"/>
      <c r="RRI151" s="288"/>
      <c r="RRJ151" s="288"/>
      <c r="RRK151" s="288"/>
      <c r="RRL151" s="288"/>
      <c r="RRM151" s="288"/>
      <c r="RRN151" s="288"/>
      <c r="RRO151" s="288"/>
      <c r="RRP151" s="288"/>
      <c r="RRQ151" s="288"/>
      <c r="RRR151" s="288"/>
      <c r="RRS151" s="288"/>
      <c r="RRT151" s="288"/>
      <c r="RRU151" s="288"/>
      <c r="RRV151" s="288"/>
      <c r="RRW151" s="288"/>
      <c r="RRX151" s="288"/>
      <c r="RRY151" s="288"/>
      <c r="RRZ151" s="288"/>
      <c r="RSA151" s="288"/>
      <c r="RSB151" s="288"/>
      <c r="RSC151" s="288"/>
      <c r="RSD151" s="288"/>
      <c r="RSE151" s="288"/>
      <c r="RSF151" s="288"/>
      <c r="RSG151" s="288"/>
      <c r="RSH151" s="288"/>
      <c r="RSI151" s="288"/>
      <c r="RSJ151" s="288"/>
      <c r="RSK151" s="288"/>
      <c r="RSL151" s="288"/>
      <c r="RSM151" s="288"/>
      <c r="RSN151" s="288"/>
      <c r="RSO151" s="288"/>
      <c r="RSP151" s="288"/>
      <c r="RSQ151" s="288"/>
      <c r="RSR151" s="288"/>
      <c r="RSS151" s="288"/>
      <c r="RST151" s="288"/>
      <c r="RSU151" s="288"/>
      <c r="RSV151" s="288"/>
      <c r="RSW151" s="288"/>
      <c r="RSX151" s="288"/>
      <c r="RSY151" s="288"/>
      <c r="RSZ151" s="288"/>
      <c r="RTA151" s="288"/>
      <c r="RTB151" s="288"/>
      <c r="RTC151" s="288"/>
      <c r="RTD151" s="288"/>
      <c r="RTE151" s="288"/>
      <c r="RTF151" s="288"/>
      <c r="RTG151" s="288"/>
      <c r="RTH151" s="288"/>
      <c r="RTI151" s="288"/>
      <c r="RTJ151" s="288"/>
      <c r="RTK151" s="288"/>
      <c r="RTL151" s="288"/>
      <c r="RTM151" s="288"/>
      <c r="RTN151" s="288"/>
      <c r="RTO151" s="288"/>
      <c r="RTP151" s="288"/>
      <c r="RTQ151" s="288"/>
      <c r="RTR151" s="288"/>
      <c r="RTS151" s="288"/>
      <c r="RTT151" s="288"/>
      <c r="RTU151" s="288"/>
      <c r="RTV151" s="288"/>
      <c r="RTW151" s="288"/>
      <c r="RTX151" s="288"/>
      <c r="RTY151" s="288"/>
      <c r="RTZ151" s="288"/>
      <c r="RUA151" s="288"/>
      <c r="RUB151" s="288"/>
      <c r="RUC151" s="288"/>
      <c r="RUD151" s="288"/>
      <c r="RUE151" s="288"/>
      <c r="RUF151" s="288"/>
      <c r="RUG151" s="288"/>
      <c r="RUH151" s="288"/>
      <c r="RUI151" s="288"/>
      <c r="RUJ151" s="288"/>
      <c r="RUK151" s="288"/>
      <c r="RUL151" s="288"/>
      <c r="RUM151" s="288"/>
      <c r="RUN151" s="288"/>
      <c r="RUO151" s="288"/>
      <c r="RUP151" s="288"/>
      <c r="RUQ151" s="288"/>
      <c r="RUR151" s="288"/>
      <c r="RUS151" s="288"/>
      <c r="RUT151" s="288"/>
      <c r="RUU151" s="288"/>
      <c r="RUV151" s="288"/>
      <c r="RUW151" s="288"/>
      <c r="RUX151" s="288"/>
      <c r="RUY151" s="288"/>
      <c r="RUZ151" s="288"/>
      <c r="RVA151" s="288"/>
      <c r="RVB151" s="288"/>
      <c r="RVC151" s="288"/>
      <c r="RVD151" s="288"/>
      <c r="RVE151" s="288"/>
      <c r="RVF151" s="288"/>
      <c r="RVG151" s="288"/>
      <c r="RVH151" s="288"/>
      <c r="RVI151" s="288"/>
      <c r="RVJ151" s="288"/>
      <c r="RVK151" s="288"/>
      <c r="RVL151" s="288"/>
      <c r="RVM151" s="288"/>
      <c r="RVN151" s="288"/>
      <c r="RVO151" s="288"/>
      <c r="RVP151" s="288"/>
      <c r="RVQ151" s="288"/>
      <c r="RVR151" s="288"/>
      <c r="RVS151" s="288"/>
      <c r="RVT151" s="288"/>
      <c r="RVU151" s="288"/>
      <c r="RVV151" s="288"/>
      <c r="RVW151" s="288"/>
      <c r="RVX151" s="288"/>
      <c r="RVY151" s="288"/>
      <c r="RVZ151" s="288"/>
      <c r="RWA151" s="288"/>
      <c r="RWB151" s="288"/>
      <c r="RWC151" s="288"/>
      <c r="RWD151" s="288"/>
      <c r="RWE151" s="288"/>
      <c r="RWF151" s="288"/>
      <c r="RWG151" s="288"/>
      <c r="RWH151" s="288"/>
      <c r="RWI151" s="288"/>
      <c r="RWJ151" s="288"/>
      <c r="RWK151" s="288"/>
      <c r="RWL151" s="288"/>
      <c r="RWM151" s="288"/>
      <c r="RWN151" s="288"/>
      <c r="RWO151" s="288"/>
      <c r="RWP151" s="288"/>
      <c r="RWQ151" s="288"/>
      <c r="RWR151" s="288"/>
      <c r="RWS151" s="288"/>
      <c r="RWT151" s="288"/>
      <c r="RWU151" s="288"/>
      <c r="RWV151" s="288"/>
      <c r="RWW151" s="288"/>
      <c r="RWX151" s="288"/>
      <c r="RWY151" s="288"/>
      <c r="RWZ151" s="288"/>
      <c r="RXA151" s="288"/>
      <c r="RXB151" s="288"/>
      <c r="RXC151" s="288"/>
      <c r="RXD151" s="288"/>
      <c r="RXE151" s="288"/>
      <c r="RXF151" s="288"/>
      <c r="RXG151" s="288"/>
      <c r="RXH151" s="288"/>
      <c r="RXI151" s="288"/>
      <c r="RXJ151" s="288"/>
      <c r="RXK151" s="288"/>
      <c r="RXL151" s="288"/>
      <c r="RXM151" s="288"/>
      <c r="RXN151" s="288"/>
      <c r="RXO151" s="288"/>
      <c r="RXP151" s="288"/>
      <c r="RXQ151" s="288"/>
      <c r="RXR151" s="288"/>
      <c r="RXS151" s="288"/>
      <c r="RXT151" s="288"/>
      <c r="RXU151" s="288"/>
      <c r="RXV151" s="288"/>
      <c r="RXW151" s="288"/>
      <c r="RXX151" s="288"/>
      <c r="RXY151" s="288"/>
      <c r="RXZ151" s="288"/>
      <c r="RYA151" s="288"/>
      <c r="RYB151" s="288"/>
      <c r="RYC151" s="288"/>
      <c r="RYD151" s="288"/>
      <c r="RYE151" s="288"/>
      <c r="RYF151" s="288"/>
      <c r="RYG151" s="288"/>
      <c r="RYH151" s="288"/>
      <c r="RYI151" s="288"/>
      <c r="RYJ151" s="288"/>
      <c r="RYK151" s="288"/>
      <c r="RYL151" s="288"/>
      <c r="RYM151" s="288"/>
      <c r="RYN151" s="288"/>
      <c r="RYO151" s="288"/>
      <c r="RYP151" s="288"/>
      <c r="RYQ151" s="288"/>
      <c r="RYR151" s="288"/>
      <c r="RYS151" s="288"/>
      <c r="RYT151" s="288"/>
      <c r="RYU151" s="288"/>
      <c r="RYV151" s="288"/>
      <c r="RYW151" s="288"/>
      <c r="RYX151" s="288"/>
      <c r="RYY151" s="288"/>
      <c r="RYZ151" s="288"/>
      <c r="RZA151" s="288"/>
      <c r="RZB151" s="288"/>
      <c r="RZC151" s="288"/>
      <c r="RZD151" s="288"/>
      <c r="RZE151" s="288"/>
      <c r="RZF151" s="288"/>
      <c r="RZG151" s="288"/>
      <c r="RZH151" s="288"/>
      <c r="RZI151" s="288"/>
      <c r="RZJ151" s="288"/>
      <c r="RZK151" s="288"/>
      <c r="RZL151" s="288"/>
      <c r="RZM151" s="288"/>
      <c r="RZN151" s="288"/>
      <c r="RZO151" s="288"/>
      <c r="RZP151" s="288"/>
      <c r="RZQ151" s="288"/>
      <c r="RZR151" s="288"/>
      <c r="RZS151" s="288"/>
      <c r="RZT151" s="288"/>
      <c r="RZU151" s="288"/>
      <c r="RZV151" s="288"/>
      <c r="RZW151" s="288"/>
      <c r="RZX151" s="288"/>
      <c r="RZY151" s="288"/>
      <c r="RZZ151" s="288"/>
      <c r="SAA151" s="288"/>
      <c r="SAB151" s="288"/>
      <c r="SAC151" s="288"/>
      <c r="SAD151" s="288"/>
      <c r="SAE151" s="288"/>
      <c r="SAF151" s="288"/>
      <c r="SAG151" s="288"/>
      <c r="SAH151" s="288"/>
      <c r="SAI151" s="288"/>
      <c r="SAJ151" s="288"/>
      <c r="SAK151" s="288"/>
      <c r="SAL151" s="288"/>
      <c r="SAM151" s="288"/>
      <c r="SAN151" s="288"/>
      <c r="SAO151" s="288"/>
      <c r="SAP151" s="288"/>
      <c r="SAQ151" s="288"/>
      <c r="SAR151" s="288"/>
      <c r="SAS151" s="288"/>
      <c r="SAT151" s="288"/>
      <c r="SAU151" s="288"/>
      <c r="SAV151" s="288"/>
      <c r="SAW151" s="288"/>
      <c r="SAX151" s="288"/>
      <c r="SAY151" s="288"/>
      <c r="SAZ151" s="288"/>
      <c r="SBA151" s="288"/>
      <c r="SBB151" s="288"/>
      <c r="SBC151" s="288"/>
      <c r="SBD151" s="288"/>
      <c r="SBE151" s="288"/>
      <c r="SBF151" s="288"/>
      <c r="SBG151" s="288"/>
      <c r="SBH151" s="288"/>
      <c r="SBI151" s="288"/>
      <c r="SBJ151" s="288"/>
      <c r="SBK151" s="288"/>
      <c r="SBL151" s="288"/>
      <c r="SBM151" s="288"/>
      <c r="SBN151" s="288"/>
      <c r="SBO151" s="288"/>
      <c r="SBP151" s="288"/>
      <c r="SBQ151" s="288"/>
      <c r="SBR151" s="288"/>
      <c r="SBS151" s="288"/>
      <c r="SBT151" s="288"/>
      <c r="SBU151" s="288"/>
      <c r="SBV151" s="288"/>
      <c r="SBW151" s="288"/>
      <c r="SBX151" s="288"/>
      <c r="SBY151" s="288"/>
      <c r="SBZ151" s="288"/>
      <c r="SCA151" s="288"/>
      <c r="SCB151" s="288"/>
      <c r="SCC151" s="288"/>
      <c r="SCD151" s="288"/>
      <c r="SCE151" s="288"/>
      <c r="SCF151" s="288"/>
      <c r="SCG151" s="288"/>
      <c r="SCH151" s="288"/>
      <c r="SCI151" s="288"/>
      <c r="SCJ151" s="288"/>
      <c r="SCK151" s="288"/>
      <c r="SCL151" s="288"/>
      <c r="SCM151" s="288"/>
      <c r="SCN151" s="288"/>
      <c r="SCO151" s="288"/>
      <c r="SCP151" s="288"/>
      <c r="SCQ151" s="288"/>
      <c r="SCR151" s="288"/>
      <c r="SCS151" s="288"/>
      <c r="SCT151" s="288"/>
      <c r="SCU151" s="288"/>
      <c r="SCV151" s="288"/>
      <c r="SCW151" s="288"/>
      <c r="SCX151" s="288"/>
      <c r="SCY151" s="288"/>
      <c r="SCZ151" s="288"/>
      <c r="SDA151" s="288"/>
      <c r="SDB151" s="288"/>
      <c r="SDC151" s="288"/>
      <c r="SDD151" s="288"/>
      <c r="SDE151" s="288"/>
      <c r="SDF151" s="288"/>
      <c r="SDG151" s="288"/>
      <c r="SDH151" s="288"/>
      <c r="SDI151" s="288"/>
      <c r="SDJ151" s="288"/>
      <c r="SDK151" s="288"/>
      <c r="SDL151" s="288"/>
      <c r="SDM151" s="288"/>
      <c r="SDN151" s="288"/>
      <c r="SDO151" s="288"/>
      <c r="SDP151" s="288"/>
      <c r="SDQ151" s="288"/>
      <c r="SDR151" s="288"/>
      <c r="SDS151" s="288"/>
      <c r="SDT151" s="288"/>
      <c r="SDU151" s="288"/>
      <c r="SDV151" s="288"/>
      <c r="SDW151" s="288"/>
      <c r="SDX151" s="288"/>
      <c r="SDY151" s="288"/>
      <c r="SDZ151" s="288"/>
      <c r="SEA151" s="288"/>
      <c r="SEB151" s="288"/>
      <c r="SEC151" s="288"/>
      <c r="SED151" s="288"/>
      <c r="SEE151" s="288"/>
      <c r="SEF151" s="288"/>
      <c r="SEG151" s="288"/>
      <c r="SEH151" s="288"/>
      <c r="SEI151" s="288"/>
      <c r="SEJ151" s="288"/>
      <c r="SEK151" s="288"/>
      <c r="SEL151" s="288"/>
      <c r="SEM151" s="288"/>
      <c r="SEN151" s="288"/>
      <c r="SEO151" s="288"/>
      <c r="SEP151" s="288"/>
      <c r="SEQ151" s="288"/>
      <c r="SER151" s="288"/>
      <c r="SES151" s="288"/>
      <c r="SET151" s="288"/>
      <c r="SEU151" s="288"/>
      <c r="SEV151" s="288"/>
      <c r="SEW151" s="288"/>
      <c r="SEX151" s="288"/>
      <c r="SEY151" s="288"/>
      <c r="SEZ151" s="288"/>
      <c r="SFA151" s="288"/>
      <c r="SFB151" s="288"/>
      <c r="SFC151" s="288"/>
      <c r="SFD151" s="288"/>
      <c r="SFE151" s="288"/>
      <c r="SFF151" s="288"/>
      <c r="SFG151" s="288"/>
      <c r="SFH151" s="288"/>
      <c r="SFI151" s="288"/>
      <c r="SFJ151" s="288"/>
      <c r="SFK151" s="288"/>
      <c r="SFL151" s="288"/>
      <c r="SFM151" s="288"/>
      <c r="SFN151" s="288"/>
      <c r="SFO151" s="288"/>
      <c r="SFP151" s="288"/>
      <c r="SFQ151" s="288"/>
      <c r="SFR151" s="288"/>
      <c r="SFS151" s="288"/>
      <c r="SFT151" s="288"/>
      <c r="SFU151" s="288"/>
      <c r="SFV151" s="288"/>
      <c r="SFW151" s="288"/>
      <c r="SFX151" s="288"/>
      <c r="SFY151" s="288"/>
      <c r="SFZ151" s="288"/>
      <c r="SGA151" s="288"/>
      <c r="SGB151" s="288"/>
      <c r="SGC151" s="288"/>
      <c r="SGD151" s="288"/>
      <c r="SGE151" s="288"/>
      <c r="SGF151" s="288"/>
      <c r="SGG151" s="288"/>
      <c r="SGH151" s="288"/>
      <c r="SGI151" s="288"/>
      <c r="SGJ151" s="288"/>
      <c r="SGK151" s="288"/>
      <c r="SGL151" s="288"/>
      <c r="SGM151" s="288"/>
      <c r="SGN151" s="288"/>
      <c r="SGO151" s="288"/>
      <c r="SGP151" s="288"/>
      <c r="SGQ151" s="288"/>
      <c r="SGR151" s="288"/>
      <c r="SGS151" s="288"/>
      <c r="SGT151" s="288"/>
      <c r="SGU151" s="288"/>
      <c r="SGV151" s="288"/>
      <c r="SGW151" s="288"/>
      <c r="SGX151" s="288"/>
      <c r="SGY151" s="288"/>
      <c r="SGZ151" s="288"/>
      <c r="SHA151" s="288"/>
      <c r="SHB151" s="288"/>
      <c r="SHC151" s="288"/>
      <c r="SHD151" s="288"/>
      <c r="SHE151" s="288"/>
      <c r="SHF151" s="288"/>
      <c r="SHG151" s="288"/>
      <c r="SHH151" s="288"/>
      <c r="SHI151" s="288"/>
      <c r="SHJ151" s="288"/>
      <c r="SHK151" s="288"/>
      <c r="SHL151" s="288"/>
      <c r="SHM151" s="288"/>
      <c r="SHN151" s="288"/>
      <c r="SHO151" s="288"/>
      <c r="SHP151" s="288"/>
      <c r="SHQ151" s="288"/>
      <c r="SHR151" s="288"/>
      <c r="SHS151" s="288"/>
      <c r="SHT151" s="288"/>
      <c r="SHU151" s="288"/>
      <c r="SHV151" s="288"/>
      <c r="SHW151" s="288"/>
      <c r="SHX151" s="288"/>
      <c r="SHY151" s="288"/>
      <c r="SHZ151" s="288"/>
      <c r="SIA151" s="288"/>
      <c r="SIB151" s="288"/>
      <c r="SIC151" s="288"/>
      <c r="SID151" s="288"/>
      <c r="SIE151" s="288"/>
      <c r="SIF151" s="288"/>
      <c r="SIG151" s="288"/>
      <c r="SIH151" s="288"/>
      <c r="SII151" s="288"/>
      <c r="SIJ151" s="288"/>
      <c r="SIK151" s="288"/>
      <c r="SIL151" s="288"/>
      <c r="SIM151" s="288"/>
      <c r="SIN151" s="288"/>
      <c r="SIO151" s="288"/>
      <c r="SIP151" s="288"/>
      <c r="SIQ151" s="288"/>
      <c r="SIR151" s="288"/>
      <c r="SIS151" s="288"/>
      <c r="SIT151" s="288"/>
      <c r="SIU151" s="288"/>
      <c r="SIV151" s="288"/>
      <c r="SIW151" s="288"/>
      <c r="SIX151" s="288"/>
      <c r="SIY151" s="288"/>
      <c r="SIZ151" s="288"/>
      <c r="SJA151" s="288"/>
      <c r="SJB151" s="288"/>
      <c r="SJC151" s="288"/>
      <c r="SJD151" s="288"/>
      <c r="SJE151" s="288"/>
      <c r="SJF151" s="288"/>
      <c r="SJG151" s="288"/>
      <c r="SJH151" s="288"/>
      <c r="SJI151" s="288"/>
      <c r="SJJ151" s="288"/>
      <c r="SJK151" s="288"/>
      <c r="SJL151" s="288"/>
      <c r="SJM151" s="288"/>
      <c r="SJN151" s="288"/>
      <c r="SJO151" s="288"/>
      <c r="SJP151" s="288"/>
      <c r="SJQ151" s="288"/>
      <c r="SJR151" s="288"/>
      <c r="SJS151" s="288"/>
      <c r="SJT151" s="288"/>
      <c r="SJU151" s="288"/>
      <c r="SJV151" s="288"/>
      <c r="SJW151" s="288"/>
      <c r="SJX151" s="288"/>
      <c r="SJY151" s="288"/>
      <c r="SJZ151" s="288"/>
      <c r="SKA151" s="288"/>
      <c r="SKB151" s="288"/>
      <c r="SKC151" s="288"/>
      <c r="SKD151" s="288"/>
      <c r="SKE151" s="288"/>
      <c r="SKF151" s="288"/>
      <c r="SKG151" s="288"/>
      <c r="SKH151" s="288"/>
      <c r="SKI151" s="288"/>
      <c r="SKJ151" s="288"/>
      <c r="SKK151" s="288"/>
      <c r="SKL151" s="288"/>
      <c r="SKM151" s="288"/>
      <c r="SKN151" s="288"/>
      <c r="SKO151" s="288"/>
      <c r="SKP151" s="288"/>
      <c r="SKQ151" s="288"/>
      <c r="SKR151" s="288"/>
      <c r="SKS151" s="288"/>
      <c r="SKT151" s="288"/>
      <c r="SKU151" s="288"/>
      <c r="SKV151" s="288"/>
      <c r="SKW151" s="288"/>
      <c r="SKX151" s="288"/>
      <c r="SKY151" s="288"/>
      <c r="SKZ151" s="288"/>
      <c r="SLA151" s="288"/>
      <c r="SLB151" s="288"/>
      <c r="SLC151" s="288"/>
      <c r="SLD151" s="288"/>
      <c r="SLE151" s="288"/>
      <c r="SLF151" s="288"/>
      <c r="SLG151" s="288"/>
      <c r="SLH151" s="288"/>
      <c r="SLI151" s="288"/>
      <c r="SLJ151" s="288"/>
      <c r="SLK151" s="288"/>
      <c r="SLL151" s="288"/>
      <c r="SLM151" s="288"/>
      <c r="SLN151" s="288"/>
      <c r="SLO151" s="288"/>
      <c r="SLP151" s="288"/>
      <c r="SLQ151" s="288"/>
      <c r="SLR151" s="288"/>
      <c r="SLS151" s="288"/>
      <c r="SLT151" s="288"/>
      <c r="SLU151" s="288"/>
      <c r="SLV151" s="288"/>
      <c r="SLW151" s="288"/>
      <c r="SLX151" s="288"/>
      <c r="SLY151" s="288"/>
      <c r="SLZ151" s="288"/>
      <c r="SMA151" s="288"/>
      <c r="SMB151" s="288"/>
      <c r="SMC151" s="288"/>
      <c r="SMD151" s="288"/>
      <c r="SME151" s="288"/>
      <c r="SMF151" s="288"/>
      <c r="SMG151" s="288"/>
      <c r="SMH151" s="288"/>
      <c r="SMI151" s="288"/>
      <c r="SMJ151" s="288"/>
      <c r="SMK151" s="288"/>
      <c r="SML151" s="288"/>
      <c r="SMM151" s="288"/>
      <c r="SMN151" s="288"/>
      <c r="SMO151" s="288"/>
      <c r="SMP151" s="288"/>
      <c r="SMQ151" s="288"/>
      <c r="SMR151" s="288"/>
      <c r="SMS151" s="288"/>
      <c r="SMT151" s="288"/>
      <c r="SMU151" s="288"/>
      <c r="SMV151" s="288"/>
      <c r="SMW151" s="288"/>
      <c r="SMX151" s="288"/>
      <c r="SMY151" s="288"/>
      <c r="SMZ151" s="288"/>
      <c r="SNA151" s="288"/>
      <c r="SNB151" s="288"/>
      <c r="SNC151" s="288"/>
      <c r="SND151" s="288"/>
      <c r="SNE151" s="288"/>
      <c r="SNF151" s="288"/>
      <c r="SNG151" s="288"/>
      <c r="SNH151" s="288"/>
      <c r="SNI151" s="288"/>
      <c r="SNJ151" s="288"/>
      <c r="SNK151" s="288"/>
      <c r="SNL151" s="288"/>
      <c r="SNM151" s="288"/>
      <c r="SNN151" s="288"/>
      <c r="SNO151" s="288"/>
      <c r="SNP151" s="288"/>
      <c r="SNQ151" s="288"/>
      <c r="SNR151" s="288"/>
      <c r="SNS151" s="288"/>
      <c r="SNT151" s="288"/>
      <c r="SNU151" s="288"/>
      <c r="SNV151" s="288"/>
      <c r="SNW151" s="288"/>
      <c r="SNX151" s="288"/>
      <c r="SNY151" s="288"/>
      <c r="SNZ151" s="288"/>
      <c r="SOA151" s="288"/>
      <c r="SOB151" s="288"/>
      <c r="SOC151" s="288"/>
      <c r="SOD151" s="288"/>
      <c r="SOE151" s="288"/>
      <c r="SOF151" s="288"/>
      <c r="SOG151" s="288"/>
      <c r="SOH151" s="288"/>
      <c r="SOI151" s="288"/>
      <c r="SOJ151" s="288"/>
      <c r="SOK151" s="288"/>
      <c r="SOL151" s="288"/>
      <c r="SOM151" s="288"/>
      <c r="SON151" s="288"/>
      <c r="SOO151" s="288"/>
      <c r="SOP151" s="288"/>
      <c r="SOQ151" s="288"/>
      <c r="SOR151" s="288"/>
      <c r="SOS151" s="288"/>
      <c r="SOT151" s="288"/>
      <c r="SOU151" s="288"/>
      <c r="SOV151" s="288"/>
      <c r="SOW151" s="288"/>
      <c r="SOX151" s="288"/>
      <c r="SOY151" s="288"/>
      <c r="SOZ151" s="288"/>
      <c r="SPA151" s="288"/>
      <c r="SPB151" s="288"/>
      <c r="SPC151" s="288"/>
      <c r="SPD151" s="288"/>
      <c r="SPE151" s="288"/>
      <c r="SPF151" s="288"/>
      <c r="SPG151" s="288"/>
      <c r="SPH151" s="288"/>
      <c r="SPI151" s="288"/>
      <c r="SPJ151" s="288"/>
      <c r="SPK151" s="288"/>
      <c r="SPL151" s="288"/>
      <c r="SPM151" s="288"/>
      <c r="SPN151" s="288"/>
      <c r="SPO151" s="288"/>
      <c r="SPP151" s="288"/>
      <c r="SPQ151" s="288"/>
      <c r="SPR151" s="288"/>
      <c r="SPS151" s="288"/>
      <c r="SPT151" s="288"/>
      <c r="SPU151" s="288"/>
      <c r="SPV151" s="288"/>
      <c r="SPW151" s="288"/>
      <c r="SPX151" s="288"/>
      <c r="SPY151" s="288"/>
      <c r="SPZ151" s="288"/>
      <c r="SQA151" s="288"/>
      <c r="SQB151" s="288"/>
      <c r="SQC151" s="288"/>
      <c r="SQD151" s="288"/>
      <c r="SQE151" s="288"/>
      <c r="SQF151" s="288"/>
      <c r="SQG151" s="288"/>
      <c r="SQH151" s="288"/>
      <c r="SQI151" s="288"/>
      <c r="SQJ151" s="288"/>
      <c r="SQK151" s="288"/>
      <c r="SQL151" s="288"/>
      <c r="SQM151" s="288"/>
      <c r="SQN151" s="288"/>
      <c r="SQO151" s="288"/>
      <c r="SQP151" s="288"/>
      <c r="SQQ151" s="288"/>
      <c r="SQR151" s="288"/>
      <c r="SQS151" s="288"/>
      <c r="SQT151" s="288"/>
      <c r="SQU151" s="288"/>
      <c r="SQV151" s="288"/>
      <c r="SQW151" s="288"/>
      <c r="SQX151" s="288"/>
      <c r="SQY151" s="288"/>
      <c r="SQZ151" s="288"/>
      <c r="SRA151" s="288"/>
      <c r="SRB151" s="288"/>
      <c r="SRC151" s="288"/>
      <c r="SRD151" s="288"/>
      <c r="SRE151" s="288"/>
      <c r="SRF151" s="288"/>
      <c r="SRG151" s="288"/>
      <c r="SRH151" s="288"/>
      <c r="SRI151" s="288"/>
      <c r="SRJ151" s="288"/>
      <c r="SRK151" s="288"/>
      <c r="SRL151" s="288"/>
      <c r="SRM151" s="288"/>
      <c r="SRN151" s="288"/>
      <c r="SRO151" s="288"/>
      <c r="SRP151" s="288"/>
      <c r="SRQ151" s="288"/>
      <c r="SRR151" s="288"/>
      <c r="SRS151" s="288"/>
      <c r="SRT151" s="288"/>
      <c r="SRU151" s="288"/>
      <c r="SRV151" s="288"/>
      <c r="SRW151" s="288"/>
      <c r="SRX151" s="288"/>
      <c r="SRY151" s="288"/>
      <c r="SRZ151" s="288"/>
      <c r="SSA151" s="288"/>
      <c r="SSB151" s="288"/>
      <c r="SSC151" s="288"/>
      <c r="SSD151" s="288"/>
      <c r="SSE151" s="288"/>
      <c r="SSF151" s="288"/>
      <c r="SSG151" s="288"/>
      <c r="SSH151" s="288"/>
      <c r="SSI151" s="288"/>
      <c r="SSJ151" s="288"/>
      <c r="SSK151" s="288"/>
      <c r="SSL151" s="288"/>
      <c r="SSM151" s="288"/>
      <c r="SSN151" s="288"/>
      <c r="SSO151" s="288"/>
      <c r="SSP151" s="288"/>
      <c r="SSQ151" s="288"/>
      <c r="SSR151" s="288"/>
      <c r="SSS151" s="288"/>
      <c r="SST151" s="288"/>
      <c r="SSU151" s="288"/>
      <c r="SSV151" s="288"/>
      <c r="SSW151" s="288"/>
      <c r="SSX151" s="288"/>
      <c r="SSY151" s="288"/>
      <c r="SSZ151" s="288"/>
      <c r="STA151" s="288"/>
      <c r="STB151" s="288"/>
      <c r="STC151" s="288"/>
      <c r="STD151" s="288"/>
      <c r="STE151" s="288"/>
      <c r="STF151" s="288"/>
      <c r="STG151" s="288"/>
      <c r="STH151" s="288"/>
      <c r="STI151" s="288"/>
      <c r="STJ151" s="288"/>
      <c r="STK151" s="288"/>
      <c r="STL151" s="288"/>
      <c r="STM151" s="288"/>
      <c r="STN151" s="288"/>
      <c r="STO151" s="288"/>
      <c r="STP151" s="288"/>
      <c r="STQ151" s="288"/>
      <c r="STR151" s="288"/>
      <c r="STS151" s="288"/>
      <c r="STT151" s="288"/>
      <c r="STU151" s="288"/>
      <c r="STV151" s="288"/>
      <c r="STW151" s="288"/>
      <c r="STX151" s="288"/>
      <c r="STY151" s="288"/>
      <c r="STZ151" s="288"/>
      <c r="SUA151" s="288"/>
      <c r="SUB151" s="288"/>
      <c r="SUC151" s="288"/>
      <c r="SUD151" s="288"/>
      <c r="SUE151" s="288"/>
      <c r="SUF151" s="288"/>
      <c r="SUG151" s="288"/>
      <c r="SUH151" s="288"/>
      <c r="SUI151" s="288"/>
      <c r="SUJ151" s="288"/>
      <c r="SUK151" s="288"/>
      <c r="SUL151" s="288"/>
      <c r="SUM151" s="288"/>
      <c r="SUN151" s="288"/>
      <c r="SUO151" s="288"/>
      <c r="SUP151" s="288"/>
      <c r="SUQ151" s="288"/>
      <c r="SUR151" s="288"/>
      <c r="SUS151" s="288"/>
      <c r="SUT151" s="288"/>
      <c r="SUU151" s="288"/>
      <c r="SUV151" s="288"/>
      <c r="SUW151" s="288"/>
      <c r="SUX151" s="288"/>
      <c r="SUY151" s="288"/>
      <c r="SUZ151" s="288"/>
      <c r="SVA151" s="288"/>
      <c r="SVB151" s="288"/>
      <c r="SVC151" s="288"/>
      <c r="SVD151" s="288"/>
      <c r="SVE151" s="288"/>
      <c r="SVF151" s="288"/>
      <c r="SVG151" s="288"/>
      <c r="SVH151" s="288"/>
      <c r="SVI151" s="288"/>
      <c r="SVJ151" s="288"/>
      <c r="SVK151" s="288"/>
      <c r="SVL151" s="288"/>
      <c r="SVM151" s="288"/>
      <c r="SVN151" s="288"/>
      <c r="SVO151" s="288"/>
      <c r="SVP151" s="288"/>
      <c r="SVQ151" s="288"/>
      <c r="SVR151" s="288"/>
      <c r="SVS151" s="288"/>
      <c r="SVT151" s="288"/>
      <c r="SVU151" s="288"/>
      <c r="SVV151" s="288"/>
      <c r="SVW151" s="288"/>
      <c r="SVX151" s="288"/>
      <c r="SVY151" s="288"/>
      <c r="SVZ151" s="288"/>
      <c r="SWA151" s="288"/>
      <c r="SWB151" s="288"/>
      <c r="SWC151" s="288"/>
      <c r="SWD151" s="288"/>
      <c r="SWE151" s="288"/>
      <c r="SWF151" s="288"/>
      <c r="SWG151" s="288"/>
      <c r="SWH151" s="288"/>
      <c r="SWI151" s="288"/>
      <c r="SWJ151" s="288"/>
      <c r="SWK151" s="288"/>
      <c r="SWL151" s="288"/>
      <c r="SWM151" s="288"/>
      <c r="SWN151" s="288"/>
      <c r="SWO151" s="288"/>
      <c r="SWP151" s="288"/>
      <c r="SWQ151" s="288"/>
      <c r="SWR151" s="288"/>
      <c r="SWS151" s="288"/>
      <c r="SWT151" s="288"/>
      <c r="SWU151" s="288"/>
      <c r="SWV151" s="288"/>
      <c r="SWW151" s="288"/>
      <c r="SWX151" s="288"/>
      <c r="SWY151" s="288"/>
      <c r="SWZ151" s="288"/>
      <c r="SXA151" s="288"/>
      <c r="SXB151" s="288"/>
      <c r="SXC151" s="288"/>
      <c r="SXD151" s="288"/>
      <c r="SXE151" s="288"/>
      <c r="SXF151" s="288"/>
      <c r="SXG151" s="288"/>
      <c r="SXH151" s="288"/>
      <c r="SXI151" s="288"/>
      <c r="SXJ151" s="288"/>
      <c r="SXK151" s="288"/>
      <c r="SXL151" s="288"/>
      <c r="SXM151" s="288"/>
      <c r="SXN151" s="288"/>
      <c r="SXO151" s="288"/>
      <c r="SXP151" s="288"/>
      <c r="SXQ151" s="288"/>
      <c r="SXR151" s="288"/>
      <c r="SXS151" s="288"/>
      <c r="SXT151" s="288"/>
      <c r="SXU151" s="288"/>
      <c r="SXV151" s="288"/>
      <c r="SXW151" s="288"/>
      <c r="SXX151" s="288"/>
      <c r="SXY151" s="288"/>
      <c r="SXZ151" s="288"/>
      <c r="SYA151" s="288"/>
      <c r="SYB151" s="288"/>
      <c r="SYC151" s="288"/>
      <c r="SYD151" s="288"/>
      <c r="SYE151" s="288"/>
      <c r="SYF151" s="288"/>
      <c r="SYG151" s="288"/>
      <c r="SYH151" s="288"/>
      <c r="SYI151" s="288"/>
      <c r="SYJ151" s="288"/>
      <c r="SYK151" s="288"/>
      <c r="SYL151" s="288"/>
      <c r="SYM151" s="288"/>
      <c r="SYN151" s="288"/>
      <c r="SYO151" s="288"/>
      <c r="SYP151" s="288"/>
      <c r="SYQ151" s="288"/>
      <c r="SYR151" s="288"/>
      <c r="SYS151" s="288"/>
      <c r="SYT151" s="288"/>
      <c r="SYU151" s="288"/>
      <c r="SYV151" s="288"/>
      <c r="SYW151" s="288"/>
      <c r="SYX151" s="288"/>
      <c r="SYY151" s="288"/>
      <c r="SYZ151" s="288"/>
      <c r="SZA151" s="288"/>
      <c r="SZB151" s="288"/>
      <c r="SZC151" s="288"/>
      <c r="SZD151" s="288"/>
      <c r="SZE151" s="288"/>
      <c r="SZF151" s="288"/>
      <c r="SZG151" s="288"/>
      <c r="SZH151" s="288"/>
      <c r="SZI151" s="288"/>
      <c r="SZJ151" s="288"/>
      <c r="SZK151" s="288"/>
      <c r="SZL151" s="288"/>
      <c r="SZM151" s="288"/>
      <c r="SZN151" s="288"/>
      <c r="SZO151" s="288"/>
      <c r="SZP151" s="288"/>
      <c r="SZQ151" s="288"/>
      <c r="SZR151" s="288"/>
      <c r="SZS151" s="288"/>
      <c r="SZT151" s="288"/>
      <c r="SZU151" s="288"/>
      <c r="SZV151" s="288"/>
      <c r="SZW151" s="288"/>
      <c r="SZX151" s="288"/>
      <c r="SZY151" s="288"/>
      <c r="SZZ151" s="288"/>
      <c r="TAA151" s="288"/>
      <c r="TAB151" s="288"/>
      <c r="TAC151" s="288"/>
      <c r="TAD151" s="288"/>
      <c r="TAE151" s="288"/>
      <c r="TAF151" s="288"/>
      <c r="TAG151" s="288"/>
      <c r="TAH151" s="288"/>
      <c r="TAI151" s="288"/>
      <c r="TAJ151" s="288"/>
      <c r="TAK151" s="288"/>
      <c r="TAL151" s="288"/>
      <c r="TAM151" s="288"/>
      <c r="TAN151" s="288"/>
      <c r="TAO151" s="288"/>
      <c r="TAP151" s="288"/>
      <c r="TAQ151" s="288"/>
      <c r="TAR151" s="288"/>
      <c r="TAS151" s="288"/>
      <c r="TAT151" s="288"/>
      <c r="TAU151" s="288"/>
      <c r="TAV151" s="288"/>
      <c r="TAW151" s="288"/>
      <c r="TAX151" s="288"/>
      <c r="TAY151" s="288"/>
      <c r="TAZ151" s="288"/>
      <c r="TBA151" s="288"/>
      <c r="TBB151" s="288"/>
      <c r="TBC151" s="288"/>
      <c r="TBD151" s="288"/>
      <c r="TBE151" s="288"/>
      <c r="TBF151" s="288"/>
      <c r="TBG151" s="288"/>
      <c r="TBH151" s="288"/>
      <c r="TBI151" s="288"/>
      <c r="TBJ151" s="288"/>
      <c r="TBK151" s="288"/>
      <c r="TBL151" s="288"/>
      <c r="TBM151" s="288"/>
      <c r="TBN151" s="288"/>
      <c r="TBO151" s="288"/>
      <c r="TBP151" s="288"/>
      <c r="TBQ151" s="288"/>
      <c r="TBR151" s="288"/>
      <c r="TBS151" s="288"/>
      <c r="TBT151" s="288"/>
      <c r="TBU151" s="288"/>
      <c r="TBV151" s="288"/>
      <c r="TBW151" s="288"/>
      <c r="TBX151" s="288"/>
      <c r="TBY151" s="288"/>
      <c r="TBZ151" s="288"/>
      <c r="TCA151" s="288"/>
      <c r="TCB151" s="288"/>
      <c r="TCC151" s="288"/>
      <c r="TCD151" s="288"/>
      <c r="TCE151" s="288"/>
      <c r="TCF151" s="288"/>
      <c r="TCG151" s="288"/>
      <c r="TCH151" s="288"/>
      <c r="TCI151" s="288"/>
      <c r="TCJ151" s="288"/>
      <c r="TCK151" s="288"/>
      <c r="TCL151" s="288"/>
      <c r="TCM151" s="288"/>
      <c r="TCN151" s="288"/>
      <c r="TCO151" s="288"/>
      <c r="TCP151" s="288"/>
      <c r="TCQ151" s="288"/>
      <c r="TCR151" s="288"/>
      <c r="TCS151" s="288"/>
      <c r="TCT151" s="288"/>
      <c r="TCU151" s="288"/>
      <c r="TCV151" s="288"/>
      <c r="TCW151" s="288"/>
      <c r="TCX151" s="288"/>
      <c r="TCY151" s="288"/>
      <c r="TCZ151" s="288"/>
      <c r="TDA151" s="288"/>
      <c r="TDB151" s="288"/>
      <c r="TDC151" s="288"/>
      <c r="TDD151" s="288"/>
      <c r="TDE151" s="288"/>
      <c r="TDF151" s="288"/>
      <c r="TDG151" s="288"/>
      <c r="TDH151" s="288"/>
      <c r="TDI151" s="288"/>
      <c r="TDJ151" s="288"/>
      <c r="TDK151" s="288"/>
      <c r="TDL151" s="288"/>
      <c r="TDM151" s="288"/>
      <c r="TDN151" s="288"/>
      <c r="TDO151" s="288"/>
      <c r="TDP151" s="288"/>
      <c r="TDQ151" s="288"/>
      <c r="TDR151" s="288"/>
      <c r="TDS151" s="288"/>
      <c r="TDT151" s="288"/>
      <c r="TDU151" s="288"/>
      <c r="TDV151" s="288"/>
      <c r="TDW151" s="288"/>
      <c r="TDX151" s="288"/>
      <c r="TDY151" s="288"/>
      <c r="TDZ151" s="288"/>
      <c r="TEA151" s="288"/>
      <c r="TEB151" s="288"/>
      <c r="TEC151" s="288"/>
      <c r="TED151" s="288"/>
      <c r="TEE151" s="288"/>
      <c r="TEF151" s="288"/>
      <c r="TEG151" s="288"/>
      <c r="TEH151" s="288"/>
      <c r="TEI151" s="288"/>
      <c r="TEJ151" s="288"/>
      <c r="TEK151" s="288"/>
      <c r="TEL151" s="288"/>
      <c r="TEM151" s="288"/>
      <c r="TEN151" s="288"/>
      <c r="TEO151" s="288"/>
      <c r="TEP151" s="288"/>
      <c r="TEQ151" s="288"/>
      <c r="TER151" s="288"/>
      <c r="TES151" s="288"/>
      <c r="TET151" s="288"/>
      <c r="TEU151" s="288"/>
      <c r="TEV151" s="288"/>
      <c r="TEW151" s="288"/>
      <c r="TEX151" s="288"/>
      <c r="TEY151" s="288"/>
      <c r="TEZ151" s="288"/>
      <c r="TFA151" s="288"/>
      <c r="TFB151" s="288"/>
      <c r="TFC151" s="288"/>
      <c r="TFD151" s="288"/>
      <c r="TFE151" s="288"/>
      <c r="TFF151" s="288"/>
      <c r="TFG151" s="288"/>
      <c r="TFH151" s="288"/>
      <c r="TFI151" s="288"/>
      <c r="TFJ151" s="288"/>
      <c r="TFK151" s="288"/>
      <c r="TFL151" s="288"/>
      <c r="TFM151" s="288"/>
      <c r="TFN151" s="288"/>
      <c r="TFO151" s="288"/>
      <c r="TFP151" s="288"/>
      <c r="TFQ151" s="288"/>
      <c r="TFR151" s="288"/>
      <c r="TFS151" s="288"/>
      <c r="TFT151" s="288"/>
      <c r="TFU151" s="288"/>
      <c r="TFV151" s="288"/>
      <c r="TFW151" s="288"/>
      <c r="TFX151" s="288"/>
      <c r="TFY151" s="288"/>
      <c r="TFZ151" s="288"/>
      <c r="TGA151" s="288"/>
      <c r="TGB151" s="288"/>
      <c r="TGC151" s="288"/>
      <c r="TGD151" s="288"/>
      <c r="TGE151" s="288"/>
      <c r="TGF151" s="288"/>
      <c r="TGG151" s="288"/>
      <c r="TGH151" s="288"/>
      <c r="TGI151" s="288"/>
      <c r="TGJ151" s="288"/>
      <c r="TGK151" s="288"/>
      <c r="TGL151" s="288"/>
      <c r="TGM151" s="288"/>
      <c r="TGN151" s="288"/>
      <c r="TGO151" s="288"/>
      <c r="TGP151" s="288"/>
      <c r="TGQ151" s="288"/>
      <c r="TGR151" s="288"/>
      <c r="TGS151" s="288"/>
      <c r="TGT151" s="288"/>
      <c r="TGU151" s="288"/>
      <c r="TGV151" s="288"/>
      <c r="TGW151" s="288"/>
      <c r="TGX151" s="288"/>
      <c r="TGY151" s="288"/>
      <c r="TGZ151" s="288"/>
      <c r="THA151" s="288"/>
      <c r="THB151" s="288"/>
      <c r="THC151" s="288"/>
      <c r="THD151" s="288"/>
      <c r="THE151" s="288"/>
      <c r="THF151" s="288"/>
      <c r="THG151" s="288"/>
      <c r="THH151" s="288"/>
      <c r="THI151" s="288"/>
      <c r="THJ151" s="288"/>
      <c r="THK151" s="288"/>
      <c r="THL151" s="288"/>
      <c r="THM151" s="288"/>
      <c r="THN151" s="288"/>
      <c r="THO151" s="288"/>
      <c r="THP151" s="288"/>
      <c r="THQ151" s="288"/>
      <c r="THR151" s="288"/>
      <c r="THS151" s="288"/>
      <c r="THT151" s="288"/>
      <c r="THU151" s="288"/>
      <c r="THV151" s="288"/>
      <c r="THW151" s="288"/>
      <c r="THX151" s="288"/>
      <c r="THY151" s="288"/>
      <c r="THZ151" s="288"/>
      <c r="TIA151" s="288"/>
      <c r="TIB151" s="288"/>
      <c r="TIC151" s="288"/>
      <c r="TID151" s="288"/>
      <c r="TIE151" s="288"/>
      <c r="TIF151" s="288"/>
      <c r="TIG151" s="288"/>
      <c r="TIH151" s="288"/>
      <c r="TII151" s="288"/>
      <c r="TIJ151" s="288"/>
      <c r="TIK151" s="288"/>
      <c r="TIL151" s="288"/>
      <c r="TIM151" s="288"/>
      <c r="TIN151" s="288"/>
      <c r="TIO151" s="288"/>
      <c r="TIP151" s="288"/>
      <c r="TIQ151" s="288"/>
      <c r="TIR151" s="288"/>
      <c r="TIS151" s="288"/>
      <c r="TIT151" s="288"/>
      <c r="TIU151" s="288"/>
      <c r="TIV151" s="288"/>
      <c r="TIW151" s="288"/>
      <c r="TIX151" s="288"/>
      <c r="TIY151" s="288"/>
      <c r="TIZ151" s="288"/>
      <c r="TJA151" s="288"/>
      <c r="TJB151" s="288"/>
      <c r="TJC151" s="288"/>
      <c r="TJD151" s="288"/>
      <c r="TJE151" s="288"/>
      <c r="TJF151" s="288"/>
      <c r="TJG151" s="288"/>
      <c r="TJH151" s="288"/>
      <c r="TJI151" s="288"/>
      <c r="TJJ151" s="288"/>
      <c r="TJK151" s="288"/>
      <c r="TJL151" s="288"/>
      <c r="TJM151" s="288"/>
      <c r="TJN151" s="288"/>
      <c r="TJO151" s="288"/>
      <c r="TJP151" s="288"/>
      <c r="TJQ151" s="288"/>
      <c r="TJR151" s="288"/>
      <c r="TJS151" s="288"/>
      <c r="TJT151" s="288"/>
      <c r="TJU151" s="288"/>
      <c r="TJV151" s="288"/>
      <c r="TJW151" s="288"/>
      <c r="TJX151" s="288"/>
      <c r="TJY151" s="288"/>
      <c r="TJZ151" s="288"/>
      <c r="TKA151" s="288"/>
      <c r="TKB151" s="288"/>
      <c r="TKC151" s="288"/>
      <c r="TKD151" s="288"/>
      <c r="TKE151" s="288"/>
      <c r="TKF151" s="288"/>
      <c r="TKG151" s="288"/>
      <c r="TKH151" s="288"/>
      <c r="TKI151" s="288"/>
      <c r="TKJ151" s="288"/>
      <c r="TKK151" s="288"/>
      <c r="TKL151" s="288"/>
      <c r="TKM151" s="288"/>
      <c r="TKN151" s="288"/>
      <c r="TKO151" s="288"/>
      <c r="TKP151" s="288"/>
      <c r="TKQ151" s="288"/>
      <c r="TKR151" s="288"/>
      <c r="TKS151" s="288"/>
      <c r="TKT151" s="288"/>
      <c r="TKU151" s="288"/>
      <c r="TKV151" s="288"/>
      <c r="TKW151" s="288"/>
      <c r="TKX151" s="288"/>
      <c r="TKY151" s="288"/>
      <c r="TKZ151" s="288"/>
      <c r="TLA151" s="288"/>
      <c r="TLB151" s="288"/>
      <c r="TLC151" s="288"/>
      <c r="TLD151" s="288"/>
      <c r="TLE151" s="288"/>
      <c r="TLF151" s="288"/>
      <c r="TLG151" s="288"/>
      <c r="TLH151" s="288"/>
      <c r="TLI151" s="288"/>
      <c r="TLJ151" s="288"/>
      <c r="TLK151" s="288"/>
      <c r="TLL151" s="288"/>
      <c r="TLM151" s="288"/>
      <c r="TLN151" s="288"/>
      <c r="TLO151" s="288"/>
      <c r="TLP151" s="288"/>
      <c r="TLQ151" s="288"/>
      <c r="TLR151" s="288"/>
      <c r="TLS151" s="288"/>
      <c r="TLT151" s="288"/>
      <c r="TLU151" s="288"/>
      <c r="TLV151" s="288"/>
      <c r="TLW151" s="288"/>
      <c r="TLX151" s="288"/>
      <c r="TLY151" s="288"/>
      <c r="TLZ151" s="288"/>
      <c r="TMA151" s="288"/>
      <c r="TMB151" s="288"/>
      <c r="TMC151" s="288"/>
      <c r="TMD151" s="288"/>
      <c r="TME151" s="288"/>
      <c r="TMF151" s="288"/>
      <c r="TMG151" s="288"/>
      <c r="TMH151" s="288"/>
      <c r="TMI151" s="288"/>
      <c r="TMJ151" s="288"/>
      <c r="TMK151" s="288"/>
      <c r="TML151" s="288"/>
      <c r="TMM151" s="288"/>
      <c r="TMN151" s="288"/>
      <c r="TMO151" s="288"/>
      <c r="TMP151" s="288"/>
      <c r="TMQ151" s="288"/>
      <c r="TMR151" s="288"/>
      <c r="TMS151" s="288"/>
      <c r="TMT151" s="288"/>
      <c r="TMU151" s="288"/>
      <c r="TMV151" s="288"/>
      <c r="TMW151" s="288"/>
      <c r="TMX151" s="288"/>
      <c r="TMY151" s="288"/>
      <c r="TMZ151" s="288"/>
      <c r="TNA151" s="288"/>
      <c r="TNB151" s="288"/>
      <c r="TNC151" s="288"/>
      <c r="TND151" s="288"/>
      <c r="TNE151" s="288"/>
      <c r="TNF151" s="288"/>
      <c r="TNG151" s="288"/>
      <c r="TNH151" s="288"/>
      <c r="TNI151" s="288"/>
      <c r="TNJ151" s="288"/>
      <c r="TNK151" s="288"/>
      <c r="TNL151" s="288"/>
      <c r="TNM151" s="288"/>
      <c r="TNN151" s="288"/>
      <c r="TNO151" s="288"/>
      <c r="TNP151" s="288"/>
      <c r="TNQ151" s="288"/>
      <c r="TNR151" s="288"/>
      <c r="TNS151" s="288"/>
      <c r="TNT151" s="288"/>
      <c r="TNU151" s="288"/>
      <c r="TNV151" s="288"/>
      <c r="TNW151" s="288"/>
      <c r="TNX151" s="288"/>
      <c r="TNY151" s="288"/>
      <c r="TNZ151" s="288"/>
      <c r="TOA151" s="288"/>
      <c r="TOB151" s="288"/>
      <c r="TOC151" s="288"/>
      <c r="TOD151" s="288"/>
      <c r="TOE151" s="288"/>
      <c r="TOF151" s="288"/>
      <c r="TOG151" s="288"/>
      <c r="TOH151" s="288"/>
      <c r="TOI151" s="288"/>
      <c r="TOJ151" s="288"/>
      <c r="TOK151" s="288"/>
      <c r="TOL151" s="288"/>
      <c r="TOM151" s="288"/>
      <c r="TON151" s="288"/>
      <c r="TOO151" s="288"/>
      <c r="TOP151" s="288"/>
      <c r="TOQ151" s="288"/>
      <c r="TOR151" s="288"/>
      <c r="TOS151" s="288"/>
      <c r="TOT151" s="288"/>
      <c r="TOU151" s="288"/>
      <c r="TOV151" s="288"/>
      <c r="TOW151" s="288"/>
      <c r="TOX151" s="288"/>
      <c r="TOY151" s="288"/>
      <c r="TOZ151" s="288"/>
      <c r="TPA151" s="288"/>
      <c r="TPB151" s="288"/>
      <c r="TPC151" s="288"/>
      <c r="TPD151" s="288"/>
      <c r="TPE151" s="288"/>
      <c r="TPF151" s="288"/>
      <c r="TPG151" s="288"/>
      <c r="TPH151" s="288"/>
      <c r="TPI151" s="288"/>
      <c r="TPJ151" s="288"/>
      <c r="TPK151" s="288"/>
      <c r="TPL151" s="288"/>
      <c r="TPM151" s="288"/>
      <c r="TPN151" s="288"/>
      <c r="TPO151" s="288"/>
      <c r="TPP151" s="288"/>
      <c r="TPQ151" s="288"/>
      <c r="TPR151" s="288"/>
      <c r="TPS151" s="288"/>
      <c r="TPT151" s="288"/>
      <c r="TPU151" s="288"/>
      <c r="TPV151" s="288"/>
      <c r="TPW151" s="288"/>
      <c r="TPX151" s="288"/>
      <c r="TPY151" s="288"/>
      <c r="TPZ151" s="288"/>
      <c r="TQA151" s="288"/>
      <c r="TQB151" s="288"/>
      <c r="TQC151" s="288"/>
      <c r="TQD151" s="288"/>
      <c r="TQE151" s="288"/>
      <c r="TQF151" s="288"/>
      <c r="TQG151" s="288"/>
      <c r="TQH151" s="288"/>
      <c r="TQI151" s="288"/>
      <c r="TQJ151" s="288"/>
      <c r="TQK151" s="288"/>
      <c r="TQL151" s="288"/>
      <c r="TQM151" s="288"/>
      <c r="TQN151" s="288"/>
      <c r="TQO151" s="288"/>
      <c r="TQP151" s="288"/>
      <c r="TQQ151" s="288"/>
      <c r="TQR151" s="288"/>
      <c r="TQS151" s="288"/>
      <c r="TQT151" s="288"/>
      <c r="TQU151" s="288"/>
      <c r="TQV151" s="288"/>
      <c r="TQW151" s="288"/>
      <c r="TQX151" s="288"/>
      <c r="TQY151" s="288"/>
      <c r="TQZ151" s="288"/>
      <c r="TRA151" s="288"/>
      <c r="TRB151" s="288"/>
      <c r="TRC151" s="288"/>
      <c r="TRD151" s="288"/>
      <c r="TRE151" s="288"/>
      <c r="TRF151" s="288"/>
      <c r="TRG151" s="288"/>
      <c r="TRH151" s="288"/>
      <c r="TRI151" s="288"/>
      <c r="TRJ151" s="288"/>
      <c r="TRK151" s="288"/>
      <c r="TRL151" s="288"/>
      <c r="TRM151" s="288"/>
      <c r="TRN151" s="288"/>
      <c r="TRO151" s="288"/>
      <c r="TRP151" s="288"/>
      <c r="TRQ151" s="288"/>
      <c r="TRR151" s="288"/>
      <c r="TRS151" s="288"/>
      <c r="TRT151" s="288"/>
      <c r="TRU151" s="288"/>
      <c r="TRV151" s="288"/>
      <c r="TRW151" s="288"/>
      <c r="TRX151" s="288"/>
      <c r="TRY151" s="288"/>
      <c r="TRZ151" s="288"/>
      <c r="TSA151" s="288"/>
      <c r="TSB151" s="288"/>
      <c r="TSC151" s="288"/>
      <c r="TSD151" s="288"/>
      <c r="TSE151" s="288"/>
      <c r="TSF151" s="288"/>
      <c r="TSG151" s="288"/>
      <c r="TSH151" s="288"/>
      <c r="TSI151" s="288"/>
      <c r="TSJ151" s="288"/>
      <c r="TSK151" s="288"/>
      <c r="TSL151" s="288"/>
      <c r="TSM151" s="288"/>
      <c r="TSN151" s="288"/>
      <c r="TSO151" s="288"/>
      <c r="TSP151" s="288"/>
      <c r="TSQ151" s="288"/>
      <c r="TSR151" s="288"/>
      <c r="TSS151" s="288"/>
      <c r="TST151" s="288"/>
      <c r="TSU151" s="288"/>
      <c r="TSV151" s="288"/>
      <c r="TSW151" s="288"/>
      <c r="TSX151" s="288"/>
      <c r="TSY151" s="288"/>
      <c r="TSZ151" s="288"/>
      <c r="TTA151" s="288"/>
      <c r="TTB151" s="288"/>
      <c r="TTC151" s="288"/>
      <c r="TTD151" s="288"/>
      <c r="TTE151" s="288"/>
      <c r="TTF151" s="288"/>
      <c r="TTG151" s="288"/>
      <c r="TTH151" s="288"/>
      <c r="TTI151" s="288"/>
      <c r="TTJ151" s="288"/>
      <c r="TTK151" s="288"/>
      <c r="TTL151" s="288"/>
      <c r="TTM151" s="288"/>
      <c r="TTN151" s="288"/>
      <c r="TTO151" s="288"/>
      <c r="TTP151" s="288"/>
      <c r="TTQ151" s="288"/>
      <c r="TTR151" s="288"/>
      <c r="TTS151" s="288"/>
      <c r="TTT151" s="288"/>
      <c r="TTU151" s="288"/>
      <c r="TTV151" s="288"/>
      <c r="TTW151" s="288"/>
      <c r="TTX151" s="288"/>
      <c r="TTY151" s="288"/>
      <c r="TTZ151" s="288"/>
      <c r="TUA151" s="288"/>
      <c r="TUB151" s="288"/>
      <c r="TUC151" s="288"/>
      <c r="TUD151" s="288"/>
      <c r="TUE151" s="288"/>
      <c r="TUF151" s="288"/>
      <c r="TUG151" s="288"/>
      <c r="TUH151" s="288"/>
      <c r="TUI151" s="288"/>
      <c r="TUJ151" s="288"/>
      <c r="TUK151" s="288"/>
      <c r="TUL151" s="288"/>
      <c r="TUM151" s="288"/>
      <c r="TUN151" s="288"/>
      <c r="TUO151" s="288"/>
      <c r="TUP151" s="288"/>
      <c r="TUQ151" s="288"/>
      <c r="TUR151" s="288"/>
      <c r="TUS151" s="288"/>
      <c r="TUT151" s="288"/>
      <c r="TUU151" s="288"/>
      <c r="TUV151" s="288"/>
      <c r="TUW151" s="288"/>
      <c r="TUX151" s="288"/>
      <c r="TUY151" s="288"/>
      <c r="TUZ151" s="288"/>
      <c r="TVA151" s="288"/>
      <c r="TVB151" s="288"/>
      <c r="TVC151" s="288"/>
      <c r="TVD151" s="288"/>
      <c r="TVE151" s="288"/>
      <c r="TVF151" s="288"/>
      <c r="TVG151" s="288"/>
      <c r="TVH151" s="288"/>
      <c r="TVI151" s="288"/>
      <c r="TVJ151" s="288"/>
      <c r="TVK151" s="288"/>
      <c r="TVL151" s="288"/>
      <c r="TVM151" s="288"/>
      <c r="TVN151" s="288"/>
      <c r="TVO151" s="288"/>
      <c r="TVP151" s="288"/>
      <c r="TVQ151" s="288"/>
      <c r="TVR151" s="288"/>
      <c r="TVS151" s="288"/>
      <c r="TVT151" s="288"/>
      <c r="TVU151" s="288"/>
      <c r="TVV151" s="288"/>
      <c r="TVW151" s="288"/>
      <c r="TVX151" s="288"/>
      <c r="TVY151" s="288"/>
      <c r="TVZ151" s="288"/>
      <c r="TWA151" s="288"/>
      <c r="TWB151" s="288"/>
      <c r="TWC151" s="288"/>
      <c r="TWD151" s="288"/>
      <c r="TWE151" s="288"/>
      <c r="TWF151" s="288"/>
      <c r="TWG151" s="288"/>
      <c r="TWH151" s="288"/>
      <c r="TWI151" s="288"/>
      <c r="TWJ151" s="288"/>
      <c r="TWK151" s="288"/>
      <c r="TWL151" s="288"/>
      <c r="TWM151" s="288"/>
      <c r="TWN151" s="288"/>
      <c r="TWO151" s="288"/>
      <c r="TWP151" s="288"/>
      <c r="TWQ151" s="288"/>
      <c r="TWR151" s="288"/>
      <c r="TWS151" s="288"/>
      <c r="TWT151" s="288"/>
      <c r="TWU151" s="288"/>
      <c r="TWV151" s="288"/>
      <c r="TWW151" s="288"/>
      <c r="TWX151" s="288"/>
      <c r="TWY151" s="288"/>
      <c r="TWZ151" s="288"/>
      <c r="TXA151" s="288"/>
      <c r="TXB151" s="288"/>
      <c r="TXC151" s="288"/>
      <c r="TXD151" s="288"/>
      <c r="TXE151" s="288"/>
      <c r="TXF151" s="288"/>
      <c r="TXG151" s="288"/>
      <c r="TXH151" s="288"/>
      <c r="TXI151" s="288"/>
      <c r="TXJ151" s="288"/>
      <c r="TXK151" s="288"/>
      <c r="TXL151" s="288"/>
      <c r="TXM151" s="288"/>
      <c r="TXN151" s="288"/>
      <c r="TXO151" s="288"/>
      <c r="TXP151" s="288"/>
      <c r="TXQ151" s="288"/>
      <c r="TXR151" s="288"/>
      <c r="TXS151" s="288"/>
      <c r="TXT151" s="288"/>
      <c r="TXU151" s="288"/>
      <c r="TXV151" s="288"/>
      <c r="TXW151" s="288"/>
      <c r="TXX151" s="288"/>
      <c r="TXY151" s="288"/>
      <c r="TXZ151" s="288"/>
      <c r="TYA151" s="288"/>
      <c r="TYB151" s="288"/>
      <c r="TYC151" s="288"/>
      <c r="TYD151" s="288"/>
      <c r="TYE151" s="288"/>
      <c r="TYF151" s="288"/>
      <c r="TYG151" s="288"/>
      <c r="TYH151" s="288"/>
      <c r="TYI151" s="288"/>
      <c r="TYJ151" s="288"/>
      <c r="TYK151" s="288"/>
      <c r="TYL151" s="288"/>
      <c r="TYM151" s="288"/>
      <c r="TYN151" s="288"/>
      <c r="TYO151" s="288"/>
      <c r="TYP151" s="288"/>
      <c r="TYQ151" s="288"/>
      <c r="TYR151" s="288"/>
      <c r="TYS151" s="288"/>
      <c r="TYT151" s="288"/>
      <c r="TYU151" s="288"/>
      <c r="TYV151" s="288"/>
      <c r="TYW151" s="288"/>
      <c r="TYX151" s="288"/>
      <c r="TYY151" s="288"/>
      <c r="TYZ151" s="288"/>
      <c r="TZA151" s="288"/>
      <c r="TZB151" s="288"/>
      <c r="TZC151" s="288"/>
      <c r="TZD151" s="288"/>
      <c r="TZE151" s="288"/>
      <c r="TZF151" s="288"/>
      <c r="TZG151" s="288"/>
      <c r="TZH151" s="288"/>
      <c r="TZI151" s="288"/>
      <c r="TZJ151" s="288"/>
      <c r="TZK151" s="288"/>
      <c r="TZL151" s="288"/>
      <c r="TZM151" s="288"/>
      <c r="TZN151" s="288"/>
      <c r="TZO151" s="288"/>
      <c r="TZP151" s="288"/>
      <c r="TZQ151" s="288"/>
      <c r="TZR151" s="288"/>
      <c r="TZS151" s="288"/>
      <c r="TZT151" s="288"/>
      <c r="TZU151" s="288"/>
      <c r="TZV151" s="288"/>
      <c r="TZW151" s="288"/>
      <c r="TZX151" s="288"/>
      <c r="TZY151" s="288"/>
      <c r="TZZ151" s="288"/>
      <c r="UAA151" s="288"/>
      <c r="UAB151" s="288"/>
      <c r="UAC151" s="288"/>
      <c r="UAD151" s="288"/>
      <c r="UAE151" s="288"/>
      <c r="UAF151" s="288"/>
      <c r="UAG151" s="288"/>
      <c r="UAH151" s="288"/>
      <c r="UAI151" s="288"/>
      <c r="UAJ151" s="288"/>
      <c r="UAK151" s="288"/>
      <c r="UAL151" s="288"/>
      <c r="UAM151" s="288"/>
      <c r="UAN151" s="288"/>
      <c r="UAO151" s="288"/>
      <c r="UAP151" s="288"/>
      <c r="UAQ151" s="288"/>
      <c r="UAR151" s="288"/>
      <c r="UAS151" s="288"/>
      <c r="UAT151" s="288"/>
      <c r="UAU151" s="288"/>
      <c r="UAV151" s="288"/>
      <c r="UAW151" s="288"/>
      <c r="UAX151" s="288"/>
      <c r="UAY151" s="288"/>
      <c r="UAZ151" s="288"/>
      <c r="UBA151" s="288"/>
      <c r="UBB151" s="288"/>
      <c r="UBC151" s="288"/>
      <c r="UBD151" s="288"/>
      <c r="UBE151" s="288"/>
      <c r="UBF151" s="288"/>
      <c r="UBG151" s="288"/>
      <c r="UBH151" s="288"/>
      <c r="UBI151" s="288"/>
      <c r="UBJ151" s="288"/>
      <c r="UBK151" s="288"/>
      <c r="UBL151" s="288"/>
      <c r="UBM151" s="288"/>
      <c r="UBN151" s="288"/>
      <c r="UBO151" s="288"/>
      <c r="UBP151" s="288"/>
      <c r="UBQ151" s="288"/>
      <c r="UBR151" s="288"/>
      <c r="UBS151" s="288"/>
      <c r="UBT151" s="288"/>
      <c r="UBU151" s="288"/>
      <c r="UBV151" s="288"/>
      <c r="UBW151" s="288"/>
      <c r="UBX151" s="288"/>
      <c r="UBY151" s="288"/>
      <c r="UBZ151" s="288"/>
      <c r="UCA151" s="288"/>
      <c r="UCB151" s="288"/>
      <c r="UCC151" s="288"/>
      <c r="UCD151" s="288"/>
      <c r="UCE151" s="288"/>
      <c r="UCF151" s="288"/>
      <c r="UCG151" s="288"/>
      <c r="UCH151" s="288"/>
      <c r="UCI151" s="288"/>
      <c r="UCJ151" s="288"/>
      <c r="UCK151" s="288"/>
      <c r="UCL151" s="288"/>
      <c r="UCM151" s="288"/>
      <c r="UCN151" s="288"/>
      <c r="UCO151" s="288"/>
      <c r="UCP151" s="288"/>
      <c r="UCQ151" s="288"/>
      <c r="UCR151" s="288"/>
      <c r="UCS151" s="288"/>
      <c r="UCT151" s="288"/>
      <c r="UCU151" s="288"/>
      <c r="UCV151" s="288"/>
      <c r="UCW151" s="288"/>
      <c r="UCX151" s="288"/>
      <c r="UCY151" s="288"/>
      <c r="UCZ151" s="288"/>
      <c r="UDA151" s="288"/>
      <c r="UDB151" s="288"/>
      <c r="UDC151" s="288"/>
      <c r="UDD151" s="288"/>
      <c r="UDE151" s="288"/>
      <c r="UDF151" s="288"/>
      <c r="UDG151" s="288"/>
      <c r="UDH151" s="288"/>
      <c r="UDI151" s="288"/>
      <c r="UDJ151" s="288"/>
      <c r="UDK151" s="288"/>
      <c r="UDL151" s="288"/>
      <c r="UDM151" s="288"/>
      <c r="UDN151" s="288"/>
      <c r="UDO151" s="288"/>
      <c r="UDP151" s="288"/>
      <c r="UDQ151" s="288"/>
      <c r="UDR151" s="288"/>
      <c r="UDS151" s="288"/>
      <c r="UDT151" s="288"/>
      <c r="UDU151" s="288"/>
      <c r="UDV151" s="288"/>
      <c r="UDW151" s="288"/>
      <c r="UDX151" s="288"/>
      <c r="UDY151" s="288"/>
      <c r="UDZ151" s="288"/>
      <c r="UEA151" s="288"/>
      <c r="UEB151" s="288"/>
      <c r="UEC151" s="288"/>
      <c r="UED151" s="288"/>
      <c r="UEE151" s="288"/>
      <c r="UEF151" s="288"/>
      <c r="UEG151" s="288"/>
      <c r="UEH151" s="288"/>
      <c r="UEI151" s="288"/>
      <c r="UEJ151" s="288"/>
      <c r="UEK151" s="288"/>
      <c r="UEL151" s="288"/>
      <c r="UEM151" s="288"/>
      <c r="UEN151" s="288"/>
      <c r="UEO151" s="288"/>
      <c r="UEP151" s="288"/>
      <c r="UEQ151" s="288"/>
      <c r="UER151" s="288"/>
      <c r="UES151" s="288"/>
      <c r="UET151" s="288"/>
      <c r="UEU151" s="288"/>
      <c r="UEV151" s="288"/>
      <c r="UEW151" s="288"/>
      <c r="UEX151" s="288"/>
      <c r="UEY151" s="288"/>
      <c r="UEZ151" s="288"/>
      <c r="UFA151" s="288"/>
      <c r="UFB151" s="288"/>
      <c r="UFC151" s="288"/>
      <c r="UFD151" s="288"/>
      <c r="UFE151" s="288"/>
      <c r="UFF151" s="288"/>
      <c r="UFG151" s="288"/>
      <c r="UFH151" s="288"/>
      <c r="UFI151" s="288"/>
      <c r="UFJ151" s="288"/>
      <c r="UFK151" s="288"/>
      <c r="UFL151" s="288"/>
      <c r="UFM151" s="288"/>
      <c r="UFN151" s="288"/>
      <c r="UFO151" s="288"/>
      <c r="UFP151" s="288"/>
      <c r="UFQ151" s="288"/>
      <c r="UFR151" s="288"/>
      <c r="UFS151" s="288"/>
      <c r="UFT151" s="288"/>
      <c r="UFU151" s="288"/>
      <c r="UFV151" s="288"/>
      <c r="UFW151" s="288"/>
      <c r="UFX151" s="288"/>
      <c r="UFY151" s="288"/>
      <c r="UFZ151" s="288"/>
      <c r="UGA151" s="288"/>
      <c r="UGB151" s="288"/>
      <c r="UGC151" s="288"/>
      <c r="UGD151" s="288"/>
      <c r="UGE151" s="288"/>
      <c r="UGF151" s="288"/>
      <c r="UGG151" s="288"/>
      <c r="UGH151" s="288"/>
      <c r="UGI151" s="288"/>
      <c r="UGJ151" s="288"/>
      <c r="UGK151" s="288"/>
      <c r="UGL151" s="288"/>
      <c r="UGM151" s="288"/>
      <c r="UGN151" s="288"/>
      <c r="UGO151" s="288"/>
      <c r="UGP151" s="288"/>
      <c r="UGQ151" s="288"/>
      <c r="UGR151" s="288"/>
      <c r="UGS151" s="288"/>
      <c r="UGT151" s="288"/>
      <c r="UGU151" s="288"/>
      <c r="UGV151" s="288"/>
      <c r="UGW151" s="288"/>
      <c r="UGX151" s="288"/>
      <c r="UGY151" s="288"/>
      <c r="UGZ151" s="288"/>
      <c r="UHA151" s="288"/>
      <c r="UHB151" s="288"/>
      <c r="UHC151" s="288"/>
      <c r="UHD151" s="288"/>
      <c r="UHE151" s="288"/>
      <c r="UHF151" s="288"/>
      <c r="UHG151" s="288"/>
      <c r="UHH151" s="288"/>
      <c r="UHI151" s="288"/>
      <c r="UHJ151" s="288"/>
      <c r="UHK151" s="288"/>
      <c r="UHL151" s="288"/>
      <c r="UHM151" s="288"/>
      <c r="UHN151" s="288"/>
      <c r="UHO151" s="288"/>
      <c r="UHP151" s="288"/>
      <c r="UHQ151" s="288"/>
      <c r="UHR151" s="288"/>
      <c r="UHS151" s="288"/>
      <c r="UHT151" s="288"/>
      <c r="UHU151" s="288"/>
      <c r="UHV151" s="288"/>
      <c r="UHW151" s="288"/>
      <c r="UHX151" s="288"/>
      <c r="UHY151" s="288"/>
      <c r="UHZ151" s="288"/>
      <c r="UIA151" s="288"/>
      <c r="UIB151" s="288"/>
      <c r="UIC151" s="288"/>
      <c r="UID151" s="288"/>
      <c r="UIE151" s="288"/>
      <c r="UIF151" s="288"/>
      <c r="UIG151" s="288"/>
      <c r="UIH151" s="288"/>
      <c r="UII151" s="288"/>
      <c r="UIJ151" s="288"/>
      <c r="UIK151" s="288"/>
      <c r="UIL151" s="288"/>
      <c r="UIM151" s="288"/>
      <c r="UIN151" s="288"/>
      <c r="UIO151" s="288"/>
      <c r="UIP151" s="288"/>
      <c r="UIQ151" s="288"/>
      <c r="UIR151" s="288"/>
      <c r="UIS151" s="288"/>
      <c r="UIT151" s="288"/>
      <c r="UIU151" s="288"/>
      <c r="UIV151" s="288"/>
      <c r="UIW151" s="288"/>
      <c r="UIX151" s="288"/>
      <c r="UIY151" s="288"/>
      <c r="UIZ151" s="288"/>
      <c r="UJA151" s="288"/>
      <c r="UJB151" s="288"/>
      <c r="UJC151" s="288"/>
      <c r="UJD151" s="288"/>
      <c r="UJE151" s="288"/>
      <c r="UJF151" s="288"/>
      <c r="UJG151" s="288"/>
      <c r="UJH151" s="288"/>
      <c r="UJI151" s="288"/>
      <c r="UJJ151" s="288"/>
      <c r="UJK151" s="288"/>
      <c r="UJL151" s="288"/>
      <c r="UJM151" s="288"/>
      <c r="UJN151" s="288"/>
      <c r="UJO151" s="288"/>
      <c r="UJP151" s="288"/>
      <c r="UJQ151" s="288"/>
      <c r="UJR151" s="288"/>
      <c r="UJS151" s="288"/>
      <c r="UJT151" s="288"/>
      <c r="UJU151" s="288"/>
      <c r="UJV151" s="288"/>
      <c r="UJW151" s="288"/>
      <c r="UJX151" s="288"/>
      <c r="UJY151" s="288"/>
      <c r="UJZ151" s="288"/>
      <c r="UKA151" s="288"/>
      <c r="UKB151" s="288"/>
      <c r="UKC151" s="288"/>
      <c r="UKD151" s="288"/>
      <c r="UKE151" s="288"/>
      <c r="UKF151" s="288"/>
      <c r="UKG151" s="288"/>
      <c r="UKH151" s="288"/>
      <c r="UKI151" s="288"/>
      <c r="UKJ151" s="288"/>
      <c r="UKK151" s="288"/>
      <c r="UKL151" s="288"/>
      <c r="UKM151" s="288"/>
      <c r="UKN151" s="288"/>
      <c r="UKO151" s="288"/>
      <c r="UKP151" s="288"/>
      <c r="UKQ151" s="288"/>
      <c r="UKR151" s="288"/>
      <c r="UKS151" s="288"/>
      <c r="UKT151" s="288"/>
      <c r="UKU151" s="288"/>
      <c r="UKV151" s="288"/>
      <c r="UKW151" s="288"/>
      <c r="UKX151" s="288"/>
      <c r="UKY151" s="288"/>
      <c r="UKZ151" s="288"/>
      <c r="ULA151" s="288"/>
      <c r="ULB151" s="288"/>
      <c r="ULC151" s="288"/>
      <c r="ULD151" s="288"/>
      <c r="ULE151" s="288"/>
      <c r="ULF151" s="288"/>
      <c r="ULG151" s="288"/>
      <c r="ULH151" s="288"/>
      <c r="ULI151" s="288"/>
      <c r="ULJ151" s="288"/>
      <c r="ULK151" s="288"/>
      <c r="ULL151" s="288"/>
      <c r="ULM151" s="288"/>
      <c r="ULN151" s="288"/>
      <c r="ULO151" s="288"/>
      <c r="ULP151" s="288"/>
      <c r="ULQ151" s="288"/>
      <c r="ULR151" s="288"/>
      <c r="ULS151" s="288"/>
      <c r="ULT151" s="288"/>
      <c r="ULU151" s="288"/>
      <c r="ULV151" s="288"/>
      <c r="ULW151" s="288"/>
      <c r="ULX151" s="288"/>
      <c r="ULY151" s="288"/>
      <c r="ULZ151" s="288"/>
      <c r="UMA151" s="288"/>
      <c r="UMB151" s="288"/>
      <c r="UMC151" s="288"/>
      <c r="UMD151" s="288"/>
      <c r="UME151" s="288"/>
      <c r="UMF151" s="288"/>
      <c r="UMG151" s="288"/>
      <c r="UMH151" s="288"/>
      <c r="UMI151" s="288"/>
      <c r="UMJ151" s="288"/>
      <c r="UMK151" s="288"/>
      <c r="UML151" s="288"/>
      <c r="UMM151" s="288"/>
      <c r="UMN151" s="288"/>
      <c r="UMO151" s="288"/>
      <c r="UMP151" s="288"/>
      <c r="UMQ151" s="288"/>
      <c r="UMR151" s="288"/>
      <c r="UMS151" s="288"/>
      <c r="UMT151" s="288"/>
      <c r="UMU151" s="288"/>
      <c r="UMV151" s="288"/>
      <c r="UMW151" s="288"/>
      <c r="UMX151" s="288"/>
      <c r="UMY151" s="288"/>
      <c r="UMZ151" s="288"/>
      <c r="UNA151" s="288"/>
      <c r="UNB151" s="288"/>
      <c r="UNC151" s="288"/>
      <c r="UND151" s="288"/>
      <c r="UNE151" s="288"/>
      <c r="UNF151" s="288"/>
      <c r="UNG151" s="288"/>
      <c r="UNH151" s="288"/>
      <c r="UNI151" s="288"/>
      <c r="UNJ151" s="288"/>
      <c r="UNK151" s="288"/>
      <c r="UNL151" s="288"/>
      <c r="UNM151" s="288"/>
      <c r="UNN151" s="288"/>
      <c r="UNO151" s="288"/>
      <c r="UNP151" s="288"/>
      <c r="UNQ151" s="288"/>
      <c r="UNR151" s="288"/>
      <c r="UNS151" s="288"/>
      <c r="UNT151" s="288"/>
      <c r="UNU151" s="288"/>
      <c r="UNV151" s="288"/>
      <c r="UNW151" s="288"/>
      <c r="UNX151" s="288"/>
      <c r="UNY151" s="288"/>
      <c r="UNZ151" s="288"/>
      <c r="UOA151" s="288"/>
      <c r="UOB151" s="288"/>
      <c r="UOC151" s="288"/>
      <c r="UOD151" s="288"/>
      <c r="UOE151" s="288"/>
      <c r="UOF151" s="288"/>
      <c r="UOG151" s="288"/>
      <c r="UOH151" s="288"/>
      <c r="UOI151" s="288"/>
      <c r="UOJ151" s="288"/>
      <c r="UOK151" s="288"/>
      <c r="UOL151" s="288"/>
      <c r="UOM151" s="288"/>
      <c r="UON151" s="288"/>
      <c r="UOO151" s="288"/>
      <c r="UOP151" s="288"/>
      <c r="UOQ151" s="288"/>
      <c r="UOR151" s="288"/>
      <c r="UOS151" s="288"/>
      <c r="UOT151" s="288"/>
      <c r="UOU151" s="288"/>
      <c r="UOV151" s="288"/>
      <c r="UOW151" s="288"/>
      <c r="UOX151" s="288"/>
      <c r="UOY151" s="288"/>
      <c r="UOZ151" s="288"/>
      <c r="UPA151" s="288"/>
      <c r="UPB151" s="288"/>
      <c r="UPC151" s="288"/>
      <c r="UPD151" s="288"/>
      <c r="UPE151" s="288"/>
      <c r="UPF151" s="288"/>
      <c r="UPG151" s="288"/>
      <c r="UPH151" s="288"/>
      <c r="UPI151" s="288"/>
      <c r="UPJ151" s="288"/>
      <c r="UPK151" s="288"/>
      <c r="UPL151" s="288"/>
      <c r="UPM151" s="288"/>
      <c r="UPN151" s="288"/>
      <c r="UPO151" s="288"/>
      <c r="UPP151" s="288"/>
      <c r="UPQ151" s="288"/>
      <c r="UPR151" s="288"/>
      <c r="UPS151" s="288"/>
      <c r="UPT151" s="288"/>
      <c r="UPU151" s="288"/>
      <c r="UPV151" s="288"/>
      <c r="UPW151" s="288"/>
      <c r="UPX151" s="288"/>
      <c r="UPY151" s="288"/>
      <c r="UPZ151" s="288"/>
      <c r="UQA151" s="288"/>
      <c r="UQB151" s="288"/>
      <c r="UQC151" s="288"/>
      <c r="UQD151" s="288"/>
      <c r="UQE151" s="288"/>
      <c r="UQF151" s="288"/>
      <c r="UQG151" s="288"/>
      <c r="UQH151" s="288"/>
      <c r="UQI151" s="288"/>
      <c r="UQJ151" s="288"/>
      <c r="UQK151" s="288"/>
      <c r="UQL151" s="288"/>
      <c r="UQM151" s="288"/>
      <c r="UQN151" s="288"/>
      <c r="UQO151" s="288"/>
      <c r="UQP151" s="288"/>
      <c r="UQQ151" s="288"/>
      <c r="UQR151" s="288"/>
      <c r="UQS151" s="288"/>
      <c r="UQT151" s="288"/>
      <c r="UQU151" s="288"/>
      <c r="UQV151" s="288"/>
      <c r="UQW151" s="288"/>
      <c r="UQX151" s="288"/>
      <c r="UQY151" s="288"/>
      <c r="UQZ151" s="288"/>
      <c r="URA151" s="288"/>
      <c r="URB151" s="288"/>
      <c r="URC151" s="288"/>
      <c r="URD151" s="288"/>
      <c r="URE151" s="288"/>
      <c r="URF151" s="288"/>
      <c r="URG151" s="288"/>
      <c r="URH151" s="288"/>
      <c r="URI151" s="288"/>
      <c r="URJ151" s="288"/>
      <c r="URK151" s="288"/>
      <c r="URL151" s="288"/>
      <c r="URM151" s="288"/>
      <c r="URN151" s="288"/>
      <c r="URO151" s="288"/>
      <c r="URP151" s="288"/>
      <c r="URQ151" s="288"/>
      <c r="URR151" s="288"/>
      <c r="URS151" s="288"/>
      <c r="URT151" s="288"/>
      <c r="URU151" s="288"/>
      <c r="URV151" s="288"/>
      <c r="URW151" s="288"/>
      <c r="URX151" s="288"/>
      <c r="URY151" s="288"/>
      <c r="URZ151" s="288"/>
      <c r="USA151" s="288"/>
      <c r="USB151" s="288"/>
      <c r="USC151" s="288"/>
      <c r="USD151" s="288"/>
      <c r="USE151" s="288"/>
      <c r="USF151" s="288"/>
      <c r="USG151" s="288"/>
      <c r="USH151" s="288"/>
      <c r="USI151" s="288"/>
      <c r="USJ151" s="288"/>
      <c r="USK151" s="288"/>
      <c r="USL151" s="288"/>
      <c r="USM151" s="288"/>
      <c r="USN151" s="288"/>
      <c r="USO151" s="288"/>
      <c r="USP151" s="288"/>
      <c r="USQ151" s="288"/>
      <c r="USR151" s="288"/>
      <c r="USS151" s="288"/>
      <c r="UST151" s="288"/>
      <c r="USU151" s="288"/>
      <c r="USV151" s="288"/>
      <c r="USW151" s="288"/>
      <c r="USX151" s="288"/>
      <c r="USY151" s="288"/>
      <c r="USZ151" s="288"/>
      <c r="UTA151" s="288"/>
      <c r="UTB151" s="288"/>
      <c r="UTC151" s="288"/>
      <c r="UTD151" s="288"/>
      <c r="UTE151" s="288"/>
      <c r="UTF151" s="288"/>
      <c r="UTG151" s="288"/>
      <c r="UTH151" s="288"/>
      <c r="UTI151" s="288"/>
      <c r="UTJ151" s="288"/>
      <c r="UTK151" s="288"/>
      <c r="UTL151" s="288"/>
      <c r="UTM151" s="288"/>
      <c r="UTN151" s="288"/>
      <c r="UTO151" s="288"/>
      <c r="UTP151" s="288"/>
      <c r="UTQ151" s="288"/>
      <c r="UTR151" s="288"/>
      <c r="UTS151" s="288"/>
      <c r="UTT151" s="288"/>
      <c r="UTU151" s="288"/>
      <c r="UTV151" s="288"/>
      <c r="UTW151" s="288"/>
      <c r="UTX151" s="288"/>
      <c r="UTY151" s="288"/>
      <c r="UTZ151" s="288"/>
      <c r="UUA151" s="288"/>
      <c r="UUB151" s="288"/>
      <c r="UUC151" s="288"/>
      <c r="UUD151" s="288"/>
      <c r="UUE151" s="288"/>
      <c r="UUF151" s="288"/>
      <c r="UUG151" s="288"/>
      <c r="UUH151" s="288"/>
      <c r="UUI151" s="288"/>
      <c r="UUJ151" s="288"/>
      <c r="UUK151" s="288"/>
      <c r="UUL151" s="288"/>
      <c r="UUM151" s="288"/>
      <c r="UUN151" s="288"/>
      <c r="UUO151" s="288"/>
      <c r="UUP151" s="288"/>
      <c r="UUQ151" s="288"/>
      <c r="UUR151" s="288"/>
      <c r="UUS151" s="288"/>
      <c r="UUT151" s="288"/>
      <c r="UUU151" s="288"/>
      <c r="UUV151" s="288"/>
      <c r="UUW151" s="288"/>
      <c r="UUX151" s="288"/>
      <c r="UUY151" s="288"/>
      <c r="UUZ151" s="288"/>
      <c r="UVA151" s="288"/>
      <c r="UVB151" s="288"/>
      <c r="UVC151" s="288"/>
      <c r="UVD151" s="288"/>
      <c r="UVE151" s="288"/>
      <c r="UVF151" s="288"/>
      <c r="UVG151" s="288"/>
      <c r="UVH151" s="288"/>
      <c r="UVI151" s="288"/>
      <c r="UVJ151" s="288"/>
      <c r="UVK151" s="288"/>
      <c r="UVL151" s="288"/>
      <c r="UVM151" s="288"/>
      <c r="UVN151" s="288"/>
      <c r="UVO151" s="288"/>
      <c r="UVP151" s="288"/>
      <c r="UVQ151" s="288"/>
      <c r="UVR151" s="288"/>
      <c r="UVS151" s="288"/>
      <c r="UVT151" s="288"/>
      <c r="UVU151" s="288"/>
      <c r="UVV151" s="288"/>
      <c r="UVW151" s="288"/>
      <c r="UVX151" s="288"/>
      <c r="UVY151" s="288"/>
      <c r="UVZ151" s="288"/>
      <c r="UWA151" s="288"/>
      <c r="UWB151" s="288"/>
      <c r="UWC151" s="288"/>
      <c r="UWD151" s="288"/>
      <c r="UWE151" s="288"/>
      <c r="UWF151" s="288"/>
      <c r="UWG151" s="288"/>
      <c r="UWH151" s="288"/>
      <c r="UWI151" s="288"/>
      <c r="UWJ151" s="288"/>
      <c r="UWK151" s="288"/>
      <c r="UWL151" s="288"/>
      <c r="UWM151" s="288"/>
      <c r="UWN151" s="288"/>
      <c r="UWO151" s="288"/>
      <c r="UWP151" s="288"/>
      <c r="UWQ151" s="288"/>
      <c r="UWR151" s="288"/>
      <c r="UWS151" s="288"/>
      <c r="UWT151" s="288"/>
      <c r="UWU151" s="288"/>
      <c r="UWV151" s="288"/>
      <c r="UWW151" s="288"/>
      <c r="UWX151" s="288"/>
      <c r="UWY151" s="288"/>
      <c r="UWZ151" s="288"/>
      <c r="UXA151" s="288"/>
      <c r="UXB151" s="288"/>
      <c r="UXC151" s="288"/>
      <c r="UXD151" s="288"/>
      <c r="UXE151" s="288"/>
      <c r="UXF151" s="288"/>
      <c r="UXG151" s="288"/>
      <c r="UXH151" s="288"/>
      <c r="UXI151" s="288"/>
      <c r="UXJ151" s="288"/>
      <c r="UXK151" s="288"/>
      <c r="UXL151" s="288"/>
      <c r="UXM151" s="288"/>
      <c r="UXN151" s="288"/>
      <c r="UXO151" s="288"/>
      <c r="UXP151" s="288"/>
      <c r="UXQ151" s="288"/>
      <c r="UXR151" s="288"/>
      <c r="UXS151" s="288"/>
      <c r="UXT151" s="288"/>
      <c r="UXU151" s="288"/>
      <c r="UXV151" s="288"/>
      <c r="UXW151" s="288"/>
      <c r="UXX151" s="288"/>
      <c r="UXY151" s="288"/>
      <c r="UXZ151" s="288"/>
      <c r="UYA151" s="288"/>
      <c r="UYB151" s="288"/>
      <c r="UYC151" s="288"/>
      <c r="UYD151" s="288"/>
      <c r="UYE151" s="288"/>
      <c r="UYF151" s="288"/>
      <c r="UYG151" s="288"/>
      <c r="UYH151" s="288"/>
      <c r="UYI151" s="288"/>
      <c r="UYJ151" s="288"/>
      <c r="UYK151" s="288"/>
      <c r="UYL151" s="288"/>
      <c r="UYM151" s="288"/>
      <c r="UYN151" s="288"/>
      <c r="UYO151" s="288"/>
      <c r="UYP151" s="288"/>
      <c r="UYQ151" s="288"/>
      <c r="UYR151" s="288"/>
      <c r="UYS151" s="288"/>
      <c r="UYT151" s="288"/>
      <c r="UYU151" s="288"/>
      <c r="UYV151" s="288"/>
      <c r="UYW151" s="288"/>
      <c r="UYX151" s="288"/>
      <c r="UYY151" s="288"/>
      <c r="UYZ151" s="288"/>
      <c r="UZA151" s="288"/>
      <c r="UZB151" s="288"/>
      <c r="UZC151" s="288"/>
      <c r="UZD151" s="288"/>
      <c r="UZE151" s="288"/>
      <c r="UZF151" s="288"/>
      <c r="UZG151" s="288"/>
      <c r="UZH151" s="288"/>
      <c r="UZI151" s="288"/>
      <c r="UZJ151" s="288"/>
      <c r="UZK151" s="288"/>
      <c r="UZL151" s="288"/>
      <c r="UZM151" s="288"/>
      <c r="UZN151" s="288"/>
      <c r="UZO151" s="288"/>
      <c r="UZP151" s="288"/>
      <c r="UZQ151" s="288"/>
      <c r="UZR151" s="288"/>
      <c r="UZS151" s="288"/>
      <c r="UZT151" s="288"/>
      <c r="UZU151" s="288"/>
      <c r="UZV151" s="288"/>
      <c r="UZW151" s="288"/>
      <c r="UZX151" s="288"/>
      <c r="UZY151" s="288"/>
      <c r="UZZ151" s="288"/>
      <c r="VAA151" s="288"/>
      <c r="VAB151" s="288"/>
      <c r="VAC151" s="288"/>
      <c r="VAD151" s="288"/>
      <c r="VAE151" s="288"/>
      <c r="VAF151" s="288"/>
      <c r="VAG151" s="288"/>
      <c r="VAH151" s="288"/>
      <c r="VAI151" s="288"/>
      <c r="VAJ151" s="288"/>
      <c r="VAK151" s="288"/>
      <c r="VAL151" s="288"/>
      <c r="VAM151" s="288"/>
      <c r="VAN151" s="288"/>
      <c r="VAO151" s="288"/>
      <c r="VAP151" s="288"/>
      <c r="VAQ151" s="288"/>
      <c r="VAR151" s="288"/>
      <c r="VAS151" s="288"/>
      <c r="VAT151" s="288"/>
      <c r="VAU151" s="288"/>
      <c r="VAV151" s="288"/>
      <c r="VAW151" s="288"/>
      <c r="VAX151" s="288"/>
      <c r="VAY151" s="288"/>
      <c r="VAZ151" s="288"/>
      <c r="VBA151" s="288"/>
      <c r="VBB151" s="288"/>
      <c r="VBC151" s="288"/>
      <c r="VBD151" s="288"/>
      <c r="VBE151" s="288"/>
      <c r="VBF151" s="288"/>
      <c r="VBG151" s="288"/>
      <c r="VBH151" s="288"/>
      <c r="VBI151" s="288"/>
      <c r="VBJ151" s="288"/>
      <c r="VBK151" s="288"/>
      <c r="VBL151" s="288"/>
      <c r="VBM151" s="288"/>
      <c r="VBN151" s="288"/>
      <c r="VBO151" s="288"/>
      <c r="VBP151" s="288"/>
      <c r="VBQ151" s="288"/>
      <c r="VBR151" s="288"/>
      <c r="VBS151" s="288"/>
      <c r="VBT151" s="288"/>
      <c r="VBU151" s="288"/>
      <c r="VBV151" s="288"/>
      <c r="VBW151" s="288"/>
      <c r="VBX151" s="288"/>
      <c r="VBY151" s="288"/>
      <c r="VBZ151" s="288"/>
      <c r="VCA151" s="288"/>
      <c r="VCB151" s="288"/>
      <c r="VCC151" s="288"/>
      <c r="VCD151" s="288"/>
      <c r="VCE151" s="288"/>
      <c r="VCF151" s="288"/>
      <c r="VCG151" s="288"/>
      <c r="VCH151" s="288"/>
      <c r="VCI151" s="288"/>
      <c r="VCJ151" s="288"/>
      <c r="VCK151" s="288"/>
      <c r="VCL151" s="288"/>
      <c r="VCM151" s="288"/>
      <c r="VCN151" s="288"/>
      <c r="VCO151" s="288"/>
      <c r="VCP151" s="288"/>
      <c r="VCQ151" s="288"/>
      <c r="VCR151" s="288"/>
      <c r="VCS151" s="288"/>
      <c r="VCT151" s="288"/>
      <c r="VCU151" s="288"/>
      <c r="VCV151" s="288"/>
      <c r="VCW151" s="288"/>
      <c r="VCX151" s="288"/>
      <c r="VCY151" s="288"/>
      <c r="VCZ151" s="288"/>
      <c r="VDA151" s="288"/>
      <c r="VDB151" s="288"/>
      <c r="VDC151" s="288"/>
      <c r="VDD151" s="288"/>
      <c r="VDE151" s="288"/>
      <c r="VDF151" s="288"/>
      <c r="VDG151" s="288"/>
      <c r="VDH151" s="288"/>
      <c r="VDI151" s="288"/>
      <c r="VDJ151" s="288"/>
      <c r="VDK151" s="288"/>
      <c r="VDL151" s="288"/>
      <c r="VDM151" s="288"/>
      <c r="VDN151" s="288"/>
      <c r="VDO151" s="288"/>
      <c r="VDP151" s="288"/>
      <c r="VDQ151" s="288"/>
      <c r="VDR151" s="288"/>
      <c r="VDS151" s="288"/>
      <c r="VDT151" s="288"/>
      <c r="VDU151" s="288"/>
      <c r="VDV151" s="288"/>
      <c r="VDW151" s="288"/>
      <c r="VDX151" s="288"/>
      <c r="VDY151" s="288"/>
      <c r="VDZ151" s="288"/>
      <c r="VEA151" s="288"/>
      <c r="VEB151" s="288"/>
      <c r="VEC151" s="288"/>
      <c r="VED151" s="288"/>
      <c r="VEE151" s="288"/>
      <c r="VEF151" s="288"/>
      <c r="VEG151" s="288"/>
      <c r="VEH151" s="288"/>
      <c r="VEI151" s="288"/>
      <c r="VEJ151" s="288"/>
      <c r="VEK151" s="288"/>
      <c r="VEL151" s="288"/>
      <c r="VEM151" s="288"/>
      <c r="VEN151" s="288"/>
      <c r="VEO151" s="288"/>
      <c r="VEP151" s="288"/>
      <c r="VEQ151" s="288"/>
      <c r="VER151" s="288"/>
      <c r="VES151" s="288"/>
      <c r="VET151" s="288"/>
      <c r="VEU151" s="288"/>
      <c r="VEV151" s="288"/>
      <c r="VEW151" s="288"/>
      <c r="VEX151" s="288"/>
      <c r="VEY151" s="288"/>
      <c r="VEZ151" s="288"/>
      <c r="VFA151" s="288"/>
      <c r="VFB151" s="288"/>
      <c r="VFC151" s="288"/>
      <c r="VFD151" s="288"/>
      <c r="VFE151" s="288"/>
      <c r="VFF151" s="288"/>
      <c r="VFG151" s="288"/>
      <c r="VFH151" s="288"/>
      <c r="VFI151" s="288"/>
      <c r="VFJ151" s="288"/>
      <c r="VFK151" s="288"/>
      <c r="VFL151" s="288"/>
      <c r="VFM151" s="288"/>
      <c r="VFN151" s="288"/>
      <c r="VFO151" s="288"/>
      <c r="VFP151" s="288"/>
      <c r="VFQ151" s="288"/>
      <c r="VFR151" s="288"/>
      <c r="VFS151" s="288"/>
      <c r="VFT151" s="288"/>
      <c r="VFU151" s="288"/>
      <c r="VFV151" s="288"/>
      <c r="VFW151" s="288"/>
      <c r="VFX151" s="288"/>
      <c r="VFY151" s="288"/>
      <c r="VFZ151" s="288"/>
      <c r="VGA151" s="288"/>
      <c r="VGB151" s="288"/>
      <c r="VGC151" s="288"/>
      <c r="VGD151" s="288"/>
      <c r="VGE151" s="288"/>
      <c r="VGF151" s="288"/>
      <c r="VGG151" s="288"/>
      <c r="VGH151" s="288"/>
      <c r="VGI151" s="288"/>
      <c r="VGJ151" s="288"/>
      <c r="VGK151" s="288"/>
      <c r="VGL151" s="288"/>
      <c r="VGM151" s="288"/>
      <c r="VGN151" s="288"/>
      <c r="VGO151" s="288"/>
      <c r="VGP151" s="288"/>
      <c r="VGQ151" s="288"/>
      <c r="VGR151" s="288"/>
      <c r="VGS151" s="288"/>
      <c r="VGT151" s="288"/>
      <c r="VGU151" s="288"/>
      <c r="VGV151" s="288"/>
      <c r="VGW151" s="288"/>
      <c r="VGX151" s="288"/>
      <c r="VGY151" s="288"/>
      <c r="VGZ151" s="288"/>
      <c r="VHA151" s="288"/>
      <c r="VHB151" s="288"/>
      <c r="VHC151" s="288"/>
      <c r="VHD151" s="288"/>
      <c r="VHE151" s="288"/>
      <c r="VHF151" s="288"/>
      <c r="VHG151" s="288"/>
      <c r="VHH151" s="288"/>
      <c r="VHI151" s="288"/>
      <c r="VHJ151" s="288"/>
      <c r="VHK151" s="288"/>
      <c r="VHL151" s="288"/>
      <c r="VHM151" s="288"/>
      <c r="VHN151" s="288"/>
      <c r="VHO151" s="288"/>
      <c r="VHP151" s="288"/>
      <c r="VHQ151" s="288"/>
      <c r="VHR151" s="288"/>
      <c r="VHS151" s="288"/>
      <c r="VHT151" s="288"/>
      <c r="VHU151" s="288"/>
      <c r="VHV151" s="288"/>
      <c r="VHW151" s="288"/>
      <c r="VHX151" s="288"/>
      <c r="VHY151" s="288"/>
      <c r="VHZ151" s="288"/>
      <c r="VIA151" s="288"/>
      <c r="VIB151" s="288"/>
      <c r="VIC151" s="288"/>
      <c r="VID151" s="288"/>
      <c r="VIE151" s="288"/>
      <c r="VIF151" s="288"/>
      <c r="VIG151" s="288"/>
      <c r="VIH151" s="288"/>
      <c r="VII151" s="288"/>
      <c r="VIJ151" s="288"/>
      <c r="VIK151" s="288"/>
      <c r="VIL151" s="288"/>
      <c r="VIM151" s="288"/>
      <c r="VIN151" s="288"/>
      <c r="VIO151" s="288"/>
      <c r="VIP151" s="288"/>
      <c r="VIQ151" s="288"/>
      <c r="VIR151" s="288"/>
      <c r="VIS151" s="288"/>
      <c r="VIT151" s="288"/>
      <c r="VIU151" s="288"/>
      <c r="VIV151" s="288"/>
      <c r="VIW151" s="288"/>
      <c r="VIX151" s="288"/>
      <c r="VIY151" s="288"/>
      <c r="VIZ151" s="288"/>
      <c r="VJA151" s="288"/>
      <c r="VJB151" s="288"/>
      <c r="VJC151" s="288"/>
      <c r="VJD151" s="288"/>
      <c r="VJE151" s="288"/>
      <c r="VJF151" s="288"/>
      <c r="VJG151" s="288"/>
      <c r="VJH151" s="288"/>
      <c r="VJI151" s="288"/>
      <c r="VJJ151" s="288"/>
      <c r="VJK151" s="288"/>
      <c r="VJL151" s="288"/>
      <c r="VJM151" s="288"/>
      <c r="VJN151" s="288"/>
      <c r="VJO151" s="288"/>
      <c r="VJP151" s="288"/>
      <c r="VJQ151" s="288"/>
      <c r="VJR151" s="288"/>
      <c r="VJS151" s="288"/>
      <c r="VJT151" s="288"/>
      <c r="VJU151" s="288"/>
      <c r="VJV151" s="288"/>
      <c r="VJW151" s="288"/>
      <c r="VJX151" s="288"/>
      <c r="VJY151" s="288"/>
      <c r="VJZ151" s="288"/>
      <c r="VKA151" s="288"/>
      <c r="VKB151" s="288"/>
      <c r="VKC151" s="288"/>
      <c r="VKD151" s="288"/>
      <c r="VKE151" s="288"/>
      <c r="VKF151" s="288"/>
      <c r="VKG151" s="288"/>
      <c r="VKH151" s="288"/>
      <c r="VKI151" s="288"/>
      <c r="VKJ151" s="288"/>
      <c r="VKK151" s="288"/>
      <c r="VKL151" s="288"/>
      <c r="VKM151" s="288"/>
      <c r="VKN151" s="288"/>
      <c r="VKO151" s="288"/>
      <c r="VKP151" s="288"/>
      <c r="VKQ151" s="288"/>
      <c r="VKR151" s="288"/>
      <c r="VKS151" s="288"/>
      <c r="VKT151" s="288"/>
      <c r="VKU151" s="288"/>
      <c r="VKV151" s="288"/>
      <c r="VKW151" s="288"/>
      <c r="VKX151" s="288"/>
      <c r="VKY151" s="288"/>
      <c r="VKZ151" s="288"/>
      <c r="VLA151" s="288"/>
      <c r="VLB151" s="288"/>
      <c r="VLC151" s="288"/>
      <c r="VLD151" s="288"/>
      <c r="VLE151" s="288"/>
      <c r="VLF151" s="288"/>
      <c r="VLG151" s="288"/>
      <c r="VLH151" s="288"/>
      <c r="VLI151" s="288"/>
      <c r="VLJ151" s="288"/>
      <c r="VLK151" s="288"/>
      <c r="VLL151" s="288"/>
      <c r="VLM151" s="288"/>
      <c r="VLN151" s="288"/>
      <c r="VLO151" s="288"/>
      <c r="VLP151" s="288"/>
      <c r="VLQ151" s="288"/>
      <c r="VLR151" s="288"/>
      <c r="VLS151" s="288"/>
      <c r="VLT151" s="288"/>
      <c r="VLU151" s="288"/>
      <c r="VLV151" s="288"/>
      <c r="VLW151" s="288"/>
      <c r="VLX151" s="288"/>
      <c r="VLY151" s="288"/>
      <c r="VLZ151" s="288"/>
      <c r="VMA151" s="288"/>
      <c r="VMB151" s="288"/>
      <c r="VMC151" s="288"/>
      <c r="VMD151" s="288"/>
      <c r="VME151" s="288"/>
      <c r="VMF151" s="288"/>
      <c r="VMG151" s="288"/>
      <c r="VMH151" s="288"/>
      <c r="VMI151" s="288"/>
      <c r="VMJ151" s="288"/>
      <c r="VMK151" s="288"/>
      <c r="VML151" s="288"/>
      <c r="VMM151" s="288"/>
      <c r="VMN151" s="288"/>
      <c r="VMO151" s="288"/>
      <c r="VMP151" s="288"/>
      <c r="VMQ151" s="288"/>
      <c r="VMR151" s="288"/>
      <c r="VMS151" s="288"/>
      <c r="VMT151" s="288"/>
      <c r="VMU151" s="288"/>
      <c r="VMV151" s="288"/>
      <c r="VMW151" s="288"/>
      <c r="VMX151" s="288"/>
      <c r="VMY151" s="288"/>
      <c r="VMZ151" s="288"/>
      <c r="VNA151" s="288"/>
      <c r="VNB151" s="288"/>
      <c r="VNC151" s="288"/>
      <c r="VND151" s="288"/>
      <c r="VNE151" s="288"/>
      <c r="VNF151" s="288"/>
      <c r="VNG151" s="288"/>
      <c r="VNH151" s="288"/>
      <c r="VNI151" s="288"/>
      <c r="VNJ151" s="288"/>
      <c r="VNK151" s="288"/>
      <c r="VNL151" s="288"/>
      <c r="VNM151" s="288"/>
      <c r="VNN151" s="288"/>
      <c r="VNO151" s="288"/>
      <c r="VNP151" s="288"/>
      <c r="VNQ151" s="288"/>
      <c r="VNR151" s="288"/>
      <c r="VNS151" s="288"/>
      <c r="VNT151" s="288"/>
      <c r="VNU151" s="288"/>
      <c r="VNV151" s="288"/>
      <c r="VNW151" s="288"/>
      <c r="VNX151" s="288"/>
      <c r="VNY151" s="288"/>
      <c r="VNZ151" s="288"/>
      <c r="VOA151" s="288"/>
      <c r="VOB151" s="288"/>
      <c r="VOC151" s="288"/>
      <c r="VOD151" s="288"/>
      <c r="VOE151" s="288"/>
      <c r="VOF151" s="288"/>
      <c r="VOG151" s="288"/>
      <c r="VOH151" s="288"/>
      <c r="VOI151" s="288"/>
      <c r="VOJ151" s="288"/>
      <c r="VOK151" s="288"/>
      <c r="VOL151" s="288"/>
      <c r="VOM151" s="288"/>
      <c r="VON151" s="288"/>
      <c r="VOO151" s="288"/>
      <c r="VOP151" s="288"/>
      <c r="VOQ151" s="288"/>
      <c r="VOR151" s="288"/>
      <c r="VOS151" s="288"/>
      <c r="VOT151" s="288"/>
      <c r="VOU151" s="288"/>
      <c r="VOV151" s="288"/>
      <c r="VOW151" s="288"/>
      <c r="VOX151" s="288"/>
      <c r="VOY151" s="288"/>
      <c r="VOZ151" s="288"/>
      <c r="VPA151" s="288"/>
      <c r="VPB151" s="288"/>
      <c r="VPC151" s="288"/>
      <c r="VPD151" s="288"/>
      <c r="VPE151" s="288"/>
      <c r="VPF151" s="288"/>
      <c r="VPG151" s="288"/>
      <c r="VPH151" s="288"/>
      <c r="VPI151" s="288"/>
      <c r="VPJ151" s="288"/>
      <c r="VPK151" s="288"/>
      <c r="VPL151" s="288"/>
      <c r="VPM151" s="288"/>
      <c r="VPN151" s="288"/>
      <c r="VPO151" s="288"/>
      <c r="VPP151" s="288"/>
      <c r="VPQ151" s="288"/>
      <c r="VPR151" s="288"/>
      <c r="VPS151" s="288"/>
      <c r="VPT151" s="288"/>
      <c r="VPU151" s="288"/>
      <c r="VPV151" s="288"/>
      <c r="VPW151" s="288"/>
      <c r="VPX151" s="288"/>
      <c r="VPY151" s="288"/>
      <c r="VPZ151" s="288"/>
      <c r="VQA151" s="288"/>
      <c r="VQB151" s="288"/>
      <c r="VQC151" s="288"/>
      <c r="VQD151" s="288"/>
      <c r="VQE151" s="288"/>
      <c r="VQF151" s="288"/>
      <c r="VQG151" s="288"/>
      <c r="VQH151" s="288"/>
      <c r="VQI151" s="288"/>
      <c r="VQJ151" s="288"/>
      <c r="VQK151" s="288"/>
      <c r="VQL151" s="288"/>
      <c r="VQM151" s="288"/>
      <c r="VQN151" s="288"/>
      <c r="VQO151" s="288"/>
      <c r="VQP151" s="288"/>
      <c r="VQQ151" s="288"/>
      <c r="VQR151" s="288"/>
      <c r="VQS151" s="288"/>
      <c r="VQT151" s="288"/>
      <c r="VQU151" s="288"/>
      <c r="VQV151" s="288"/>
      <c r="VQW151" s="288"/>
      <c r="VQX151" s="288"/>
      <c r="VQY151" s="288"/>
      <c r="VQZ151" s="288"/>
      <c r="VRA151" s="288"/>
      <c r="VRB151" s="288"/>
      <c r="VRC151" s="288"/>
      <c r="VRD151" s="288"/>
      <c r="VRE151" s="288"/>
      <c r="VRF151" s="288"/>
      <c r="VRG151" s="288"/>
      <c r="VRH151" s="288"/>
      <c r="VRI151" s="288"/>
      <c r="VRJ151" s="288"/>
      <c r="VRK151" s="288"/>
      <c r="VRL151" s="288"/>
      <c r="VRM151" s="288"/>
      <c r="VRN151" s="288"/>
      <c r="VRO151" s="288"/>
      <c r="VRP151" s="288"/>
      <c r="VRQ151" s="288"/>
      <c r="VRR151" s="288"/>
      <c r="VRS151" s="288"/>
      <c r="VRT151" s="288"/>
      <c r="VRU151" s="288"/>
      <c r="VRV151" s="288"/>
      <c r="VRW151" s="288"/>
      <c r="VRX151" s="288"/>
      <c r="VRY151" s="288"/>
      <c r="VRZ151" s="288"/>
      <c r="VSA151" s="288"/>
      <c r="VSB151" s="288"/>
      <c r="VSC151" s="288"/>
      <c r="VSD151" s="288"/>
      <c r="VSE151" s="288"/>
      <c r="VSF151" s="288"/>
      <c r="VSG151" s="288"/>
      <c r="VSH151" s="288"/>
      <c r="VSI151" s="288"/>
      <c r="VSJ151" s="288"/>
      <c r="VSK151" s="288"/>
      <c r="VSL151" s="288"/>
      <c r="VSM151" s="288"/>
      <c r="VSN151" s="288"/>
      <c r="VSO151" s="288"/>
      <c r="VSP151" s="288"/>
      <c r="VSQ151" s="288"/>
      <c r="VSR151" s="288"/>
      <c r="VSS151" s="288"/>
      <c r="VST151" s="288"/>
      <c r="VSU151" s="288"/>
      <c r="VSV151" s="288"/>
      <c r="VSW151" s="288"/>
      <c r="VSX151" s="288"/>
      <c r="VSY151" s="288"/>
      <c r="VSZ151" s="288"/>
      <c r="VTA151" s="288"/>
      <c r="VTB151" s="288"/>
      <c r="VTC151" s="288"/>
      <c r="VTD151" s="288"/>
      <c r="VTE151" s="288"/>
      <c r="VTF151" s="288"/>
      <c r="VTG151" s="288"/>
      <c r="VTH151" s="288"/>
      <c r="VTI151" s="288"/>
      <c r="VTJ151" s="288"/>
      <c r="VTK151" s="288"/>
      <c r="VTL151" s="288"/>
      <c r="VTM151" s="288"/>
      <c r="VTN151" s="288"/>
      <c r="VTO151" s="288"/>
      <c r="VTP151" s="288"/>
      <c r="VTQ151" s="288"/>
      <c r="VTR151" s="288"/>
      <c r="VTS151" s="288"/>
      <c r="VTT151" s="288"/>
      <c r="VTU151" s="288"/>
      <c r="VTV151" s="288"/>
      <c r="VTW151" s="288"/>
      <c r="VTX151" s="288"/>
      <c r="VTY151" s="288"/>
      <c r="VTZ151" s="288"/>
      <c r="VUA151" s="288"/>
      <c r="VUB151" s="288"/>
      <c r="VUC151" s="288"/>
      <c r="VUD151" s="288"/>
      <c r="VUE151" s="288"/>
      <c r="VUF151" s="288"/>
      <c r="VUG151" s="288"/>
      <c r="VUH151" s="288"/>
      <c r="VUI151" s="288"/>
      <c r="VUJ151" s="288"/>
      <c r="VUK151" s="288"/>
      <c r="VUL151" s="288"/>
      <c r="VUM151" s="288"/>
      <c r="VUN151" s="288"/>
      <c r="VUO151" s="288"/>
      <c r="VUP151" s="288"/>
      <c r="VUQ151" s="288"/>
      <c r="VUR151" s="288"/>
      <c r="VUS151" s="288"/>
      <c r="VUT151" s="288"/>
      <c r="VUU151" s="288"/>
      <c r="VUV151" s="288"/>
      <c r="VUW151" s="288"/>
      <c r="VUX151" s="288"/>
      <c r="VUY151" s="288"/>
      <c r="VUZ151" s="288"/>
      <c r="VVA151" s="288"/>
      <c r="VVB151" s="288"/>
      <c r="VVC151" s="288"/>
      <c r="VVD151" s="288"/>
      <c r="VVE151" s="288"/>
      <c r="VVF151" s="288"/>
      <c r="VVG151" s="288"/>
      <c r="VVH151" s="288"/>
      <c r="VVI151" s="288"/>
      <c r="VVJ151" s="288"/>
      <c r="VVK151" s="288"/>
      <c r="VVL151" s="288"/>
      <c r="VVM151" s="288"/>
      <c r="VVN151" s="288"/>
      <c r="VVO151" s="288"/>
      <c r="VVP151" s="288"/>
      <c r="VVQ151" s="288"/>
      <c r="VVR151" s="288"/>
      <c r="VVS151" s="288"/>
      <c r="VVT151" s="288"/>
      <c r="VVU151" s="288"/>
      <c r="VVV151" s="288"/>
      <c r="VVW151" s="288"/>
      <c r="VVX151" s="288"/>
      <c r="VVY151" s="288"/>
      <c r="VVZ151" s="288"/>
      <c r="VWA151" s="288"/>
      <c r="VWB151" s="288"/>
      <c r="VWC151" s="288"/>
      <c r="VWD151" s="288"/>
      <c r="VWE151" s="288"/>
      <c r="VWF151" s="288"/>
      <c r="VWG151" s="288"/>
      <c r="VWH151" s="288"/>
      <c r="VWI151" s="288"/>
      <c r="VWJ151" s="288"/>
      <c r="VWK151" s="288"/>
      <c r="VWL151" s="288"/>
      <c r="VWM151" s="288"/>
      <c r="VWN151" s="288"/>
      <c r="VWO151" s="288"/>
      <c r="VWP151" s="288"/>
      <c r="VWQ151" s="288"/>
      <c r="VWR151" s="288"/>
      <c r="VWS151" s="288"/>
      <c r="VWT151" s="288"/>
      <c r="VWU151" s="288"/>
      <c r="VWV151" s="288"/>
      <c r="VWW151" s="288"/>
      <c r="VWX151" s="288"/>
      <c r="VWY151" s="288"/>
      <c r="VWZ151" s="288"/>
      <c r="VXA151" s="288"/>
      <c r="VXB151" s="288"/>
      <c r="VXC151" s="288"/>
      <c r="VXD151" s="288"/>
      <c r="VXE151" s="288"/>
      <c r="VXF151" s="288"/>
      <c r="VXG151" s="288"/>
      <c r="VXH151" s="288"/>
      <c r="VXI151" s="288"/>
      <c r="VXJ151" s="288"/>
      <c r="VXK151" s="288"/>
      <c r="VXL151" s="288"/>
      <c r="VXM151" s="288"/>
      <c r="VXN151" s="288"/>
      <c r="VXO151" s="288"/>
      <c r="VXP151" s="288"/>
      <c r="VXQ151" s="288"/>
      <c r="VXR151" s="288"/>
      <c r="VXS151" s="288"/>
      <c r="VXT151" s="288"/>
      <c r="VXU151" s="288"/>
      <c r="VXV151" s="288"/>
      <c r="VXW151" s="288"/>
      <c r="VXX151" s="288"/>
      <c r="VXY151" s="288"/>
      <c r="VXZ151" s="288"/>
      <c r="VYA151" s="288"/>
      <c r="VYB151" s="288"/>
      <c r="VYC151" s="288"/>
      <c r="VYD151" s="288"/>
      <c r="VYE151" s="288"/>
      <c r="VYF151" s="288"/>
      <c r="VYG151" s="288"/>
      <c r="VYH151" s="288"/>
      <c r="VYI151" s="288"/>
      <c r="VYJ151" s="288"/>
      <c r="VYK151" s="288"/>
      <c r="VYL151" s="288"/>
      <c r="VYM151" s="288"/>
      <c r="VYN151" s="288"/>
      <c r="VYO151" s="288"/>
      <c r="VYP151" s="288"/>
      <c r="VYQ151" s="288"/>
      <c r="VYR151" s="288"/>
      <c r="VYS151" s="288"/>
      <c r="VYT151" s="288"/>
      <c r="VYU151" s="288"/>
      <c r="VYV151" s="288"/>
      <c r="VYW151" s="288"/>
      <c r="VYX151" s="288"/>
      <c r="VYY151" s="288"/>
      <c r="VYZ151" s="288"/>
      <c r="VZA151" s="288"/>
      <c r="VZB151" s="288"/>
      <c r="VZC151" s="288"/>
      <c r="VZD151" s="288"/>
      <c r="VZE151" s="288"/>
      <c r="VZF151" s="288"/>
      <c r="VZG151" s="288"/>
      <c r="VZH151" s="288"/>
      <c r="VZI151" s="288"/>
      <c r="VZJ151" s="288"/>
      <c r="VZK151" s="288"/>
      <c r="VZL151" s="288"/>
      <c r="VZM151" s="288"/>
      <c r="VZN151" s="288"/>
      <c r="VZO151" s="288"/>
      <c r="VZP151" s="288"/>
      <c r="VZQ151" s="288"/>
      <c r="VZR151" s="288"/>
      <c r="VZS151" s="288"/>
      <c r="VZT151" s="288"/>
      <c r="VZU151" s="288"/>
      <c r="VZV151" s="288"/>
      <c r="VZW151" s="288"/>
      <c r="VZX151" s="288"/>
      <c r="VZY151" s="288"/>
      <c r="VZZ151" s="288"/>
      <c r="WAA151" s="288"/>
      <c r="WAB151" s="288"/>
      <c r="WAC151" s="288"/>
      <c r="WAD151" s="288"/>
      <c r="WAE151" s="288"/>
      <c r="WAF151" s="288"/>
      <c r="WAG151" s="288"/>
      <c r="WAH151" s="288"/>
      <c r="WAI151" s="288"/>
      <c r="WAJ151" s="288"/>
      <c r="WAK151" s="288"/>
      <c r="WAL151" s="288"/>
      <c r="WAM151" s="288"/>
      <c r="WAN151" s="288"/>
      <c r="WAO151" s="288"/>
      <c r="WAP151" s="288"/>
      <c r="WAQ151" s="288"/>
      <c r="WAR151" s="288"/>
      <c r="WAS151" s="288"/>
      <c r="WAT151" s="288"/>
      <c r="WAU151" s="288"/>
      <c r="WAV151" s="288"/>
      <c r="WAW151" s="288"/>
      <c r="WAX151" s="288"/>
      <c r="WAY151" s="288"/>
      <c r="WAZ151" s="288"/>
      <c r="WBA151" s="288"/>
      <c r="WBB151" s="288"/>
      <c r="WBC151" s="288"/>
      <c r="WBD151" s="288"/>
      <c r="WBE151" s="288"/>
      <c r="WBF151" s="288"/>
      <c r="WBG151" s="288"/>
      <c r="WBH151" s="288"/>
      <c r="WBI151" s="288"/>
      <c r="WBJ151" s="288"/>
      <c r="WBK151" s="288"/>
      <c r="WBL151" s="288"/>
      <c r="WBM151" s="288"/>
      <c r="WBN151" s="288"/>
      <c r="WBO151" s="288"/>
      <c r="WBP151" s="288"/>
      <c r="WBQ151" s="288"/>
      <c r="WBR151" s="288"/>
      <c r="WBS151" s="288"/>
      <c r="WBT151" s="288"/>
      <c r="WBU151" s="288"/>
      <c r="WBV151" s="288"/>
      <c r="WBW151" s="288"/>
      <c r="WBX151" s="288"/>
      <c r="WBY151" s="288"/>
      <c r="WBZ151" s="288"/>
      <c r="WCA151" s="288"/>
      <c r="WCB151" s="288"/>
      <c r="WCC151" s="288"/>
      <c r="WCD151" s="288"/>
      <c r="WCE151" s="288"/>
      <c r="WCF151" s="288"/>
      <c r="WCG151" s="288"/>
      <c r="WCH151" s="288"/>
      <c r="WCI151" s="288"/>
      <c r="WCJ151" s="288"/>
      <c r="WCK151" s="288"/>
      <c r="WCL151" s="288"/>
      <c r="WCM151" s="288"/>
      <c r="WCN151" s="288"/>
      <c r="WCO151" s="288"/>
      <c r="WCP151" s="288"/>
      <c r="WCQ151" s="288"/>
      <c r="WCR151" s="288"/>
      <c r="WCS151" s="288"/>
      <c r="WCT151" s="288"/>
      <c r="WCU151" s="288"/>
      <c r="WCV151" s="288"/>
      <c r="WCW151" s="288"/>
      <c r="WCX151" s="288"/>
      <c r="WCY151" s="288"/>
      <c r="WCZ151" s="288"/>
      <c r="WDA151" s="288"/>
      <c r="WDB151" s="288"/>
      <c r="WDC151" s="288"/>
      <c r="WDD151" s="288"/>
      <c r="WDE151" s="288"/>
      <c r="WDF151" s="288"/>
      <c r="WDG151" s="288"/>
      <c r="WDH151" s="288"/>
      <c r="WDI151" s="288"/>
      <c r="WDJ151" s="288"/>
      <c r="WDK151" s="288"/>
      <c r="WDL151" s="288"/>
      <c r="WDM151" s="288"/>
      <c r="WDN151" s="288"/>
      <c r="WDO151" s="288"/>
      <c r="WDP151" s="288"/>
      <c r="WDQ151" s="288"/>
      <c r="WDR151" s="288"/>
      <c r="WDS151" s="288"/>
      <c r="WDT151" s="288"/>
      <c r="WDU151" s="288"/>
      <c r="WDV151" s="288"/>
      <c r="WDW151" s="288"/>
      <c r="WDX151" s="288"/>
      <c r="WDY151" s="288"/>
      <c r="WDZ151" s="288"/>
      <c r="WEA151" s="288"/>
      <c r="WEB151" s="288"/>
      <c r="WEC151" s="288"/>
      <c r="WED151" s="288"/>
      <c r="WEE151" s="288"/>
      <c r="WEF151" s="288"/>
      <c r="WEG151" s="288"/>
      <c r="WEH151" s="288"/>
      <c r="WEI151" s="288"/>
      <c r="WEJ151" s="288"/>
      <c r="WEK151" s="288"/>
      <c r="WEL151" s="288"/>
      <c r="WEM151" s="288"/>
      <c r="WEN151" s="288"/>
      <c r="WEO151" s="288"/>
      <c r="WEP151" s="288"/>
      <c r="WEQ151" s="288"/>
      <c r="WER151" s="288"/>
      <c r="WES151" s="288"/>
      <c r="WET151" s="288"/>
      <c r="WEU151" s="288"/>
      <c r="WEV151" s="288"/>
      <c r="WEW151" s="288"/>
      <c r="WEX151" s="288"/>
      <c r="WEY151" s="288"/>
      <c r="WEZ151" s="288"/>
      <c r="WFA151" s="288"/>
      <c r="WFB151" s="288"/>
      <c r="WFC151" s="288"/>
      <c r="WFD151" s="288"/>
      <c r="WFE151" s="288"/>
      <c r="WFF151" s="288"/>
      <c r="WFG151" s="288"/>
      <c r="WFH151" s="288"/>
      <c r="WFI151" s="288"/>
      <c r="WFJ151" s="288"/>
      <c r="WFK151" s="288"/>
      <c r="WFL151" s="288"/>
      <c r="WFM151" s="288"/>
      <c r="WFN151" s="288"/>
      <c r="WFO151" s="288"/>
      <c r="WFP151" s="288"/>
      <c r="WFQ151" s="288"/>
      <c r="WFR151" s="288"/>
      <c r="WFS151" s="288"/>
      <c r="WFT151" s="288"/>
      <c r="WFU151" s="288"/>
      <c r="WFV151" s="288"/>
      <c r="WFW151" s="288"/>
      <c r="WFX151" s="288"/>
      <c r="WFY151" s="288"/>
      <c r="WFZ151" s="288"/>
      <c r="WGA151" s="288"/>
      <c r="WGB151" s="288"/>
      <c r="WGC151" s="288"/>
      <c r="WGD151" s="288"/>
      <c r="WGE151" s="288"/>
      <c r="WGF151" s="288"/>
      <c r="WGG151" s="288"/>
      <c r="WGH151" s="288"/>
      <c r="WGI151" s="288"/>
      <c r="WGJ151" s="288"/>
      <c r="WGK151" s="288"/>
      <c r="WGL151" s="288"/>
      <c r="WGM151" s="288"/>
      <c r="WGN151" s="288"/>
      <c r="WGO151" s="288"/>
      <c r="WGP151" s="288"/>
      <c r="WGQ151" s="288"/>
      <c r="WGR151" s="288"/>
      <c r="WGS151" s="288"/>
      <c r="WGT151" s="288"/>
      <c r="WGU151" s="288"/>
      <c r="WGV151" s="288"/>
      <c r="WGW151" s="288"/>
      <c r="WGX151" s="288"/>
      <c r="WGY151" s="288"/>
      <c r="WGZ151" s="288"/>
      <c r="WHA151" s="288"/>
      <c r="WHB151" s="288"/>
      <c r="WHC151" s="288"/>
      <c r="WHD151" s="288"/>
      <c r="WHE151" s="288"/>
      <c r="WHF151" s="288"/>
      <c r="WHG151" s="288"/>
      <c r="WHH151" s="288"/>
      <c r="WHI151" s="288"/>
      <c r="WHJ151" s="288"/>
      <c r="WHK151" s="288"/>
      <c r="WHL151" s="288"/>
      <c r="WHM151" s="288"/>
      <c r="WHN151" s="288"/>
      <c r="WHO151" s="288"/>
      <c r="WHP151" s="288"/>
      <c r="WHQ151" s="288"/>
      <c r="WHR151" s="288"/>
      <c r="WHS151" s="288"/>
      <c r="WHT151" s="288"/>
      <c r="WHU151" s="288"/>
      <c r="WHV151" s="288"/>
      <c r="WHW151" s="288"/>
      <c r="WHX151" s="288"/>
      <c r="WHY151" s="288"/>
      <c r="WHZ151" s="288"/>
      <c r="WIA151" s="288"/>
      <c r="WIB151" s="288"/>
      <c r="WIC151" s="288"/>
      <c r="WID151" s="288"/>
      <c r="WIE151" s="288"/>
      <c r="WIF151" s="288"/>
      <c r="WIG151" s="288"/>
      <c r="WIH151" s="288"/>
      <c r="WII151" s="288"/>
      <c r="WIJ151" s="288"/>
      <c r="WIK151" s="288"/>
      <c r="WIL151" s="288"/>
      <c r="WIM151" s="288"/>
      <c r="WIN151" s="288"/>
      <c r="WIO151" s="288"/>
      <c r="WIP151" s="288"/>
      <c r="WIQ151" s="288"/>
      <c r="WIR151" s="288"/>
      <c r="WIS151" s="288"/>
      <c r="WIT151" s="288"/>
      <c r="WIU151" s="288"/>
      <c r="WIV151" s="288"/>
      <c r="WIW151" s="288"/>
      <c r="WIX151" s="288"/>
      <c r="WIY151" s="288"/>
      <c r="WIZ151" s="288"/>
      <c r="WJA151" s="288"/>
      <c r="WJB151" s="288"/>
      <c r="WJC151" s="288"/>
      <c r="WJD151" s="288"/>
      <c r="WJE151" s="288"/>
      <c r="WJF151" s="288"/>
      <c r="WJG151" s="288"/>
      <c r="WJH151" s="288"/>
      <c r="WJI151" s="288"/>
      <c r="WJJ151" s="288"/>
      <c r="WJK151" s="288"/>
      <c r="WJL151" s="288"/>
      <c r="WJM151" s="288"/>
      <c r="WJN151" s="288"/>
      <c r="WJO151" s="288"/>
      <c r="WJP151" s="288"/>
      <c r="WJQ151" s="288"/>
      <c r="WJR151" s="288"/>
      <c r="WJS151" s="288"/>
      <c r="WJT151" s="288"/>
      <c r="WJU151" s="288"/>
      <c r="WJV151" s="288"/>
      <c r="WJW151" s="288"/>
      <c r="WJX151" s="288"/>
      <c r="WJY151" s="288"/>
      <c r="WJZ151" s="288"/>
      <c r="WKA151" s="288"/>
      <c r="WKB151" s="288"/>
      <c r="WKC151" s="288"/>
      <c r="WKD151" s="288"/>
      <c r="WKE151" s="288"/>
      <c r="WKF151" s="288"/>
      <c r="WKG151" s="288"/>
      <c r="WKH151" s="288"/>
      <c r="WKI151" s="288"/>
      <c r="WKJ151" s="288"/>
      <c r="WKK151" s="288"/>
      <c r="WKL151" s="288"/>
      <c r="WKM151" s="288"/>
      <c r="WKN151" s="288"/>
      <c r="WKO151" s="288"/>
      <c r="WKP151" s="288"/>
      <c r="WKQ151" s="288"/>
      <c r="WKR151" s="288"/>
      <c r="WKS151" s="288"/>
      <c r="WKT151" s="288"/>
      <c r="WKU151" s="288"/>
      <c r="WKV151" s="288"/>
      <c r="WKW151" s="288"/>
      <c r="WKX151" s="288"/>
      <c r="WKY151" s="288"/>
      <c r="WKZ151" s="288"/>
      <c r="WLA151" s="288"/>
      <c r="WLB151" s="288"/>
      <c r="WLC151" s="288"/>
      <c r="WLD151" s="288"/>
      <c r="WLE151" s="288"/>
      <c r="WLF151" s="288"/>
      <c r="WLG151" s="288"/>
      <c r="WLH151" s="288"/>
      <c r="WLI151" s="288"/>
      <c r="WLJ151" s="288"/>
      <c r="WLK151" s="288"/>
      <c r="WLL151" s="288"/>
      <c r="WLM151" s="288"/>
      <c r="WLN151" s="288"/>
      <c r="WLO151" s="288"/>
      <c r="WLP151" s="288"/>
      <c r="WLQ151" s="288"/>
      <c r="WLR151" s="288"/>
      <c r="WLS151" s="288"/>
      <c r="WLT151" s="288"/>
      <c r="WLU151" s="288"/>
      <c r="WLV151" s="288"/>
      <c r="WLW151" s="288"/>
      <c r="WLX151" s="288"/>
      <c r="WLY151" s="288"/>
      <c r="WLZ151" s="288"/>
      <c r="WMA151" s="288"/>
      <c r="WMB151" s="288"/>
      <c r="WMC151" s="288"/>
      <c r="WMD151" s="288"/>
      <c r="WME151" s="288"/>
      <c r="WMF151" s="288"/>
      <c r="WMG151" s="288"/>
      <c r="WMH151" s="288"/>
      <c r="WMI151" s="288"/>
      <c r="WMJ151" s="288"/>
      <c r="WMK151" s="288"/>
      <c r="WML151" s="288"/>
      <c r="WMM151" s="288"/>
      <c r="WMN151" s="288"/>
      <c r="WMO151" s="288"/>
      <c r="WMP151" s="288"/>
      <c r="WMQ151" s="288"/>
      <c r="WMR151" s="288"/>
      <c r="WMS151" s="288"/>
      <c r="WMT151" s="288"/>
      <c r="WMU151" s="288"/>
      <c r="WMV151" s="288"/>
      <c r="WMW151" s="288"/>
      <c r="WMX151" s="288"/>
      <c r="WMY151" s="288"/>
      <c r="WMZ151" s="288"/>
      <c r="WNA151" s="288"/>
      <c r="WNB151" s="288"/>
      <c r="WNC151" s="288"/>
      <c r="WND151" s="288"/>
      <c r="WNE151" s="288"/>
      <c r="WNF151" s="288"/>
      <c r="WNG151" s="288"/>
      <c r="WNH151" s="288"/>
      <c r="WNI151" s="288"/>
      <c r="WNJ151" s="288"/>
      <c r="WNK151" s="288"/>
      <c r="WNL151" s="288"/>
      <c r="WNM151" s="288"/>
      <c r="WNN151" s="288"/>
      <c r="WNO151" s="288"/>
      <c r="WNP151" s="288"/>
      <c r="WNQ151" s="288"/>
      <c r="WNR151" s="288"/>
      <c r="WNS151" s="288"/>
      <c r="WNT151" s="288"/>
      <c r="WNU151" s="288"/>
      <c r="WNV151" s="288"/>
      <c r="WNW151" s="288"/>
      <c r="WNX151" s="288"/>
      <c r="WNY151" s="288"/>
      <c r="WNZ151" s="288"/>
      <c r="WOA151" s="288"/>
      <c r="WOB151" s="288"/>
      <c r="WOC151" s="288"/>
      <c r="WOD151" s="288"/>
      <c r="WOE151" s="288"/>
      <c r="WOF151" s="288"/>
      <c r="WOG151" s="288"/>
      <c r="WOH151" s="288"/>
      <c r="WOI151" s="288"/>
      <c r="WOJ151" s="288"/>
      <c r="WOK151" s="288"/>
      <c r="WOL151" s="288"/>
      <c r="WOM151" s="288"/>
      <c r="WON151" s="288"/>
      <c r="WOO151" s="288"/>
      <c r="WOP151" s="288"/>
      <c r="WOQ151" s="288"/>
      <c r="WOR151" s="288"/>
      <c r="WOS151" s="288"/>
      <c r="WOT151" s="288"/>
      <c r="WOU151" s="288"/>
      <c r="WOV151" s="288"/>
      <c r="WOW151" s="288"/>
      <c r="WOX151" s="288"/>
      <c r="WOY151" s="288"/>
      <c r="WOZ151" s="288"/>
      <c r="WPA151" s="288"/>
      <c r="WPB151" s="288"/>
      <c r="WPC151" s="288"/>
      <c r="WPD151" s="288"/>
      <c r="WPE151" s="288"/>
      <c r="WPF151" s="288"/>
      <c r="WPG151" s="288"/>
      <c r="WPH151" s="288"/>
      <c r="WPI151" s="288"/>
      <c r="WPJ151" s="288"/>
      <c r="WPK151" s="288"/>
      <c r="WPL151" s="288"/>
      <c r="WPM151" s="288"/>
      <c r="WPN151" s="288"/>
      <c r="WPO151" s="288"/>
      <c r="WPP151" s="288"/>
      <c r="WPQ151" s="288"/>
      <c r="WPR151" s="288"/>
      <c r="WPS151" s="288"/>
      <c r="WPT151" s="288"/>
      <c r="WPU151" s="288"/>
      <c r="WPV151" s="288"/>
      <c r="WPW151" s="288"/>
      <c r="WPX151" s="288"/>
      <c r="WPY151" s="288"/>
      <c r="WPZ151" s="288"/>
      <c r="WQA151" s="288"/>
      <c r="WQB151" s="288"/>
      <c r="WQC151" s="288"/>
      <c r="WQD151" s="288"/>
      <c r="WQE151" s="288"/>
      <c r="WQF151" s="288"/>
      <c r="WQG151" s="288"/>
      <c r="WQH151" s="288"/>
      <c r="WQI151" s="288"/>
      <c r="WQJ151" s="288"/>
      <c r="WQK151" s="288"/>
      <c r="WQL151" s="288"/>
      <c r="WQM151" s="288"/>
      <c r="WQN151" s="288"/>
      <c r="WQO151" s="288"/>
      <c r="WQP151" s="288"/>
      <c r="WQQ151" s="288"/>
      <c r="WQR151" s="288"/>
      <c r="WQS151" s="288"/>
      <c r="WQT151" s="288"/>
      <c r="WQU151" s="288"/>
      <c r="WQV151" s="288"/>
      <c r="WQW151" s="288"/>
      <c r="WQX151" s="288"/>
      <c r="WQY151" s="288"/>
      <c r="WQZ151" s="288"/>
      <c r="WRA151" s="288"/>
      <c r="WRB151" s="288"/>
      <c r="WRC151" s="288"/>
      <c r="WRD151" s="288"/>
      <c r="WRE151" s="288"/>
      <c r="WRF151" s="288"/>
      <c r="WRG151" s="288"/>
      <c r="WRH151" s="288"/>
      <c r="WRI151" s="288"/>
      <c r="WRJ151" s="288"/>
      <c r="WRK151" s="288"/>
      <c r="WRL151" s="288"/>
      <c r="WRM151" s="288"/>
      <c r="WRN151" s="288"/>
      <c r="WRO151" s="288"/>
      <c r="WRP151" s="288"/>
      <c r="WRQ151" s="288"/>
      <c r="WRR151" s="288"/>
      <c r="WRS151" s="288"/>
      <c r="WRT151" s="288"/>
      <c r="WRU151" s="288"/>
      <c r="WRV151" s="288"/>
      <c r="WRW151" s="288"/>
      <c r="WRX151" s="288"/>
      <c r="WRY151" s="288"/>
      <c r="WRZ151" s="288"/>
      <c r="WSA151" s="288"/>
      <c r="WSB151" s="288"/>
      <c r="WSC151" s="288"/>
      <c r="WSD151" s="288"/>
      <c r="WSE151" s="288"/>
      <c r="WSF151" s="288"/>
      <c r="WSG151" s="288"/>
      <c r="WSH151" s="288"/>
      <c r="WSI151" s="288"/>
      <c r="WSJ151" s="288"/>
      <c r="WSK151" s="288"/>
      <c r="WSL151" s="288"/>
      <c r="WSM151" s="288"/>
      <c r="WSN151" s="288"/>
      <c r="WSO151" s="288"/>
      <c r="WSP151" s="288"/>
      <c r="WSQ151" s="288"/>
      <c r="WSR151" s="288"/>
      <c r="WSS151" s="288"/>
      <c r="WST151" s="288"/>
      <c r="WSU151" s="288"/>
      <c r="WSV151" s="288"/>
      <c r="WSW151" s="288"/>
      <c r="WSX151" s="288"/>
      <c r="WSY151" s="288"/>
      <c r="WSZ151" s="288"/>
      <c r="WTA151" s="288"/>
      <c r="WTB151" s="288"/>
      <c r="WTC151" s="288"/>
      <c r="WTD151" s="288"/>
      <c r="WTE151" s="288"/>
      <c r="WTF151" s="288"/>
      <c r="WTG151" s="288"/>
      <c r="WTH151" s="288"/>
      <c r="WTI151" s="288"/>
      <c r="WTJ151" s="288"/>
      <c r="WTK151" s="288"/>
      <c r="WTL151" s="288"/>
      <c r="WTM151" s="288"/>
      <c r="WTN151" s="288"/>
      <c r="WTO151" s="288"/>
      <c r="WTP151" s="288"/>
      <c r="WTQ151" s="288"/>
      <c r="WTR151" s="288"/>
      <c r="WTS151" s="288"/>
      <c r="WTT151" s="288"/>
      <c r="WTU151" s="288"/>
      <c r="WTV151" s="288"/>
      <c r="WTW151" s="288"/>
      <c r="WTX151" s="288"/>
      <c r="WTY151" s="288"/>
      <c r="WTZ151" s="288"/>
      <c r="WUA151" s="288"/>
      <c r="WUB151" s="288"/>
      <c r="WUC151" s="288"/>
      <c r="WUD151" s="288"/>
      <c r="WUE151" s="288"/>
      <c r="WUF151" s="288"/>
      <c r="WUG151" s="288"/>
      <c r="WUH151" s="288"/>
      <c r="WUI151" s="288"/>
      <c r="WUJ151" s="288"/>
      <c r="WUK151" s="288"/>
      <c r="WUL151" s="288"/>
      <c r="WUM151" s="288"/>
      <c r="WUN151" s="288"/>
      <c r="WUO151" s="288"/>
      <c r="WUP151" s="288"/>
      <c r="WUQ151" s="288"/>
      <c r="WUR151" s="288"/>
      <c r="WUS151" s="288"/>
      <c r="WUT151" s="288"/>
      <c r="WUU151" s="288"/>
      <c r="WUV151" s="288"/>
      <c r="WUW151" s="288"/>
      <c r="WUX151" s="288"/>
      <c r="WUY151" s="288"/>
      <c r="WUZ151" s="288"/>
      <c r="WVA151" s="288"/>
      <c r="WVB151" s="288"/>
      <c r="WVC151" s="288"/>
      <c r="WVD151" s="288"/>
      <c r="WVE151" s="288"/>
      <c r="WVF151" s="288"/>
      <c r="WVG151" s="288"/>
      <c r="WVH151" s="288"/>
      <c r="WVI151" s="288"/>
      <c r="WVJ151" s="288"/>
      <c r="WVK151" s="288"/>
      <c r="WVL151" s="288"/>
      <c r="WVM151" s="288"/>
      <c r="WVN151" s="288"/>
      <c r="WVO151" s="288"/>
      <c r="WVP151" s="288"/>
      <c r="WVQ151" s="288"/>
      <c r="WVR151" s="288"/>
      <c r="WVS151" s="288"/>
      <c r="WVT151" s="288"/>
      <c r="WVU151" s="288"/>
      <c r="WVV151" s="288"/>
      <c r="WVW151" s="288"/>
      <c r="WVX151" s="288"/>
      <c r="WVY151" s="288"/>
      <c r="WVZ151" s="288"/>
      <c r="WWA151" s="288"/>
      <c r="WWB151" s="288"/>
      <c r="WWC151" s="288"/>
      <c r="WWD151" s="288"/>
      <c r="WWE151" s="288"/>
      <c r="WWF151" s="288"/>
      <c r="WWG151" s="288"/>
      <c r="WWH151" s="288"/>
      <c r="WWI151" s="288"/>
      <c r="WWJ151" s="288"/>
      <c r="WWK151" s="288"/>
      <c r="WWL151" s="288"/>
      <c r="WWM151" s="288"/>
      <c r="WWN151" s="288"/>
      <c r="WWO151" s="288"/>
      <c r="WWP151" s="288"/>
      <c r="WWQ151" s="288"/>
      <c r="WWR151" s="288"/>
      <c r="WWS151" s="288"/>
      <c r="WWT151" s="288"/>
      <c r="WWU151" s="288"/>
      <c r="WWV151" s="288"/>
      <c r="WWW151" s="288"/>
      <c r="WWX151" s="288"/>
      <c r="WWY151" s="288"/>
      <c r="WWZ151" s="288"/>
      <c r="WXA151" s="288"/>
      <c r="WXB151" s="288"/>
      <c r="WXC151" s="288"/>
      <c r="WXD151" s="288"/>
      <c r="WXE151" s="288"/>
      <c r="WXF151" s="288"/>
      <c r="WXG151" s="288"/>
      <c r="WXH151" s="288"/>
      <c r="WXI151" s="288"/>
      <c r="WXJ151" s="288"/>
      <c r="WXK151" s="288"/>
      <c r="WXL151" s="288"/>
      <c r="WXM151" s="288"/>
      <c r="WXN151" s="288"/>
      <c r="WXO151" s="288"/>
      <c r="WXP151" s="288"/>
      <c r="WXQ151" s="288"/>
      <c r="WXR151" s="288"/>
      <c r="WXS151" s="288"/>
      <c r="WXT151" s="288"/>
      <c r="WXU151" s="288"/>
      <c r="WXV151" s="288"/>
      <c r="WXW151" s="288"/>
      <c r="WXX151" s="288"/>
      <c r="WXY151" s="288"/>
      <c r="WXZ151" s="288"/>
      <c r="WYA151" s="288"/>
      <c r="WYB151" s="288"/>
      <c r="WYC151" s="288"/>
      <c r="WYD151" s="288"/>
      <c r="WYE151" s="288"/>
      <c r="WYF151" s="288"/>
      <c r="WYG151" s="288"/>
      <c r="WYH151" s="288"/>
      <c r="WYI151" s="288"/>
      <c r="WYJ151" s="288"/>
      <c r="WYK151" s="288"/>
      <c r="WYL151" s="288"/>
      <c r="WYM151" s="288"/>
      <c r="WYN151" s="288"/>
      <c r="WYO151" s="288"/>
      <c r="WYP151" s="288"/>
      <c r="WYQ151" s="288"/>
      <c r="WYR151" s="288"/>
      <c r="WYS151" s="288"/>
      <c r="WYT151" s="288"/>
      <c r="WYU151" s="288"/>
      <c r="WYV151" s="288"/>
      <c r="WYW151" s="288"/>
      <c r="WYX151" s="288"/>
      <c r="WYY151" s="288"/>
      <c r="WYZ151" s="288"/>
      <c r="WZA151" s="288"/>
      <c r="WZB151" s="288"/>
      <c r="WZC151" s="288"/>
      <c r="WZD151" s="288"/>
      <c r="WZE151" s="288"/>
      <c r="WZF151" s="288"/>
      <c r="WZG151" s="288"/>
      <c r="WZH151" s="288"/>
      <c r="WZI151" s="288"/>
      <c r="WZJ151" s="288"/>
      <c r="WZK151" s="288"/>
      <c r="WZL151" s="288"/>
      <c r="WZM151" s="288"/>
      <c r="WZN151" s="288"/>
      <c r="WZO151" s="288"/>
      <c r="WZP151" s="288"/>
      <c r="WZQ151" s="288"/>
      <c r="WZR151" s="288"/>
      <c r="WZS151" s="288"/>
      <c r="WZT151" s="288"/>
      <c r="WZU151" s="288"/>
      <c r="WZV151" s="288"/>
      <c r="WZW151" s="288"/>
      <c r="WZX151" s="288"/>
      <c r="WZY151" s="288"/>
      <c r="WZZ151" s="288"/>
      <c r="XAA151" s="288"/>
      <c r="XAB151" s="288"/>
      <c r="XAC151" s="288"/>
      <c r="XAD151" s="288"/>
      <c r="XAE151" s="288"/>
      <c r="XAF151" s="288"/>
      <c r="XAG151" s="288"/>
      <c r="XAH151" s="288"/>
      <c r="XAI151" s="288"/>
      <c r="XAJ151" s="288"/>
      <c r="XAK151" s="288"/>
      <c r="XAL151" s="288"/>
      <c r="XAM151" s="288"/>
      <c r="XAN151" s="288"/>
      <c r="XAO151" s="288"/>
      <c r="XAP151" s="288"/>
      <c r="XAQ151" s="288"/>
      <c r="XAR151" s="288"/>
      <c r="XAS151" s="288"/>
      <c r="XAT151" s="288"/>
      <c r="XAU151" s="288"/>
      <c r="XAV151" s="288"/>
      <c r="XAW151" s="288"/>
      <c r="XAX151" s="288"/>
      <c r="XAY151" s="288"/>
      <c r="XAZ151" s="288"/>
      <c r="XBA151" s="288"/>
      <c r="XBB151" s="288"/>
      <c r="XBC151" s="288"/>
      <c r="XBD151" s="288"/>
      <c r="XBE151" s="288"/>
      <c r="XBF151" s="288"/>
      <c r="XBG151" s="288"/>
      <c r="XBH151" s="288"/>
      <c r="XBI151" s="288"/>
      <c r="XBJ151" s="288"/>
      <c r="XBK151" s="288"/>
      <c r="XBL151" s="288"/>
      <c r="XBM151" s="288"/>
      <c r="XBN151" s="288"/>
      <c r="XBO151" s="288"/>
      <c r="XBP151" s="288"/>
      <c r="XBQ151" s="288"/>
      <c r="XBR151" s="288"/>
      <c r="XBS151" s="288"/>
      <c r="XBT151" s="288"/>
      <c r="XBU151" s="288"/>
      <c r="XBV151" s="288"/>
      <c r="XBW151" s="288"/>
      <c r="XBX151" s="288"/>
      <c r="XBY151" s="288"/>
      <c r="XBZ151" s="288"/>
      <c r="XCA151" s="288"/>
      <c r="XCB151" s="288"/>
      <c r="XCC151" s="288"/>
      <c r="XCD151" s="288"/>
      <c r="XCE151" s="288"/>
      <c r="XCF151" s="288"/>
      <c r="XCG151" s="288"/>
      <c r="XCH151" s="288"/>
      <c r="XCI151" s="288"/>
      <c r="XCJ151" s="288"/>
      <c r="XCK151" s="288"/>
      <c r="XCL151" s="288"/>
      <c r="XCM151" s="288"/>
      <c r="XCN151" s="288"/>
      <c r="XCO151" s="288"/>
      <c r="XCP151" s="288"/>
      <c r="XCQ151" s="288"/>
      <c r="XCR151" s="288"/>
      <c r="XCS151" s="288"/>
      <c r="XCT151" s="288"/>
      <c r="XCU151" s="288"/>
      <c r="XCV151" s="288"/>
      <c r="XCW151" s="288"/>
      <c r="XCX151" s="288"/>
      <c r="XCY151" s="288"/>
      <c r="XCZ151" s="288"/>
      <c r="XDA151" s="288"/>
      <c r="XDB151" s="288"/>
      <c r="XDC151" s="288"/>
      <c r="XDD151" s="288"/>
      <c r="XDE151" s="288"/>
      <c r="XDF151" s="288"/>
      <c r="XDG151" s="288"/>
      <c r="XDH151" s="288"/>
      <c r="XDI151" s="288"/>
      <c r="XDJ151" s="288"/>
      <c r="XDK151" s="288"/>
      <c r="XDL151" s="288"/>
      <c r="XDM151" s="288"/>
      <c r="XDN151" s="288"/>
      <c r="XDO151" s="288"/>
      <c r="XDP151" s="288"/>
      <c r="XDQ151" s="288"/>
      <c r="XDR151" s="288"/>
      <c r="XDS151" s="288"/>
      <c r="XDT151" s="288"/>
      <c r="XDU151" s="288"/>
      <c r="XDV151" s="288"/>
      <c r="XDW151" s="288"/>
      <c r="XDX151" s="288"/>
      <c r="XDY151" s="288"/>
      <c r="XDZ151" s="288"/>
      <c r="XEA151" s="288"/>
      <c r="XEB151" s="288"/>
      <c r="XEC151" s="288"/>
      <c r="XED151" s="288"/>
      <c r="XEE151" s="288"/>
      <c r="XEF151" s="288"/>
      <c r="XEG151" s="288"/>
      <c r="XEH151" s="288"/>
      <c r="XEI151" s="288"/>
      <c r="XEJ151" s="288"/>
      <c r="XEK151" s="288"/>
      <c r="XEL151" s="288"/>
      <c r="XEM151" s="288"/>
      <c r="XEN151" s="288"/>
      <c r="XEO151" s="288"/>
      <c r="XEP151" s="288"/>
      <c r="XEQ151" s="288"/>
      <c r="XER151" s="288"/>
      <c r="XES151" s="288"/>
      <c r="XET151" s="288"/>
      <c r="XEU151" s="288"/>
      <c r="XEV151" s="288"/>
      <c r="XEW151" s="288"/>
      <c r="XEX151" s="288"/>
      <c r="XEY151" s="288"/>
      <c r="XEZ151" s="288"/>
      <c r="XFA151" s="288"/>
      <c r="XFB151" s="288"/>
      <c r="XFC151" s="288"/>
    </row>
    <row r="152" spans="1:16383" s="102" customFormat="1" ht="19.5" customHeight="1">
      <c r="L152" s="291"/>
      <c r="M152" s="291"/>
      <c r="N152" s="291"/>
      <c r="O152" s="291"/>
    </row>
    <row r="153" spans="1:16383" s="102" customFormat="1" ht="18.75" customHeight="1">
      <c r="I153" s="221" t="s">
        <v>61</v>
      </c>
      <c r="J153" s="222"/>
      <c r="K153" s="223"/>
      <c r="L153" s="146">
        <f>L149</f>
        <v>0</v>
      </c>
      <c r="M153" s="306" t="str">
        <f>IF(L149&gt;I6,"Aide demandée au programme trop élevée",IF(L149&lt;I8,"Aide demandée au programme insuffisante",""))</f>
        <v/>
      </c>
      <c r="N153" s="307"/>
      <c r="O153" s="307"/>
    </row>
    <row r="154" spans="1:16383" s="102" customFormat="1" ht="25.5" customHeight="1">
      <c r="I154" s="221" t="str">
        <f>Source!A209</f>
        <v>Frais d'administration de 15,0%</v>
      </c>
      <c r="J154" s="222"/>
      <c r="K154" s="223"/>
      <c r="L154" s="146">
        <f>L153*Source!A208</f>
        <v>0</v>
      </c>
      <c r="M154" s="306"/>
      <c r="N154" s="307"/>
      <c r="O154" s="307"/>
    </row>
    <row r="155" spans="1:16383" s="102" customFormat="1" ht="18" customHeight="1">
      <c r="I155" s="221" t="s">
        <v>62</v>
      </c>
      <c r="J155" s="222"/>
      <c r="K155" s="223"/>
      <c r="L155" s="146">
        <f>SUM(L153:L154)</f>
        <v>0</v>
      </c>
    </row>
    <row r="156" spans="1:16383" s="102" customFormat="1" ht="23.25" customHeight="1">
      <c r="I156" s="221" t="s">
        <v>290</v>
      </c>
      <c r="J156" s="222"/>
      <c r="K156" s="223"/>
      <c r="L156" s="146">
        <f>I149+J149</f>
        <v>0</v>
      </c>
    </row>
    <row r="157" spans="1:16383" s="102" customFormat="1" ht="19.5" customHeight="1">
      <c r="I157" s="221" t="s">
        <v>63</v>
      </c>
      <c r="J157" s="222"/>
      <c r="K157" s="223"/>
      <c r="L157" s="147">
        <f>SUM(L155:L156)</f>
        <v>0</v>
      </c>
    </row>
    <row r="158" spans="1:16383" s="102" customFormat="1" ht="12"/>
    <row r="159" spans="1:16383" s="102" customFormat="1" ht="12"/>
    <row r="160" spans="1:16383" s="102" customFormat="1" ht="12"/>
  </sheetData>
  <sheetProtection algorithmName="SHA-512" hashValue="hqio4/+jItp+s3uUbHbuKU6+Ow2jjyo5D55ome5nidx4InUmRdFHFnMqptUuXwBIhDwiUUiF4Tf6xI6KLsh1qQ==" saltValue="K4L8E0ZYJ8CfLqLBXz11yQ==" spinCount="100000" sheet="1" formatRows="0"/>
  <protectedRanges>
    <protectedRange sqref="B5:E6 B3:E3 F4 F6:F7" name="Plage7_2_1"/>
  </protectedRanges>
  <dataConsolidate/>
  <mergeCells count="1685">
    <mergeCell ref="M22:O22"/>
    <mergeCell ref="M23:O23"/>
    <mergeCell ref="M24:O24"/>
    <mergeCell ref="M25:O25"/>
    <mergeCell ref="M26:O26"/>
    <mergeCell ref="M27:O27"/>
    <mergeCell ref="Q13:S13"/>
    <mergeCell ref="D19:L19"/>
    <mergeCell ref="D20:L20"/>
    <mergeCell ref="D21:L21"/>
    <mergeCell ref="D22:L22"/>
    <mergeCell ref="D23:L23"/>
    <mergeCell ref="D24:L24"/>
    <mergeCell ref="D25:L25"/>
    <mergeCell ref="D26:L26"/>
    <mergeCell ref="D27:L27"/>
    <mergeCell ref="K17:L17"/>
    <mergeCell ref="D17:J17"/>
    <mergeCell ref="I156:K156"/>
    <mergeCell ref="A87:H87"/>
    <mergeCell ref="D88:H88"/>
    <mergeCell ref="A88:C88"/>
    <mergeCell ref="A89:C89"/>
    <mergeCell ref="D89:H89"/>
    <mergeCell ref="A90:C90"/>
    <mergeCell ref="D90:H90"/>
    <mergeCell ref="A91:C91"/>
    <mergeCell ref="D91:H91"/>
    <mergeCell ref="A92:C92"/>
    <mergeCell ref="D92:H92"/>
    <mergeCell ref="A93:C93"/>
    <mergeCell ref="D93:H93"/>
    <mergeCell ref="A94:C94"/>
    <mergeCell ref="D94:H94"/>
    <mergeCell ref="A95:C95"/>
    <mergeCell ref="D95:H95"/>
    <mergeCell ref="A138:H138"/>
    <mergeCell ref="J93:K93"/>
    <mergeCell ref="J94:K94"/>
    <mergeCell ref="J150:K150"/>
    <mergeCell ref="A150:H150"/>
    <mergeCell ref="D101:H101"/>
    <mergeCell ref="I108:K108"/>
    <mergeCell ref="J109:K109"/>
    <mergeCell ref="J143:K143"/>
    <mergeCell ref="J144:K144"/>
    <mergeCell ref="J145:K145"/>
    <mergeCell ref="J138:K138"/>
    <mergeCell ref="J139:K139"/>
    <mergeCell ref="J142:K142"/>
    <mergeCell ref="M28:O28"/>
    <mergeCell ref="G33:I33"/>
    <mergeCell ref="M33:O33"/>
    <mergeCell ref="A15:O16"/>
    <mergeCell ref="A48:B48"/>
    <mergeCell ref="J57:K57"/>
    <mergeCell ref="J58:K58"/>
    <mergeCell ref="M153:O154"/>
    <mergeCell ref="C36:N36"/>
    <mergeCell ref="A49:B49"/>
    <mergeCell ref="A86:O86"/>
    <mergeCell ref="A58:B58"/>
    <mergeCell ref="A60:B60"/>
    <mergeCell ref="J68:K68"/>
    <mergeCell ref="J69:K69"/>
    <mergeCell ref="M67:O67"/>
    <mergeCell ref="M93:O93"/>
    <mergeCell ref="A83:H83"/>
    <mergeCell ref="M73:O74"/>
    <mergeCell ref="A79:H79"/>
    <mergeCell ref="A80:H80"/>
    <mergeCell ref="A75:H75"/>
    <mergeCell ref="A81:H81"/>
    <mergeCell ref="M150:O150"/>
    <mergeCell ref="M112:O112"/>
    <mergeCell ref="M137:O137"/>
    <mergeCell ref="M140:O140"/>
    <mergeCell ref="M143:O143"/>
    <mergeCell ref="A18:C19"/>
    <mergeCell ref="D18:L18"/>
    <mergeCell ref="M20:O20"/>
    <mergeCell ref="M21:O21"/>
    <mergeCell ref="VHZ151:VIL151"/>
    <mergeCell ref="VIM151:VIY151"/>
    <mergeCell ref="VIZ151:VJL151"/>
    <mergeCell ref="VJM151:VJY151"/>
    <mergeCell ref="VJZ151:VKL151"/>
    <mergeCell ref="VKM151:VKY151"/>
    <mergeCell ref="VKZ151:VLL151"/>
    <mergeCell ref="VLM151:VLY151"/>
    <mergeCell ref="VLZ151:VML151"/>
    <mergeCell ref="VDM151:VDY151"/>
    <mergeCell ref="VDZ151:VEL151"/>
    <mergeCell ref="VEM151:VEY151"/>
    <mergeCell ref="VEZ151:VFL151"/>
    <mergeCell ref="VFM151:VFY151"/>
    <mergeCell ref="A1:O1"/>
    <mergeCell ref="A72:O72"/>
    <mergeCell ref="J33:K33"/>
    <mergeCell ref="A56:B56"/>
    <mergeCell ref="A57:B57"/>
    <mergeCell ref="A69:B69"/>
    <mergeCell ref="A24:C24"/>
    <mergeCell ref="A25:C25"/>
    <mergeCell ref="A26:C26"/>
    <mergeCell ref="A27:C27"/>
    <mergeCell ref="B6:E6"/>
    <mergeCell ref="B7:E7"/>
    <mergeCell ref="G5:H5"/>
    <mergeCell ref="M48:O48"/>
    <mergeCell ref="M50:O50"/>
    <mergeCell ref="M51:O51"/>
    <mergeCell ref="A29:L29"/>
    <mergeCell ref="J34:K34"/>
    <mergeCell ref="VMM151:VMY151"/>
    <mergeCell ref="VMZ151:VNL151"/>
    <mergeCell ref="VNM151:VNY151"/>
    <mergeCell ref="VNZ151:VOL151"/>
    <mergeCell ref="VOM151:VOY151"/>
    <mergeCell ref="VOZ151:VPL151"/>
    <mergeCell ref="WEM151:WEY151"/>
    <mergeCell ref="WEZ151:WFL151"/>
    <mergeCell ref="WFM151:WFY151"/>
    <mergeCell ref="WFZ151:WGL151"/>
    <mergeCell ref="WGM151:WGY151"/>
    <mergeCell ref="WGZ151:WHL151"/>
    <mergeCell ref="WHM151:WHY151"/>
    <mergeCell ref="WHZ151:WIL151"/>
    <mergeCell ref="WIM151:WIY151"/>
    <mergeCell ref="VZZ151:WAL151"/>
    <mergeCell ref="WAM151:WAY151"/>
    <mergeCell ref="WAZ151:WBL151"/>
    <mergeCell ref="WBM151:WBY151"/>
    <mergeCell ref="WBZ151:WCL151"/>
    <mergeCell ref="VPM151:VPY151"/>
    <mergeCell ref="VPZ151:VQL151"/>
    <mergeCell ref="VQM151:VQY151"/>
    <mergeCell ref="WCM151:WCY151"/>
    <mergeCell ref="WCZ151:WDL151"/>
    <mergeCell ref="WDM151:WDY151"/>
    <mergeCell ref="WDZ151:WEL151"/>
    <mergeCell ref="VVM151:VVY151"/>
    <mergeCell ref="VVZ151:VWL151"/>
    <mergeCell ref="VWM151:VWY151"/>
    <mergeCell ref="VWZ151:VXL151"/>
    <mergeCell ref="VXM151:VXY151"/>
    <mergeCell ref="VXZ151:VYL151"/>
    <mergeCell ref="VYM151:VYY151"/>
    <mergeCell ref="VYZ151:VZL151"/>
    <mergeCell ref="VZM151:VZY151"/>
    <mergeCell ref="VQZ151:VRL151"/>
    <mergeCell ref="VRM151:VRY151"/>
    <mergeCell ref="VRZ151:VSL151"/>
    <mergeCell ref="VSM151:VSY151"/>
    <mergeCell ref="VSZ151:VTL151"/>
    <mergeCell ref="VTM151:VTY151"/>
    <mergeCell ref="VTZ151:VUL151"/>
    <mergeCell ref="VUM151:VUY151"/>
    <mergeCell ref="VUZ151:VVL151"/>
    <mergeCell ref="WOM151:WOY151"/>
    <mergeCell ref="WOZ151:WPL151"/>
    <mergeCell ref="WPM151:WPY151"/>
    <mergeCell ref="WPZ151:WQL151"/>
    <mergeCell ref="WQM151:WQY151"/>
    <mergeCell ref="WQZ151:WRL151"/>
    <mergeCell ref="WRM151:WRY151"/>
    <mergeCell ref="WIZ151:WJL151"/>
    <mergeCell ref="WJM151:WJY151"/>
    <mergeCell ref="WJZ151:WKL151"/>
    <mergeCell ref="WKM151:WKY151"/>
    <mergeCell ref="WKZ151:WLL151"/>
    <mergeCell ref="WLM151:WLY151"/>
    <mergeCell ref="WLZ151:WML151"/>
    <mergeCell ref="WMM151:WMY151"/>
    <mergeCell ref="WMZ151:WNL151"/>
    <mergeCell ref="XDM151:XDY151"/>
    <mergeCell ref="XAZ151:XBL151"/>
    <mergeCell ref="XBM151:XBY151"/>
    <mergeCell ref="WNM151:WNY151"/>
    <mergeCell ref="WNZ151:WOL151"/>
    <mergeCell ref="XDZ151:XEL151"/>
    <mergeCell ref="XEM151:XEY151"/>
    <mergeCell ref="XEZ151:XFC151"/>
    <mergeCell ref="WWM151:WWY151"/>
    <mergeCell ref="WWZ151:WXL151"/>
    <mergeCell ref="WXM151:WXY151"/>
    <mergeCell ref="WXZ151:WYL151"/>
    <mergeCell ref="WYM151:WYY151"/>
    <mergeCell ref="WYZ151:WZL151"/>
    <mergeCell ref="WZM151:WZY151"/>
    <mergeCell ref="WZZ151:XAL151"/>
    <mergeCell ref="XAM151:XAY151"/>
    <mergeCell ref="WRZ151:WSL151"/>
    <mergeCell ref="WSM151:WSY151"/>
    <mergeCell ref="WSZ151:WTL151"/>
    <mergeCell ref="WTM151:WTY151"/>
    <mergeCell ref="WTZ151:WUL151"/>
    <mergeCell ref="WUM151:WUY151"/>
    <mergeCell ref="WUZ151:WVL151"/>
    <mergeCell ref="WVM151:WVY151"/>
    <mergeCell ref="WVZ151:WWL151"/>
    <mergeCell ref="XBZ151:XCL151"/>
    <mergeCell ref="XCM151:XCY151"/>
    <mergeCell ref="XCZ151:XDL151"/>
    <mergeCell ref="VFZ151:VGL151"/>
    <mergeCell ref="VGM151:VGY151"/>
    <mergeCell ref="VGZ151:VHL151"/>
    <mergeCell ref="VHM151:VHY151"/>
    <mergeCell ref="UYZ151:UZL151"/>
    <mergeCell ref="UZM151:UZY151"/>
    <mergeCell ref="UZZ151:VAL151"/>
    <mergeCell ref="VAM151:VAY151"/>
    <mergeCell ref="VAZ151:VBL151"/>
    <mergeCell ref="VBM151:VBY151"/>
    <mergeCell ref="VBZ151:VCL151"/>
    <mergeCell ref="VCM151:VCY151"/>
    <mergeCell ref="VCZ151:VDL151"/>
    <mergeCell ref="UUM151:UUY151"/>
    <mergeCell ref="UUZ151:UVL151"/>
    <mergeCell ref="UVM151:UVY151"/>
    <mergeCell ref="UVZ151:UWL151"/>
    <mergeCell ref="UWM151:UWY151"/>
    <mergeCell ref="UWZ151:UXL151"/>
    <mergeCell ref="UXM151:UXY151"/>
    <mergeCell ref="UXZ151:UYL151"/>
    <mergeCell ref="UYM151:UYY151"/>
    <mergeCell ref="UPZ151:UQL151"/>
    <mergeCell ref="UQM151:UQY151"/>
    <mergeCell ref="UQZ151:URL151"/>
    <mergeCell ref="URM151:URY151"/>
    <mergeCell ref="URZ151:USL151"/>
    <mergeCell ref="USM151:USY151"/>
    <mergeCell ref="USZ151:UTL151"/>
    <mergeCell ref="UTM151:UTY151"/>
    <mergeCell ref="UTZ151:UUL151"/>
    <mergeCell ref="ULM151:ULY151"/>
    <mergeCell ref="ULZ151:UML151"/>
    <mergeCell ref="UMM151:UMY151"/>
    <mergeCell ref="UMZ151:UNL151"/>
    <mergeCell ref="UNM151:UNY151"/>
    <mergeCell ref="UNZ151:UOL151"/>
    <mergeCell ref="UOM151:UOY151"/>
    <mergeCell ref="UOZ151:UPL151"/>
    <mergeCell ref="UPM151:UPY151"/>
    <mergeCell ref="UGZ151:UHL151"/>
    <mergeCell ref="UHM151:UHY151"/>
    <mergeCell ref="UHZ151:UIL151"/>
    <mergeCell ref="UIM151:UIY151"/>
    <mergeCell ref="UIZ151:UJL151"/>
    <mergeCell ref="UJM151:UJY151"/>
    <mergeCell ref="UJZ151:UKL151"/>
    <mergeCell ref="UKM151:UKY151"/>
    <mergeCell ref="UKZ151:ULL151"/>
    <mergeCell ref="UCM151:UCY151"/>
    <mergeCell ref="UCZ151:UDL151"/>
    <mergeCell ref="UDM151:UDY151"/>
    <mergeCell ref="UDZ151:UEL151"/>
    <mergeCell ref="UEM151:UEY151"/>
    <mergeCell ref="UEZ151:UFL151"/>
    <mergeCell ref="UFM151:UFY151"/>
    <mergeCell ref="UFZ151:UGL151"/>
    <mergeCell ref="UGM151:UGY151"/>
    <mergeCell ref="TXZ151:TYL151"/>
    <mergeCell ref="TYM151:TYY151"/>
    <mergeCell ref="TYZ151:TZL151"/>
    <mergeCell ref="TZM151:TZY151"/>
    <mergeCell ref="TZZ151:UAL151"/>
    <mergeCell ref="UAM151:UAY151"/>
    <mergeCell ref="UAZ151:UBL151"/>
    <mergeCell ref="UBM151:UBY151"/>
    <mergeCell ref="UBZ151:UCL151"/>
    <mergeCell ref="TTM151:TTY151"/>
    <mergeCell ref="TTZ151:TUL151"/>
    <mergeCell ref="TUM151:TUY151"/>
    <mergeCell ref="TUZ151:TVL151"/>
    <mergeCell ref="TVM151:TVY151"/>
    <mergeCell ref="TVZ151:TWL151"/>
    <mergeCell ref="TWM151:TWY151"/>
    <mergeCell ref="TWZ151:TXL151"/>
    <mergeCell ref="TXM151:TXY151"/>
    <mergeCell ref="TOZ151:TPL151"/>
    <mergeCell ref="TPM151:TPY151"/>
    <mergeCell ref="TPZ151:TQL151"/>
    <mergeCell ref="TQM151:TQY151"/>
    <mergeCell ref="TQZ151:TRL151"/>
    <mergeCell ref="TRM151:TRY151"/>
    <mergeCell ref="TRZ151:TSL151"/>
    <mergeCell ref="TSM151:TSY151"/>
    <mergeCell ref="TSZ151:TTL151"/>
    <mergeCell ref="TKM151:TKY151"/>
    <mergeCell ref="TKZ151:TLL151"/>
    <mergeCell ref="TLM151:TLY151"/>
    <mergeCell ref="TLZ151:TML151"/>
    <mergeCell ref="TMM151:TMY151"/>
    <mergeCell ref="TMZ151:TNL151"/>
    <mergeCell ref="TNM151:TNY151"/>
    <mergeCell ref="TNZ151:TOL151"/>
    <mergeCell ref="TOM151:TOY151"/>
    <mergeCell ref="TFZ151:TGL151"/>
    <mergeCell ref="TGM151:TGY151"/>
    <mergeCell ref="TGZ151:THL151"/>
    <mergeCell ref="THM151:THY151"/>
    <mergeCell ref="THZ151:TIL151"/>
    <mergeCell ref="TIM151:TIY151"/>
    <mergeCell ref="TIZ151:TJL151"/>
    <mergeCell ref="TJM151:TJY151"/>
    <mergeCell ref="TJZ151:TKL151"/>
    <mergeCell ref="TBM151:TBY151"/>
    <mergeCell ref="TBZ151:TCL151"/>
    <mergeCell ref="TCM151:TCY151"/>
    <mergeCell ref="TCZ151:TDL151"/>
    <mergeCell ref="TDM151:TDY151"/>
    <mergeCell ref="TDZ151:TEL151"/>
    <mergeCell ref="TEM151:TEY151"/>
    <mergeCell ref="TEZ151:TFL151"/>
    <mergeCell ref="TFM151:TFY151"/>
    <mergeCell ref="SWZ151:SXL151"/>
    <mergeCell ref="SXM151:SXY151"/>
    <mergeCell ref="SXZ151:SYL151"/>
    <mergeCell ref="SYM151:SYY151"/>
    <mergeCell ref="SYZ151:SZL151"/>
    <mergeCell ref="SZM151:SZY151"/>
    <mergeCell ref="SZZ151:TAL151"/>
    <mergeCell ref="TAM151:TAY151"/>
    <mergeCell ref="TAZ151:TBL151"/>
    <mergeCell ref="SSM151:SSY151"/>
    <mergeCell ref="SSZ151:STL151"/>
    <mergeCell ref="STM151:STY151"/>
    <mergeCell ref="STZ151:SUL151"/>
    <mergeCell ref="SUM151:SUY151"/>
    <mergeCell ref="SUZ151:SVL151"/>
    <mergeCell ref="SVM151:SVY151"/>
    <mergeCell ref="SVZ151:SWL151"/>
    <mergeCell ref="SWM151:SWY151"/>
    <mergeCell ref="SNZ151:SOL151"/>
    <mergeCell ref="SOM151:SOY151"/>
    <mergeCell ref="SOZ151:SPL151"/>
    <mergeCell ref="SPM151:SPY151"/>
    <mergeCell ref="SPZ151:SQL151"/>
    <mergeCell ref="SQM151:SQY151"/>
    <mergeCell ref="SQZ151:SRL151"/>
    <mergeCell ref="SRM151:SRY151"/>
    <mergeCell ref="SRZ151:SSL151"/>
    <mergeCell ref="SJM151:SJY151"/>
    <mergeCell ref="SJZ151:SKL151"/>
    <mergeCell ref="SKM151:SKY151"/>
    <mergeCell ref="SKZ151:SLL151"/>
    <mergeCell ref="SLM151:SLY151"/>
    <mergeCell ref="SLZ151:SML151"/>
    <mergeCell ref="SMM151:SMY151"/>
    <mergeCell ref="SMZ151:SNL151"/>
    <mergeCell ref="SNM151:SNY151"/>
    <mergeCell ref="SEZ151:SFL151"/>
    <mergeCell ref="SFM151:SFY151"/>
    <mergeCell ref="SFZ151:SGL151"/>
    <mergeCell ref="SGM151:SGY151"/>
    <mergeCell ref="SGZ151:SHL151"/>
    <mergeCell ref="SHM151:SHY151"/>
    <mergeCell ref="SHZ151:SIL151"/>
    <mergeCell ref="SIM151:SIY151"/>
    <mergeCell ref="SIZ151:SJL151"/>
    <mergeCell ref="SAM151:SAY151"/>
    <mergeCell ref="SAZ151:SBL151"/>
    <mergeCell ref="SBM151:SBY151"/>
    <mergeCell ref="SBZ151:SCL151"/>
    <mergeCell ref="SCM151:SCY151"/>
    <mergeCell ref="SCZ151:SDL151"/>
    <mergeCell ref="SDM151:SDY151"/>
    <mergeCell ref="SDZ151:SEL151"/>
    <mergeCell ref="SEM151:SEY151"/>
    <mergeCell ref="RVZ151:RWL151"/>
    <mergeCell ref="RWM151:RWY151"/>
    <mergeCell ref="RWZ151:RXL151"/>
    <mergeCell ref="RXM151:RXY151"/>
    <mergeCell ref="RXZ151:RYL151"/>
    <mergeCell ref="RYM151:RYY151"/>
    <mergeCell ref="RYZ151:RZL151"/>
    <mergeCell ref="RZM151:RZY151"/>
    <mergeCell ref="RZZ151:SAL151"/>
    <mergeCell ref="RRM151:RRY151"/>
    <mergeCell ref="RRZ151:RSL151"/>
    <mergeCell ref="RSM151:RSY151"/>
    <mergeCell ref="RSZ151:RTL151"/>
    <mergeCell ref="RTM151:RTY151"/>
    <mergeCell ref="RTZ151:RUL151"/>
    <mergeCell ref="RUM151:RUY151"/>
    <mergeCell ref="RUZ151:RVL151"/>
    <mergeCell ref="RVM151:RVY151"/>
    <mergeCell ref="RMZ151:RNL151"/>
    <mergeCell ref="RNM151:RNY151"/>
    <mergeCell ref="RNZ151:ROL151"/>
    <mergeCell ref="ROM151:ROY151"/>
    <mergeCell ref="ROZ151:RPL151"/>
    <mergeCell ref="RPM151:RPY151"/>
    <mergeCell ref="RPZ151:RQL151"/>
    <mergeCell ref="RQM151:RQY151"/>
    <mergeCell ref="RQZ151:RRL151"/>
    <mergeCell ref="RIM151:RIY151"/>
    <mergeCell ref="RIZ151:RJL151"/>
    <mergeCell ref="RJM151:RJY151"/>
    <mergeCell ref="RJZ151:RKL151"/>
    <mergeCell ref="RKM151:RKY151"/>
    <mergeCell ref="RKZ151:RLL151"/>
    <mergeCell ref="RLM151:RLY151"/>
    <mergeCell ref="RLZ151:RML151"/>
    <mergeCell ref="RMM151:RMY151"/>
    <mergeCell ref="RDZ151:REL151"/>
    <mergeCell ref="REM151:REY151"/>
    <mergeCell ref="REZ151:RFL151"/>
    <mergeCell ref="RFM151:RFY151"/>
    <mergeCell ref="RFZ151:RGL151"/>
    <mergeCell ref="RGM151:RGY151"/>
    <mergeCell ref="RGZ151:RHL151"/>
    <mergeCell ref="RHM151:RHY151"/>
    <mergeCell ref="RHZ151:RIL151"/>
    <mergeCell ref="QZM151:QZY151"/>
    <mergeCell ref="QZZ151:RAL151"/>
    <mergeCell ref="RAM151:RAY151"/>
    <mergeCell ref="RAZ151:RBL151"/>
    <mergeCell ref="RBM151:RBY151"/>
    <mergeCell ref="RBZ151:RCL151"/>
    <mergeCell ref="RCM151:RCY151"/>
    <mergeCell ref="RCZ151:RDL151"/>
    <mergeCell ref="RDM151:RDY151"/>
    <mergeCell ref="QUZ151:QVL151"/>
    <mergeCell ref="QVM151:QVY151"/>
    <mergeCell ref="QVZ151:QWL151"/>
    <mergeCell ref="QWM151:QWY151"/>
    <mergeCell ref="QWZ151:QXL151"/>
    <mergeCell ref="QXM151:QXY151"/>
    <mergeCell ref="QXZ151:QYL151"/>
    <mergeCell ref="QYM151:QYY151"/>
    <mergeCell ref="QYZ151:QZL151"/>
    <mergeCell ref="QQM151:QQY151"/>
    <mergeCell ref="QQZ151:QRL151"/>
    <mergeCell ref="QRM151:QRY151"/>
    <mergeCell ref="QRZ151:QSL151"/>
    <mergeCell ref="QSM151:QSY151"/>
    <mergeCell ref="QSZ151:QTL151"/>
    <mergeCell ref="QTM151:QTY151"/>
    <mergeCell ref="QTZ151:QUL151"/>
    <mergeCell ref="QUM151:QUY151"/>
    <mergeCell ref="QLZ151:QML151"/>
    <mergeCell ref="QMM151:QMY151"/>
    <mergeCell ref="QMZ151:QNL151"/>
    <mergeCell ref="QNM151:QNY151"/>
    <mergeCell ref="QNZ151:QOL151"/>
    <mergeCell ref="QOM151:QOY151"/>
    <mergeCell ref="QOZ151:QPL151"/>
    <mergeCell ref="QPM151:QPY151"/>
    <mergeCell ref="QPZ151:QQL151"/>
    <mergeCell ref="QHM151:QHY151"/>
    <mergeCell ref="QHZ151:QIL151"/>
    <mergeCell ref="QIM151:QIY151"/>
    <mergeCell ref="QIZ151:QJL151"/>
    <mergeCell ref="QJM151:QJY151"/>
    <mergeCell ref="QJZ151:QKL151"/>
    <mergeCell ref="QKM151:QKY151"/>
    <mergeCell ref="QKZ151:QLL151"/>
    <mergeCell ref="QLM151:QLY151"/>
    <mergeCell ref="QCZ151:QDL151"/>
    <mergeCell ref="QDM151:QDY151"/>
    <mergeCell ref="QDZ151:QEL151"/>
    <mergeCell ref="QEM151:QEY151"/>
    <mergeCell ref="QEZ151:QFL151"/>
    <mergeCell ref="QFM151:QFY151"/>
    <mergeCell ref="QFZ151:QGL151"/>
    <mergeCell ref="QGM151:QGY151"/>
    <mergeCell ref="QGZ151:QHL151"/>
    <mergeCell ref="PYM151:PYY151"/>
    <mergeCell ref="PYZ151:PZL151"/>
    <mergeCell ref="PZM151:PZY151"/>
    <mergeCell ref="PZZ151:QAL151"/>
    <mergeCell ref="QAM151:QAY151"/>
    <mergeCell ref="QAZ151:QBL151"/>
    <mergeCell ref="QBM151:QBY151"/>
    <mergeCell ref="QBZ151:QCL151"/>
    <mergeCell ref="QCM151:QCY151"/>
    <mergeCell ref="PTZ151:PUL151"/>
    <mergeCell ref="PUM151:PUY151"/>
    <mergeCell ref="PUZ151:PVL151"/>
    <mergeCell ref="PVM151:PVY151"/>
    <mergeCell ref="PVZ151:PWL151"/>
    <mergeCell ref="PWM151:PWY151"/>
    <mergeCell ref="PWZ151:PXL151"/>
    <mergeCell ref="PXM151:PXY151"/>
    <mergeCell ref="PXZ151:PYL151"/>
    <mergeCell ref="PPM151:PPY151"/>
    <mergeCell ref="PPZ151:PQL151"/>
    <mergeCell ref="PQM151:PQY151"/>
    <mergeCell ref="PQZ151:PRL151"/>
    <mergeCell ref="PRM151:PRY151"/>
    <mergeCell ref="PRZ151:PSL151"/>
    <mergeCell ref="PSM151:PSY151"/>
    <mergeCell ref="PSZ151:PTL151"/>
    <mergeCell ref="PTM151:PTY151"/>
    <mergeCell ref="PKZ151:PLL151"/>
    <mergeCell ref="PLM151:PLY151"/>
    <mergeCell ref="PLZ151:PML151"/>
    <mergeCell ref="PMM151:PMY151"/>
    <mergeCell ref="PMZ151:PNL151"/>
    <mergeCell ref="PNM151:PNY151"/>
    <mergeCell ref="PNZ151:POL151"/>
    <mergeCell ref="POM151:POY151"/>
    <mergeCell ref="POZ151:PPL151"/>
    <mergeCell ref="PGM151:PGY151"/>
    <mergeCell ref="PGZ151:PHL151"/>
    <mergeCell ref="PHM151:PHY151"/>
    <mergeCell ref="PHZ151:PIL151"/>
    <mergeCell ref="PIM151:PIY151"/>
    <mergeCell ref="PIZ151:PJL151"/>
    <mergeCell ref="PJM151:PJY151"/>
    <mergeCell ref="PJZ151:PKL151"/>
    <mergeCell ref="PKM151:PKY151"/>
    <mergeCell ref="PBZ151:PCL151"/>
    <mergeCell ref="PCM151:PCY151"/>
    <mergeCell ref="PCZ151:PDL151"/>
    <mergeCell ref="PDM151:PDY151"/>
    <mergeCell ref="PDZ151:PEL151"/>
    <mergeCell ref="PEM151:PEY151"/>
    <mergeCell ref="PEZ151:PFL151"/>
    <mergeCell ref="PFM151:PFY151"/>
    <mergeCell ref="PFZ151:PGL151"/>
    <mergeCell ref="OXM151:OXY151"/>
    <mergeCell ref="OXZ151:OYL151"/>
    <mergeCell ref="OYM151:OYY151"/>
    <mergeCell ref="OYZ151:OZL151"/>
    <mergeCell ref="OZM151:OZY151"/>
    <mergeCell ref="OZZ151:PAL151"/>
    <mergeCell ref="PAM151:PAY151"/>
    <mergeCell ref="PAZ151:PBL151"/>
    <mergeCell ref="PBM151:PBY151"/>
    <mergeCell ref="OSZ151:OTL151"/>
    <mergeCell ref="OTM151:OTY151"/>
    <mergeCell ref="OTZ151:OUL151"/>
    <mergeCell ref="OUM151:OUY151"/>
    <mergeCell ref="OUZ151:OVL151"/>
    <mergeCell ref="OVM151:OVY151"/>
    <mergeCell ref="OVZ151:OWL151"/>
    <mergeCell ref="OWM151:OWY151"/>
    <mergeCell ref="OWZ151:OXL151"/>
    <mergeCell ref="OOM151:OOY151"/>
    <mergeCell ref="OOZ151:OPL151"/>
    <mergeCell ref="OPM151:OPY151"/>
    <mergeCell ref="OPZ151:OQL151"/>
    <mergeCell ref="OQM151:OQY151"/>
    <mergeCell ref="OQZ151:ORL151"/>
    <mergeCell ref="ORM151:ORY151"/>
    <mergeCell ref="ORZ151:OSL151"/>
    <mergeCell ref="OSM151:OSY151"/>
    <mergeCell ref="OJZ151:OKL151"/>
    <mergeCell ref="OKM151:OKY151"/>
    <mergeCell ref="OKZ151:OLL151"/>
    <mergeCell ref="OLM151:OLY151"/>
    <mergeCell ref="OLZ151:OML151"/>
    <mergeCell ref="OMM151:OMY151"/>
    <mergeCell ref="OMZ151:ONL151"/>
    <mergeCell ref="ONM151:ONY151"/>
    <mergeCell ref="ONZ151:OOL151"/>
    <mergeCell ref="OFM151:OFY151"/>
    <mergeCell ref="OFZ151:OGL151"/>
    <mergeCell ref="OGM151:OGY151"/>
    <mergeCell ref="OGZ151:OHL151"/>
    <mergeCell ref="OHM151:OHY151"/>
    <mergeCell ref="OHZ151:OIL151"/>
    <mergeCell ref="OIM151:OIY151"/>
    <mergeCell ref="OIZ151:OJL151"/>
    <mergeCell ref="OJM151:OJY151"/>
    <mergeCell ref="OAZ151:OBL151"/>
    <mergeCell ref="OBM151:OBY151"/>
    <mergeCell ref="OBZ151:OCL151"/>
    <mergeCell ref="OCM151:OCY151"/>
    <mergeCell ref="OCZ151:ODL151"/>
    <mergeCell ref="ODM151:ODY151"/>
    <mergeCell ref="ODZ151:OEL151"/>
    <mergeCell ref="OEM151:OEY151"/>
    <mergeCell ref="OEZ151:OFL151"/>
    <mergeCell ref="NWM151:NWY151"/>
    <mergeCell ref="NWZ151:NXL151"/>
    <mergeCell ref="NXM151:NXY151"/>
    <mergeCell ref="NXZ151:NYL151"/>
    <mergeCell ref="NYM151:NYY151"/>
    <mergeCell ref="NYZ151:NZL151"/>
    <mergeCell ref="NZM151:NZY151"/>
    <mergeCell ref="NZZ151:OAL151"/>
    <mergeCell ref="OAM151:OAY151"/>
    <mergeCell ref="NRZ151:NSL151"/>
    <mergeCell ref="NSM151:NSY151"/>
    <mergeCell ref="NSZ151:NTL151"/>
    <mergeCell ref="NTM151:NTY151"/>
    <mergeCell ref="NTZ151:NUL151"/>
    <mergeCell ref="NUM151:NUY151"/>
    <mergeCell ref="NUZ151:NVL151"/>
    <mergeCell ref="NVM151:NVY151"/>
    <mergeCell ref="NVZ151:NWL151"/>
    <mergeCell ref="NNM151:NNY151"/>
    <mergeCell ref="NNZ151:NOL151"/>
    <mergeCell ref="NOM151:NOY151"/>
    <mergeCell ref="NOZ151:NPL151"/>
    <mergeCell ref="NPM151:NPY151"/>
    <mergeCell ref="NPZ151:NQL151"/>
    <mergeCell ref="NQM151:NQY151"/>
    <mergeCell ref="NQZ151:NRL151"/>
    <mergeCell ref="NRM151:NRY151"/>
    <mergeCell ref="NIZ151:NJL151"/>
    <mergeCell ref="NJM151:NJY151"/>
    <mergeCell ref="NJZ151:NKL151"/>
    <mergeCell ref="NKM151:NKY151"/>
    <mergeCell ref="NKZ151:NLL151"/>
    <mergeCell ref="NLM151:NLY151"/>
    <mergeCell ref="NLZ151:NML151"/>
    <mergeCell ref="NMM151:NMY151"/>
    <mergeCell ref="NMZ151:NNL151"/>
    <mergeCell ref="NEM151:NEY151"/>
    <mergeCell ref="NEZ151:NFL151"/>
    <mergeCell ref="NFM151:NFY151"/>
    <mergeCell ref="NFZ151:NGL151"/>
    <mergeCell ref="NGM151:NGY151"/>
    <mergeCell ref="NGZ151:NHL151"/>
    <mergeCell ref="NHM151:NHY151"/>
    <mergeCell ref="NHZ151:NIL151"/>
    <mergeCell ref="NIM151:NIY151"/>
    <mergeCell ref="MZZ151:NAL151"/>
    <mergeCell ref="NAM151:NAY151"/>
    <mergeCell ref="NAZ151:NBL151"/>
    <mergeCell ref="NBM151:NBY151"/>
    <mergeCell ref="NBZ151:NCL151"/>
    <mergeCell ref="NCM151:NCY151"/>
    <mergeCell ref="NCZ151:NDL151"/>
    <mergeCell ref="NDM151:NDY151"/>
    <mergeCell ref="NDZ151:NEL151"/>
    <mergeCell ref="MVM151:MVY151"/>
    <mergeCell ref="MVZ151:MWL151"/>
    <mergeCell ref="MWM151:MWY151"/>
    <mergeCell ref="MWZ151:MXL151"/>
    <mergeCell ref="MXM151:MXY151"/>
    <mergeCell ref="MXZ151:MYL151"/>
    <mergeCell ref="MYM151:MYY151"/>
    <mergeCell ref="MYZ151:MZL151"/>
    <mergeCell ref="MZM151:MZY151"/>
    <mergeCell ref="MQZ151:MRL151"/>
    <mergeCell ref="MRM151:MRY151"/>
    <mergeCell ref="MRZ151:MSL151"/>
    <mergeCell ref="MSM151:MSY151"/>
    <mergeCell ref="MSZ151:MTL151"/>
    <mergeCell ref="MTM151:MTY151"/>
    <mergeCell ref="MTZ151:MUL151"/>
    <mergeCell ref="MUM151:MUY151"/>
    <mergeCell ref="MUZ151:MVL151"/>
    <mergeCell ref="MMM151:MMY151"/>
    <mergeCell ref="MMZ151:MNL151"/>
    <mergeCell ref="MNM151:MNY151"/>
    <mergeCell ref="MNZ151:MOL151"/>
    <mergeCell ref="MOM151:MOY151"/>
    <mergeCell ref="MOZ151:MPL151"/>
    <mergeCell ref="MPM151:MPY151"/>
    <mergeCell ref="MPZ151:MQL151"/>
    <mergeCell ref="MQM151:MQY151"/>
    <mergeCell ref="MHZ151:MIL151"/>
    <mergeCell ref="MIM151:MIY151"/>
    <mergeCell ref="MIZ151:MJL151"/>
    <mergeCell ref="MJM151:MJY151"/>
    <mergeCell ref="MJZ151:MKL151"/>
    <mergeCell ref="MKM151:MKY151"/>
    <mergeCell ref="MKZ151:MLL151"/>
    <mergeCell ref="MLM151:MLY151"/>
    <mergeCell ref="MLZ151:MML151"/>
    <mergeCell ref="MDM151:MDY151"/>
    <mergeCell ref="MDZ151:MEL151"/>
    <mergeCell ref="MEM151:MEY151"/>
    <mergeCell ref="MEZ151:MFL151"/>
    <mergeCell ref="MFM151:MFY151"/>
    <mergeCell ref="MFZ151:MGL151"/>
    <mergeCell ref="MGM151:MGY151"/>
    <mergeCell ref="MGZ151:MHL151"/>
    <mergeCell ref="MHM151:MHY151"/>
    <mergeCell ref="LYZ151:LZL151"/>
    <mergeCell ref="LZM151:LZY151"/>
    <mergeCell ref="LZZ151:MAL151"/>
    <mergeCell ref="MAM151:MAY151"/>
    <mergeCell ref="MAZ151:MBL151"/>
    <mergeCell ref="MBM151:MBY151"/>
    <mergeCell ref="MBZ151:MCL151"/>
    <mergeCell ref="MCM151:MCY151"/>
    <mergeCell ref="MCZ151:MDL151"/>
    <mergeCell ref="LUM151:LUY151"/>
    <mergeCell ref="LUZ151:LVL151"/>
    <mergeCell ref="LVM151:LVY151"/>
    <mergeCell ref="LVZ151:LWL151"/>
    <mergeCell ref="LWM151:LWY151"/>
    <mergeCell ref="LWZ151:LXL151"/>
    <mergeCell ref="LXM151:LXY151"/>
    <mergeCell ref="LXZ151:LYL151"/>
    <mergeCell ref="LYM151:LYY151"/>
    <mergeCell ref="LPZ151:LQL151"/>
    <mergeCell ref="LQM151:LQY151"/>
    <mergeCell ref="LQZ151:LRL151"/>
    <mergeCell ref="LRM151:LRY151"/>
    <mergeCell ref="LRZ151:LSL151"/>
    <mergeCell ref="LSM151:LSY151"/>
    <mergeCell ref="LSZ151:LTL151"/>
    <mergeCell ref="LTM151:LTY151"/>
    <mergeCell ref="LTZ151:LUL151"/>
    <mergeCell ref="LLM151:LLY151"/>
    <mergeCell ref="LLZ151:LML151"/>
    <mergeCell ref="LMM151:LMY151"/>
    <mergeCell ref="LMZ151:LNL151"/>
    <mergeCell ref="LNM151:LNY151"/>
    <mergeCell ref="LNZ151:LOL151"/>
    <mergeCell ref="LOM151:LOY151"/>
    <mergeCell ref="LOZ151:LPL151"/>
    <mergeCell ref="LPM151:LPY151"/>
    <mergeCell ref="LGZ151:LHL151"/>
    <mergeCell ref="LHM151:LHY151"/>
    <mergeCell ref="LHZ151:LIL151"/>
    <mergeCell ref="LIM151:LIY151"/>
    <mergeCell ref="LIZ151:LJL151"/>
    <mergeCell ref="LJM151:LJY151"/>
    <mergeCell ref="LJZ151:LKL151"/>
    <mergeCell ref="LKM151:LKY151"/>
    <mergeCell ref="LKZ151:LLL151"/>
    <mergeCell ref="LCM151:LCY151"/>
    <mergeCell ref="LCZ151:LDL151"/>
    <mergeCell ref="LDM151:LDY151"/>
    <mergeCell ref="LDZ151:LEL151"/>
    <mergeCell ref="LEM151:LEY151"/>
    <mergeCell ref="LEZ151:LFL151"/>
    <mergeCell ref="LFM151:LFY151"/>
    <mergeCell ref="LFZ151:LGL151"/>
    <mergeCell ref="LGM151:LGY151"/>
    <mergeCell ref="KXZ151:KYL151"/>
    <mergeCell ref="KYM151:KYY151"/>
    <mergeCell ref="KYZ151:KZL151"/>
    <mergeCell ref="KZM151:KZY151"/>
    <mergeCell ref="KZZ151:LAL151"/>
    <mergeCell ref="LAM151:LAY151"/>
    <mergeCell ref="LAZ151:LBL151"/>
    <mergeCell ref="LBM151:LBY151"/>
    <mergeCell ref="LBZ151:LCL151"/>
    <mergeCell ref="KTM151:KTY151"/>
    <mergeCell ref="KTZ151:KUL151"/>
    <mergeCell ref="KUM151:KUY151"/>
    <mergeCell ref="KUZ151:KVL151"/>
    <mergeCell ref="KVM151:KVY151"/>
    <mergeCell ref="KVZ151:KWL151"/>
    <mergeCell ref="KWM151:KWY151"/>
    <mergeCell ref="KWZ151:KXL151"/>
    <mergeCell ref="KXM151:KXY151"/>
    <mergeCell ref="KOZ151:KPL151"/>
    <mergeCell ref="KPM151:KPY151"/>
    <mergeCell ref="KPZ151:KQL151"/>
    <mergeCell ref="KQM151:KQY151"/>
    <mergeCell ref="KQZ151:KRL151"/>
    <mergeCell ref="KRM151:KRY151"/>
    <mergeCell ref="KRZ151:KSL151"/>
    <mergeCell ref="KSM151:KSY151"/>
    <mergeCell ref="KSZ151:KTL151"/>
    <mergeCell ref="KKM151:KKY151"/>
    <mergeCell ref="KKZ151:KLL151"/>
    <mergeCell ref="KLM151:KLY151"/>
    <mergeCell ref="KLZ151:KML151"/>
    <mergeCell ref="KMM151:KMY151"/>
    <mergeCell ref="KMZ151:KNL151"/>
    <mergeCell ref="KNM151:KNY151"/>
    <mergeCell ref="KNZ151:KOL151"/>
    <mergeCell ref="KOM151:KOY151"/>
    <mergeCell ref="KFZ151:KGL151"/>
    <mergeCell ref="KGM151:KGY151"/>
    <mergeCell ref="KGZ151:KHL151"/>
    <mergeCell ref="KHM151:KHY151"/>
    <mergeCell ref="KHZ151:KIL151"/>
    <mergeCell ref="KIM151:KIY151"/>
    <mergeCell ref="KIZ151:KJL151"/>
    <mergeCell ref="KJM151:KJY151"/>
    <mergeCell ref="KJZ151:KKL151"/>
    <mergeCell ref="KBM151:KBY151"/>
    <mergeCell ref="KBZ151:KCL151"/>
    <mergeCell ref="KCM151:KCY151"/>
    <mergeCell ref="KCZ151:KDL151"/>
    <mergeCell ref="KDM151:KDY151"/>
    <mergeCell ref="KDZ151:KEL151"/>
    <mergeCell ref="KEM151:KEY151"/>
    <mergeCell ref="KEZ151:KFL151"/>
    <mergeCell ref="KFM151:KFY151"/>
    <mergeCell ref="JWZ151:JXL151"/>
    <mergeCell ref="JXM151:JXY151"/>
    <mergeCell ref="JXZ151:JYL151"/>
    <mergeCell ref="JYM151:JYY151"/>
    <mergeCell ref="JYZ151:JZL151"/>
    <mergeCell ref="JZM151:JZY151"/>
    <mergeCell ref="JZZ151:KAL151"/>
    <mergeCell ref="KAM151:KAY151"/>
    <mergeCell ref="KAZ151:KBL151"/>
    <mergeCell ref="JSM151:JSY151"/>
    <mergeCell ref="JSZ151:JTL151"/>
    <mergeCell ref="JTM151:JTY151"/>
    <mergeCell ref="JTZ151:JUL151"/>
    <mergeCell ref="JUM151:JUY151"/>
    <mergeCell ref="JUZ151:JVL151"/>
    <mergeCell ref="JVM151:JVY151"/>
    <mergeCell ref="JVZ151:JWL151"/>
    <mergeCell ref="JWM151:JWY151"/>
    <mergeCell ref="JNZ151:JOL151"/>
    <mergeCell ref="JOM151:JOY151"/>
    <mergeCell ref="JOZ151:JPL151"/>
    <mergeCell ref="JPM151:JPY151"/>
    <mergeCell ref="JPZ151:JQL151"/>
    <mergeCell ref="JQM151:JQY151"/>
    <mergeCell ref="JQZ151:JRL151"/>
    <mergeCell ref="JRM151:JRY151"/>
    <mergeCell ref="JRZ151:JSL151"/>
    <mergeCell ref="JJM151:JJY151"/>
    <mergeCell ref="JJZ151:JKL151"/>
    <mergeCell ref="JKM151:JKY151"/>
    <mergeCell ref="JKZ151:JLL151"/>
    <mergeCell ref="JLM151:JLY151"/>
    <mergeCell ref="JLZ151:JML151"/>
    <mergeCell ref="JMM151:JMY151"/>
    <mergeCell ref="JMZ151:JNL151"/>
    <mergeCell ref="JNM151:JNY151"/>
    <mergeCell ref="JEZ151:JFL151"/>
    <mergeCell ref="JFM151:JFY151"/>
    <mergeCell ref="JFZ151:JGL151"/>
    <mergeCell ref="JGM151:JGY151"/>
    <mergeCell ref="JGZ151:JHL151"/>
    <mergeCell ref="JHM151:JHY151"/>
    <mergeCell ref="JHZ151:JIL151"/>
    <mergeCell ref="JIM151:JIY151"/>
    <mergeCell ref="JIZ151:JJL151"/>
    <mergeCell ref="JAM151:JAY151"/>
    <mergeCell ref="JAZ151:JBL151"/>
    <mergeCell ref="JBM151:JBY151"/>
    <mergeCell ref="JBZ151:JCL151"/>
    <mergeCell ref="JCM151:JCY151"/>
    <mergeCell ref="JCZ151:JDL151"/>
    <mergeCell ref="JDM151:JDY151"/>
    <mergeCell ref="JDZ151:JEL151"/>
    <mergeCell ref="JEM151:JEY151"/>
    <mergeCell ref="IVZ151:IWL151"/>
    <mergeCell ref="IWM151:IWY151"/>
    <mergeCell ref="IWZ151:IXL151"/>
    <mergeCell ref="IXM151:IXY151"/>
    <mergeCell ref="IXZ151:IYL151"/>
    <mergeCell ref="IYM151:IYY151"/>
    <mergeCell ref="IYZ151:IZL151"/>
    <mergeCell ref="IZM151:IZY151"/>
    <mergeCell ref="IZZ151:JAL151"/>
    <mergeCell ref="IRM151:IRY151"/>
    <mergeCell ref="IRZ151:ISL151"/>
    <mergeCell ref="ISM151:ISY151"/>
    <mergeCell ref="ISZ151:ITL151"/>
    <mergeCell ref="ITM151:ITY151"/>
    <mergeCell ref="ITZ151:IUL151"/>
    <mergeCell ref="IUM151:IUY151"/>
    <mergeCell ref="IUZ151:IVL151"/>
    <mergeCell ref="IVM151:IVY151"/>
    <mergeCell ref="IMZ151:INL151"/>
    <mergeCell ref="INM151:INY151"/>
    <mergeCell ref="INZ151:IOL151"/>
    <mergeCell ref="IOM151:IOY151"/>
    <mergeCell ref="IOZ151:IPL151"/>
    <mergeCell ref="IPM151:IPY151"/>
    <mergeCell ref="IPZ151:IQL151"/>
    <mergeCell ref="IQM151:IQY151"/>
    <mergeCell ref="IQZ151:IRL151"/>
    <mergeCell ref="IIM151:IIY151"/>
    <mergeCell ref="IIZ151:IJL151"/>
    <mergeCell ref="IJM151:IJY151"/>
    <mergeCell ref="IJZ151:IKL151"/>
    <mergeCell ref="IKM151:IKY151"/>
    <mergeCell ref="IKZ151:ILL151"/>
    <mergeCell ref="ILM151:ILY151"/>
    <mergeCell ref="ILZ151:IML151"/>
    <mergeCell ref="IMM151:IMY151"/>
    <mergeCell ref="IDZ151:IEL151"/>
    <mergeCell ref="IEM151:IEY151"/>
    <mergeCell ref="IEZ151:IFL151"/>
    <mergeCell ref="IFM151:IFY151"/>
    <mergeCell ref="IFZ151:IGL151"/>
    <mergeCell ref="IGM151:IGY151"/>
    <mergeCell ref="IGZ151:IHL151"/>
    <mergeCell ref="IHM151:IHY151"/>
    <mergeCell ref="IHZ151:IIL151"/>
    <mergeCell ref="HZM151:HZY151"/>
    <mergeCell ref="HZZ151:IAL151"/>
    <mergeCell ref="IAM151:IAY151"/>
    <mergeCell ref="IAZ151:IBL151"/>
    <mergeCell ref="IBM151:IBY151"/>
    <mergeCell ref="IBZ151:ICL151"/>
    <mergeCell ref="ICM151:ICY151"/>
    <mergeCell ref="ICZ151:IDL151"/>
    <mergeCell ref="IDM151:IDY151"/>
    <mergeCell ref="HUZ151:HVL151"/>
    <mergeCell ref="HVM151:HVY151"/>
    <mergeCell ref="HVZ151:HWL151"/>
    <mergeCell ref="HWM151:HWY151"/>
    <mergeCell ref="HWZ151:HXL151"/>
    <mergeCell ref="HXM151:HXY151"/>
    <mergeCell ref="HXZ151:HYL151"/>
    <mergeCell ref="HYM151:HYY151"/>
    <mergeCell ref="HYZ151:HZL151"/>
    <mergeCell ref="HQM151:HQY151"/>
    <mergeCell ref="HQZ151:HRL151"/>
    <mergeCell ref="HRM151:HRY151"/>
    <mergeCell ref="HRZ151:HSL151"/>
    <mergeCell ref="HSM151:HSY151"/>
    <mergeCell ref="HSZ151:HTL151"/>
    <mergeCell ref="HTM151:HTY151"/>
    <mergeCell ref="HTZ151:HUL151"/>
    <mergeCell ref="HUM151:HUY151"/>
    <mergeCell ref="HLZ151:HML151"/>
    <mergeCell ref="HMM151:HMY151"/>
    <mergeCell ref="HMZ151:HNL151"/>
    <mergeCell ref="HNM151:HNY151"/>
    <mergeCell ref="HNZ151:HOL151"/>
    <mergeCell ref="HOM151:HOY151"/>
    <mergeCell ref="HOZ151:HPL151"/>
    <mergeCell ref="HPM151:HPY151"/>
    <mergeCell ref="HPZ151:HQL151"/>
    <mergeCell ref="HHM151:HHY151"/>
    <mergeCell ref="HHZ151:HIL151"/>
    <mergeCell ref="HIM151:HIY151"/>
    <mergeCell ref="HIZ151:HJL151"/>
    <mergeCell ref="HJM151:HJY151"/>
    <mergeCell ref="HJZ151:HKL151"/>
    <mergeCell ref="HKM151:HKY151"/>
    <mergeCell ref="HKZ151:HLL151"/>
    <mergeCell ref="HLM151:HLY151"/>
    <mergeCell ref="HCZ151:HDL151"/>
    <mergeCell ref="HDM151:HDY151"/>
    <mergeCell ref="HDZ151:HEL151"/>
    <mergeCell ref="HEM151:HEY151"/>
    <mergeCell ref="HEZ151:HFL151"/>
    <mergeCell ref="HFM151:HFY151"/>
    <mergeCell ref="HFZ151:HGL151"/>
    <mergeCell ref="HGM151:HGY151"/>
    <mergeCell ref="HGZ151:HHL151"/>
    <mergeCell ref="GYM151:GYY151"/>
    <mergeCell ref="GYZ151:GZL151"/>
    <mergeCell ref="GZM151:GZY151"/>
    <mergeCell ref="GZZ151:HAL151"/>
    <mergeCell ref="HAM151:HAY151"/>
    <mergeCell ref="HAZ151:HBL151"/>
    <mergeCell ref="HBM151:HBY151"/>
    <mergeCell ref="HBZ151:HCL151"/>
    <mergeCell ref="HCM151:HCY151"/>
    <mergeCell ref="GTZ151:GUL151"/>
    <mergeCell ref="GUM151:GUY151"/>
    <mergeCell ref="GUZ151:GVL151"/>
    <mergeCell ref="GVM151:GVY151"/>
    <mergeCell ref="GVZ151:GWL151"/>
    <mergeCell ref="GWM151:GWY151"/>
    <mergeCell ref="GWZ151:GXL151"/>
    <mergeCell ref="GXM151:GXY151"/>
    <mergeCell ref="GXZ151:GYL151"/>
    <mergeCell ref="GPM151:GPY151"/>
    <mergeCell ref="GPZ151:GQL151"/>
    <mergeCell ref="GQM151:GQY151"/>
    <mergeCell ref="GQZ151:GRL151"/>
    <mergeCell ref="GRM151:GRY151"/>
    <mergeCell ref="GRZ151:GSL151"/>
    <mergeCell ref="GSM151:GSY151"/>
    <mergeCell ref="GSZ151:GTL151"/>
    <mergeCell ref="GTM151:GTY151"/>
    <mergeCell ref="GKZ151:GLL151"/>
    <mergeCell ref="GLM151:GLY151"/>
    <mergeCell ref="GLZ151:GML151"/>
    <mergeCell ref="GMM151:GMY151"/>
    <mergeCell ref="GMZ151:GNL151"/>
    <mergeCell ref="GNM151:GNY151"/>
    <mergeCell ref="GNZ151:GOL151"/>
    <mergeCell ref="GOM151:GOY151"/>
    <mergeCell ref="GOZ151:GPL151"/>
    <mergeCell ref="GGM151:GGY151"/>
    <mergeCell ref="GGZ151:GHL151"/>
    <mergeCell ref="GHM151:GHY151"/>
    <mergeCell ref="GHZ151:GIL151"/>
    <mergeCell ref="GIM151:GIY151"/>
    <mergeCell ref="GIZ151:GJL151"/>
    <mergeCell ref="GJM151:GJY151"/>
    <mergeCell ref="GJZ151:GKL151"/>
    <mergeCell ref="GKM151:GKY151"/>
    <mergeCell ref="GBZ151:GCL151"/>
    <mergeCell ref="GCM151:GCY151"/>
    <mergeCell ref="GCZ151:GDL151"/>
    <mergeCell ref="GDM151:GDY151"/>
    <mergeCell ref="GDZ151:GEL151"/>
    <mergeCell ref="GEM151:GEY151"/>
    <mergeCell ref="GEZ151:GFL151"/>
    <mergeCell ref="GFM151:GFY151"/>
    <mergeCell ref="GFZ151:GGL151"/>
    <mergeCell ref="FXM151:FXY151"/>
    <mergeCell ref="FXZ151:FYL151"/>
    <mergeCell ref="FYM151:FYY151"/>
    <mergeCell ref="FYZ151:FZL151"/>
    <mergeCell ref="FZM151:FZY151"/>
    <mergeCell ref="FZZ151:GAL151"/>
    <mergeCell ref="GAM151:GAY151"/>
    <mergeCell ref="GAZ151:GBL151"/>
    <mergeCell ref="GBM151:GBY151"/>
    <mergeCell ref="FSZ151:FTL151"/>
    <mergeCell ref="FTM151:FTY151"/>
    <mergeCell ref="FTZ151:FUL151"/>
    <mergeCell ref="FUM151:FUY151"/>
    <mergeCell ref="FUZ151:FVL151"/>
    <mergeCell ref="FVM151:FVY151"/>
    <mergeCell ref="FVZ151:FWL151"/>
    <mergeCell ref="FWM151:FWY151"/>
    <mergeCell ref="FWZ151:FXL151"/>
    <mergeCell ref="FOM151:FOY151"/>
    <mergeCell ref="FOZ151:FPL151"/>
    <mergeCell ref="FPM151:FPY151"/>
    <mergeCell ref="FPZ151:FQL151"/>
    <mergeCell ref="FQM151:FQY151"/>
    <mergeCell ref="FQZ151:FRL151"/>
    <mergeCell ref="FRM151:FRY151"/>
    <mergeCell ref="FRZ151:FSL151"/>
    <mergeCell ref="FSM151:FSY151"/>
    <mergeCell ref="FJZ151:FKL151"/>
    <mergeCell ref="FKM151:FKY151"/>
    <mergeCell ref="FKZ151:FLL151"/>
    <mergeCell ref="FLM151:FLY151"/>
    <mergeCell ref="FLZ151:FML151"/>
    <mergeCell ref="FMM151:FMY151"/>
    <mergeCell ref="FMZ151:FNL151"/>
    <mergeCell ref="FNM151:FNY151"/>
    <mergeCell ref="FNZ151:FOL151"/>
    <mergeCell ref="FFM151:FFY151"/>
    <mergeCell ref="FFZ151:FGL151"/>
    <mergeCell ref="FGM151:FGY151"/>
    <mergeCell ref="FGZ151:FHL151"/>
    <mergeCell ref="FHM151:FHY151"/>
    <mergeCell ref="FHZ151:FIL151"/>
    <mergeCell ref="FIM151:FIY151"/>
    <mergeCell ref="FIZ151:FJL151"/>
    <mergeCell ref="FJM151:FJY151"/>
    <mergeCell ref="FAZ151:FBL151"/>
    <mergeCell ref="FBM151:FBY151"/>
    <mergeCell ref="FBZ151:FCL151"/>
    <mergeCell ref="FCM151:FCY151"/>
    <mergeCell ref="FCZ151:FDL151"/>
    <mergeCell ref="FDM151:FDY151"/>
    <mergeCell ref="FDZ151:FEL151"/>
    <mergeCell ref="FEM151:FEY151"/>
    <mergeCell ref="FEZ151:FFL151"/>
    <mergeCell ref="EWM151:EWY151"/>
    <mergeCell ref="EWZ151:EXL151"/>
    <mergeCell ref="EXM151:EXY151"/>
    <mergeCell ref="EXZ151:EYL151"/>
    <mergeCell ref="EYM151:EYY151"/>
    <mergeCell ref="EYZ151:EZL151"/>
    <mergeCell ref="EZM151:EZY151"/>
    <mergeCell ref="EZZ151:FAL151"/>
    <mergeCell ref="FAM151:FAY151"/>
    <mergeCell ref="ERZ151:ESL151"/>
    <mergeCell ref="ESM151:ESY151"/>
    <mergeCell ref="ESZ151:ETL151"/>
    <mergeCell ref="ETM151:ETY151"/>
    <mergeCell ref="ETZ151:EUL151"/>
    <mergeCell ref="EUM151:EUY151"/>
    <mergeCell ref="EUZ151:EVL151"/>
    <mergeCell ref="EVM151:EVY151"/>
    <mergeCell ref="EVZ151:EWL151"/>
    <mergeCell ref="ENM151:ENY151"/>
    <mergeCell ref="ENZ151:EOL151"/>
    <mergeCell ref="EOM151:EOY151"/>
    <mergeCell ref="EOZ151:EPL151"/>
    <mergeCell ref="EPM151:EPY151"/>
    <mergeCell ref="EPZ151:EQL151"/>
    <mergeCell ref="EQM151:EQY151"/>
    <mergeCell ref="EQZ151:ERL151"/>
    <mergeCell ref="ERM151:ERY151"/>
    <mergeCell ref="EIZ151:EJL151"/>
    <mergeCell ref="EJM151:EJY151"/>
    <mergeCell ref="EJZ151:EKL151"/>
    <mergeCell ref="EKM151:EKY151"/>
    <mergeCell ref="EKZ151:ELL151"/>
    <mergeCell ref="ELM151:ELY151"/>
    <mergeCell ref="ELZ151:EML151"/>
    <mergeCell ref="EMM151:EMY151"/>
    <mergeCell ref="EMZ151:ENL151"/>
    <mergeCell ref="EEM151:EEY151"/>
    <mergeCell ref="EEZ151:EFL151"/>
    <mergeCell ref="EFM151:EFY151"/>
    <mergeCell ref="EFZ151:EGL151"/>
    <mergeCell ref="EGM151:EGY151"/>
    <mergeCell ref="EGZ151:EHL151"/>
    <mergeCell ref="EHM151:EHY151"/>
    <mergeCell ref="EHZ151:EIL151"/>
    <mergeCell ref="EIM151:EIY151"/>
    <mergeCell ref="DZZ151:EAL151"/>
    <mergeCell ref="EAM151:EAY151"/>
    <mergeCell ref="EAZ151:EBL151"/>
    <mergeCell ref="EBM151:EBY151"/>
    <mergeCell ref="EBZ151:ECL151"/>
    <mergeCell ref="ECM151:ECY151"/>
    <mergeCell ref="ECZ151:EDL151"/>
    <mergeCell ref="EDM151:EDY151"/>
    <mergeCell ref="EDZ151:EEL151"/>
    <mergeCell ref="DVM151:DVY151"/>
    <mergeCell ref="DVZ151:DWL151"/>
    <mergeCell ref="DWM151:DWY151"/>
    <mergeCell ref="DWZ151:DXL151"/>
    <mergeCell ref="DXM151:DXY151"/>
    <mergeCell ref="DXZ151:DYL151"/>
    <mergeCell ref="DYM151:DYY151"/>
    <mergeCell ref="DYZ151:DZL151"/>
    <mergeCell ref="DZM151:DZY151"/>
    <mergeCell ref="DQZ151:DRL151"/>
    <mergeCell ref="DRM151:DRY151"/>
    <mergeCell ref="DRZ151:DSL151"/>
    <mergeCell ref="DSM151:DSY151"/>
    <mergeCell ref="DSZ151:DTL151"/>
    <mergeCell ref="DTM151:DTY151"/>
    <mergeCell ref="DTZ151:DUL151"/>
    <mergeCell ref="DUM151:DUY151"/>
    <mergeCell ref="DUZ151:DVL151"/>
    <mergeCell ref="DMM151:DMY151"/>
    <mergeCell ref="DMZ151:DNL151"/>
    <mergeCell ref="DNM151:DNY151"/>
    <mergeCell ref="DNZ151:DOL151"/>
    <mergeCell ref="DOM151:DOY151"/>
    <mergeCell ref="DOZ151:DPL151"/>
    <mergeCell ref="DPM151:DPY151"/>
    <mergeCell ref="DPZ151:DQL151"/>
    <mergeCell ref="DQM151:DQY151"/>
    <mergeCell ref="DHZ151:DIL151"/>
    <mergeCell ref="DIM151:DIY151"/>
    <mergeCell ref="DIZ151:DJL151"/>
    <mergeCell ref="DJM151:DJY151"/>
    <mergeCell ref="DJZ151:DKL151"/>
    <mergeCell ref="DKM151:DKY151"/>
    <mergeCell ref="DKZ151:DLL151"/>
    <mergeCell ref="DLM151:DLY151"/>
    <mergeCell ref="DLZ151:DML151"/>
    <mergeCell ref="DDM151:DDY151"/>
    <mergeCell ref="DDZ151:DEL151"/>
    <mergeCell ref="DEM151:DEY151"/>
    <mergeCell ref="DEZ151:DFL151"/>
    <mergeCell ref="DFM151:DFY151"/>
    <mergeCell ref="DFZ151:DGL151"/>
    <mergeCell ref="DGM151:DGY151"/>
    <mergeCell ref="DGZ151:DHL151"/>
    <mergeCell ref="DHM151:DHY151"/>
    <mergeCell ref="CYZ151:CZL151"/>
    <mergeCell ref="CZM151:CZY151"/>
    <mergeCell ref="CZZ151:DAL151"/>
    <mergeCell ref="DAM151:DAY151"/>
    <mergeCell ref="DAZ151:DBL151"/>
    <mergeCell ref="DBM151:DBY151"/>
    <mergeCell ref="DBZ151:DCL151"/>
    <mergeCell ref="DCM151:DCY151"/>
    <mergeCell ref="DCZ151:DDL151"/>
    <mergeCell ref="CUM151:CUY151"/>
    <mergeCell ref="CUZ151:CVL151"/>
    <mergeCell ref="CVM151:CVY151"/>
    <mergeCell ref="CVZ151:CWL151"/>
    <mergeCell ref="CWM151:CWY151"/>
    <mergeCell ref="CWZ151:CXL151"/>
    <mergeCell ref="CXM151:CXY151"/>
    <mergeCell ref="CXZ151:CYL151"/>
    <mergeCell ref="CYM151:CYY151"/>
    <mergeCell ref="CPZ151:CQL151"/>
    <mergeCell ref="CQM151:CQY151"/>
    <mergeCell ref="CQZ151:CRL151"/>
    <mergeCell ref="CRM151:CRY151"/>
    <mergeCell ref="CRZ151:CSL151"/>
    <mergeCell ref="CSM151:CSY151"/>
    <mergeCell ref="CSZ151:CTL151"/>
    <mergeCell ref="CTM151:CTY151"/>
    <mergeCell ref="CTZ151:CUL151"/>
    <mergeCell ref="CLM151:CLY151"/>
    <mergeCell ref="CLZ151:CML151"/>
    <mergeCell ref="CMM151:CMY151"/>
    <mergeCell ref="CMZ151:CNL151"/>
    <mergeCell ref="CNM151:CNY151"/>
    <mergeCell ref="CNZ151:COL151"/>
    <mergeCell ref="COM151:COY151"/>
    <mergeCell ref="COZ151:CPL151"/>
    <mergeCell ref="CPM151:CPY151"/>
    <mergeCell ref="CGZ151:CHL151"/>
    <mergeCell ref="CHM151:CHY151"/>
    <mergeCell ref="CHZ151:CIL151"/>
    <mergeCell ref="CIM151:CIY151"/>
    <mergeCell ref="CIZ151:CJL151"/>
    <mergeCell ref="CJM151:CJY151"/>
    <mergeCell ref="CJZ151:CKL151"/>
    <mergeCell ref="CKM151:CKY151"/>
    <mergeCell ref="CKZ151:CLL151"/>
    <mergeCell ref="CCM151:CCY151"/>
    <mergeCell ref="CCZ151:CDL151"/>
    <mergeCell ref="CDM151:CDY151"/>
    <mergeCell ref="CDZ151:CEL151"/>
    <mergeCell ref="CEM151:CEY151"/>
    <mergeCell ref="CEZ151:CFL151"/>
    <mergeCell ref="CFM151:CFY151"/>
    <mergeCell ref="CFZ151:CGL151"/>
    <mergeCell ref="CGM151:CGY151"/>
    <mergeCell ref="BXZ151:BYL151"/>
    <mergeCell ref="BYM151:BYY151"/>
    <mergeCell ref="BYZ151:BZL151"/>
    <mergeCell ref="BZM151:BZY151"/>
    <mergeCell ref="BZZ151:CAL151"/>
    <mergeCell ref="CAM151:CAY151"/>
    <mergeCell ref="CAZ151:CBL151"/>
    <mergeCell ref="CBM151:CBY151"/>
    <mergeCell ref="CBZ151:CCL151"/>
    <mergeCell ref="BTM151:BTY151"/>
    <mergeCell ref="BTZ151:BUL151"/>
    <mergeCell ref="BUM151:BUY151"/>
    <mergeCell ref="BUZ151:BVL151"/>
    <mergeCell ref="BVM151:BVY151"/>
    <mergeCell ref="BVZ151:BWL151"/>
    <mergeCell ref="BWM151:BWY151"/>
    <mergeCell ref="BWZ151:BXL151"/>
    <mergeCell ref="BXM151:BXY151"/>
    <mergeCell ref="BOZ151:BPL151"/>
    <mergeCell ref="BPM151:BPY151"/>
    <mergeCell ref="BPZ151:BQL151"/>
    <mergeCell ref="BQM151:BQY151"/>
    <mergeCell ref="BQZ151:BRL151"/>
    <mergeCell ref="BRM151:BRY151"/>
    <mergeCell ref="BRZ151:BSL151"/>
    <mergeCell ref="BSM151:BSY151"/>
    <mergeCell ref="BSZ151:BTL151"/>
    <mergeCell ref="BKM151:BKY151"/>
    <mergeCell ref="BKZ151:BLL151"/>
    <mergeCell ref="BLM151:BLY151"/>
    <mergeCell ref="BLZ151:BML151"/>
    <mergeCell ref="BMM151:BMY151"/>
    <mergeCell ref="BMZ151:BNL151"/>
    <mergeCell ref="BNM151:BNY151"/>
    <mergeCell ref="BNZ151:BOL151"/>
    <mergeCell ref="BOM151:BOY151"/>
    <mergeCell ref="BFZ151:BGL151"/>
    <mergeCell ref="BGM151:BGY151"/>
    <mergeCell ref="BGZ151:BHL151"/>
    <mergeCell ref="BHM151:BHY151"/>
    <mergeCell ref="BHZ151:BIL151"/>
    <mergeCell ref="BIM151:BIY151"/>
    <mergeCell ref="BIZ151:BJL151"/>
    <mergeCell ref="BJM151:BJY151"/>
    <mergeCell ref="BJZ151:BKL151"/>
    <mergeCell ref="BBM151:BBY151"/>
    <mergeCell ref="BBZ151:BCL151"/>
    <mergeCell ref="BCM151:BCY151"/>
    <mergeCell ref="BCZ151:BDL151"/>
    <mergeCell ref="BDM151:BDY151"/>
    <mergeCell ref="BDZ151:BEL151"/>
    <mergeCell ref="BEM151:BEY151"/>
    <mergeCell ref="BEZ151:BFL151"/>
    <mergeCell ref="BFM151:BFY151"/>
    <mergeCell ref="AWZ151:AXL151"/>
    <mergeCell ref="AXM151:AXY151"/>
    <mergeCell ref="AXZ151:AYL151"/>
    <mergeCell ref="AYM151:AYY151"/>
    <mergeCell ref="AYZ151:AZL151"/>
    <mergeCell ref="AZM151:AZY151"/>
    <mergeCell ref="AZZ151:BAL151"/>
    <mergeCell ref="BAM151:BAY151"/>
    <mergeCell ref="BAZ151:BBL151"/>
    <mergeCell ref="ASM151:ASY151"/>
    <mergeCell ref="ASZ151:ATL151"/>
    <mergeCell ref="ATM151:ATY151"/>
    <mergeCell ref="ATZ151:AUL151"/>
    <mergeCell ref="AUM151:AUY151"/>
    <mergeCell ref="AUZ151:AVL151"/>
    <mergeCell ref="AVM151:AVY151"/>
    <mergeCell ref="AVZ151:AWL151"/>
    <mergeCell ref="AWM151:AWY151"/>
    <mergeCell ref="ANZ151:AOL151"/>
    <mergeCell ref="AOM151:AOY151"/>
    <mergeCell ref="AOZ151:APL151"/>
    <mergeCell ref="APM151:APY151"/>
    <mergeCell ref="APZ151:AQL151"/>
    <mergeCell ref="AQM151:AQY151"/>
    <mergeCell ref="AQZ151:ARL151"/>
    <mergeCell ref="ARM151:ARY151"/>
    <mergeCell ref="ARZ151:ASL151"/>
    <mergeCell ref="AJM151:AJY151"/>
    <mergeCell ref="AJZ151:AKL151"/>
    <mergeCell ref="AKM151:AKY151"/>
    <mergeCell ref="AKZ151:ALL151"/>
    <mergeCell ref="ALM151:ALY151"/>
    <mergeCell ref="ALZ151:AML151"/>
    <mergeCell ref="AMM151:AMY151"/>
    <mergeCell ref="AMZ151:ANL151"/>
    <mergeCell ref="ANM151:ANY151"/>
    <mergeCell ref="AEZ151:AFL151"/>
    <mergeCell ref="AFM151:AFY151"/>
    <mergeCell ref="AFZ151:AGL151"/>
    <mergeCell ref="AGM151:AGY151"/>
    <mergeCell ref="AGZ151:AHL151"/>
    <mergeCell ref="AHM151:AHY151"/>
    <mergeCell ref="AHZ151:AIL151"/>
    <mergeCell ref="AIM151:AIY151"/>
    <mergeCell ref="AIZ151:AJL151"/>
    <mergeCell ref="AAM151:AAY151"/>
    <mergeCell ref="AAZ151:ABL151"/>
    <mergeCell ref="ABM151:ABY151"/>
    <mergeCell ref="ABZ151:ACL151"/>
    <mergeCell ref="ACM151:ACY151"/>
    <mergeCell ref="ACZ151:ADL151"/>
    <mergeCell ref="ADM151:ADY151"/>
    <mergeCell ref="ADZ151:AEL151"/>
    <mergeCell ref="AEM151:AEY151"/>
    <mergeCell ref="XZ151:YL151"/>
    <mergeCell ref="YM151:YY151"/>
    <mergeCell ref="NZ151:OL151"/>
    <mergeCell ref="OM151:OY151"/>
    <mergeCell ref="OZ151:PL151"/>
    <mergeCell ref="PM151:PY151"/>
    <mergeCell ref="PZ151:QL151"/>
    <mergeCell ref="YZ151:ZL151"/>
    <mergeCell ref="ZM151:ZY151"/>
    <mergeCell ref="ZZ151:AAL151"/>
    <mergeCell ref="RM151:RY151"/>
    <mergeCell ref="RZ151:SL151"/>
    <mergeCell ref="SM151:SY151"/>
    <mergeCell ref="SZ151:TL151"/>
    <mergeCell ref="TM151:TY151"/>
    <mergeCell ref="TZ151:UL151"/>
    <mergeCell ref="UM151:UY151"/>
    <mergeCell ref="UZ151:VL151"/>
    <mergeCell ref="VM151:VY151"/>
    <mergeCell ref="QM151:QY151"/>
    <mergeCell ref="QZ151:RL151"/>
    <mergeCell ref="KM151:KY151"/>
    <mergeCell ref="KZ151:LL151"/>
    <mergeCell ref="LM151:LY151"/>
    <mergeCell ref="LZ151:ML151"/>
    <mergeCell ref="MM151:MY151"/>
    <mergeCell ref="VZ151:WL151"/>
    <mergeCell ref="WM151:WY151"/>
    <mergeCell ref="WZ151:XL151"/>
    <mergeCell ref="XM151:XY151"/>
    <mergeCell ref="MZ151:NL151"/>
    <mergeCell ref="NM151:NY151"/>
    <mergeCell ref="DZ151:EL151"/>
    <mergeCell ref="EM151:EY151"/>
    <mergeCell ref="Z151:AL151"/>
    <mergeCell ref="AM151:AY151"/>
    <mergeCell ref="AZ151:BL151"/>
    <mergeCell ref="BM151:BY151"/>
    <mergeCell ref="BZ151:CL151"/>
    <mergeCell ref="CM151:CY151"/>
    <mergeCell ref="EZ151:FL151"/>
    <mergeCell ref="FM151:FY151"/>
    <mergeCell ref="FZ151:GL151"/>
    <mergeCell ref="GM151:GY151"/>
    <mergeCell ref="GZ151:HL151"/>
    <mergeCell ref="HM151:HY151"/>
    <mergeCell ref="HZ151:IL151"/>
    <mergeCell ref="IM151:IY151"/>
    <mergeCell ref="IZ151:JL151"/>
    <mergeCell ref="JM151:JY151"/>
    <mergeCell ref="JZ151:KL151"/>
    <mergeCell ref="CZ151:DL151"/>
    <mergeCell ref="DM151:DY151"/>
    <mergeCell ref="A140:H140"/>
    <mergeCell ref="A141:H141"/>
    <mergeCell ref="J134:K134"/>
    <mergeCell ref="M149:O149"/>
    <mergeCell ref="L151:O152"/>
    <mergeCell ref="M147:O147"/>
    <mergeCell ref="M119:O119"/>
    <mergeCell ref="A131:H131"/>
    <mergeCell ref="M141:O141"/>
    <mergeCell ref="A128:O128"/>
    <mergeCell ref="J116:K116"/>
    <mergeCell ref="M113:O113"/>
    <mergeCell ref="J114:K114"/>
    <mergeCell ref="M111:O111"/>
    <mergeCell ref="M105:O105"/>
    <mergeCell ref="J140:K140"/>
    <mergeCell ref="J141:K141"/>
    <mergeCell ref="M116:O116"/>
    <mergeCell ref="M79:O79"/>
    <mergeCell ref="M87:O88"/>
    <mergeCell ref="M144:O144"/>
    <mergeCell ref="M145:O145"/>
    <mergeCell ref="M138:O138"/>
    <mergeCell ref="M142:O142"/>
    <mergeCell ref="M139:O139"/>
    <mergeCell ref="A115:G115"/>
    <mergeCell ref="J96:K96"/>
    <mergeCell ref="M96:O96"/>
    <mergeCell ref="M103:O103"/>
    <mergeCell ref="J104:K104"/>
    <mergeCell ref="M104:O104"/>
    <mergeCell ref="J111:K111"/>
    <mergeCell ref="J119:K119"/>
    <mergeCell ref="M129:O130"/>
    <mergeCell ref="A129:H130"/>
    <mergeCell ref="I129:K129"/>
    <mergeCell ref="J130:K130"/>
    <mergeCell ref="M98:O98"/>
    <mergeCell ref="J112:K112"/>
    <mergeCell ref="J136:K136"/>
    <mergeCell ref="M136:O136"/>
    <mergeCell ref="A122:G122"/>
    <mergeCell ref="A123:G123"/>
    <mergeCell ref="J122:K122"/>
    <mergeCell ref="M122:O122"/>
    <mergeCell ref="M125:O125"/>
    <mergeCell ref="J100:K100"/>
    <mergeCell ref="M100:O100"/>
    <mergeCell ref="J101:K101"/>
    <mergeCell ref="G32:I32"/>
    <mergeCell ref="A35:L35"/>
    <mergeCell ref="M35:O35"/>
    <mergeCell ref="J46:K46"/>
    <mergeCell ref="A45:B45"/>
    <mergeCell ref="A44:B44"/>
    <mergeCell ref="J47:K47"/>
    <mergeCell ref="J43:K43"/>
    <mergeCell ref="A46:B46"/>
    <mergeCell ref="D30:F30"/>
    <mergeCell ref="D31:F31"/>
    <mergeCell ref="M44:O44"/>
    <mergeCell ref="D40:D41"/>
    <mergeCell ref="C40:C41"/>
    <mergeCell ref="A40:B41"/>
    <mergeCell ref="M34:O34"/>
    <mergeCell ref="M45:O45"/>
    <mergeCell ref="M46:O46"/>
    <mergeCell ref="M47:O47"/>
    <mergeCell ref="I40:K40"/>
    <mergeCell ref="J41:K41"/>
    <mergeCell ref="M40:O41"/>
    <mergeCell ref="L40:L41"/>
    <mergeCell ref="H40:H41"/>
    <mergeCell ref="G40:G41"/>
    <mergeCell ref="E40:E41"/>
    <mergeCell ref="A37:O38"/>
    <mergeCell ref="M43:O43"/>
    <mergeCell ref="A42:B42"/>
    <mergeCell ref="A30:C30"/>
    <mergeCell ref="G30:I30"/>
    <mergeCell ref="J30:K30"/>
    <mergeCell ref="A67:B67"/>
    <mergeCell ref="M68:O68"/>
    <mergeCell ref="M69:O69"/>
    <mergeCell ref="L73:L74"/>
    <mergeCell ref="J146:K146"/>
    <mergeCell ref="M146:O146"/>
    <mergeCell ref="J131:K131"/>
    <mergeCell ref="M131:O131"/>
    <mergeCell ref="J132:K132"/>
    <mergeCell ref="M132:O132"/>
    <mergeCell ref="J133:K133"/>
    <mergeCell ref="M133:O133"/>
    <mergeCell ref="A132:H132"/>
    <mergeCell ref="J123:K123"/>
    <mergeCell ref="M123:O123"/>
    <mergeCell ref="J124:K124"/>
    <mergeCell ref="M124:O124"/>
    <mergeCell ref="J125:K125"/>
    <mergeCell ref="M117:O117"/>
    <mergeCell ref="J118:K118"/>
    <mergeCell ref="M110:O110"/>
    <mergeCell ref="L87:L88"/>
    <mergeCell ref="I87:K87"/>
    <mergeCell ref="M82:O82"/>
    <mergeCell ref="M83:O83"/>
    <mergeCell ref="A76:H76"/>
    <mergeCell ref="A77:H77"/>
    <mergeCell ref="H108:H109"/>
    <mergeCell ref="A139:H139"/>
    <mergeCell ref="D69:H69"/>
    <mergeCell ref="D96:H96"/>
    <mergeCell ref="A97:C97"/>
    <mergeCell ref="M64:O64"/>
    <mergeCell ref="M65:O65"/>
    <mergeCell ref="M66:O66"/>
    <mergeCell ref="J61:K61"/>
    <mergeCell ref="J62:K62"/>
    <mergeCell ref="A62:B62"/>
    <mergeCell ref="D66:H66"/>
    <mergeCell ref="M60:O60"/>
    <mergeCell ref="M61:O61"/>
    <mergeCell ref="A61:B61"/>
    <mergeCell ref="D61:H61"/>
    <mergeCell ref="M63:O63"/>
    <mergeCell ref="A59:O59"/>
    <mergeCell ref="A63:B63"/>
    <mergeCell ref="D60:H60"/>
    <mergeCell ref="D64:H64"/>
    <mergeCell ref="A64:B64"/>
    <mergeCell ref="A65:B65"/>
    <mergeCell ref="A66:B66"/>
    <mergeCell ref="D62:H62"/>
    <mergeCell ref="D63:H63"/>
    <mergeCell ref="A50:B50"/>
    <mergeCell ref="A51:B51"/>
    <mergeCell ref="A54:B54"/>
    <mergeCell ref="A55:B55"/>
    <mergeCell ref="J52:K52"/>
    <mergeCell ref="A82:H82"/>
    <mergeCell ref="J90:K90"/>
    <mergeCell ref="M90:O90"/>
    <mergeCell ref="D104:H104"/>
    <mergeCell ref="M102:O102"/>
    <mergeCell ref="J103:K103"/>
    <mergeCell ref="M91:O91"/>
    <mergeCell ref="J92:K92"/>
    <mergeCell ref="M92:O92"/>
    <mergeCell ref="J75:K84"/>
    <mergeCell ref="A84:H84"/>
    <mergeCell ref="M75:O75"/>
    <mergeCell ref="J99:K99"/>
    <mergeCell ref="M99:O99"/>
    <mergeCell ref="M97:O97"/>
    <mergeCell ref="J98:K98"/>
    <mergeCell ref="A68:B68"/>
    <mergeCell ref="D68:H68"/>
    <mergeCell ref="J55:K55"/>
    <mergeCell ref="J56:K56"/>
    <mergeCell ref="M55:O55"/>
    <mergeCell ref="M56:O56"/>
    <mergeCell ref="M57:O57"/>
    <mergeCell ref="M58:O58"/>
    <mergeCell ref="D65:H65"/>
    <mergeCell ref="D67:H67"/>
    <mergeCell ref="M62:O62"/>
    <mergeCell ref="A114:G114"/>
    <mergeCell ref="M76:O76"/>
    <mergeCell ref="M77:O77"/>
    <mergeCell ref="M78:O78"/>
    <mergeCell ref="J95:K95"/>
    <mergeCell ref="M95:O95"/>
    <mergeCell ref="J113:K113"/>
    <mergeCell ref="M84:O84"/>
    <mergeCell ref="A105:H105"/>
    <mergeCell ref="J105:K105"/>
    <mergeCell ref="J74:K74"/>
    <mergeCell ref="A73:H74"/>
    <mergeCell ref="M89:O89"/>
    <mergeCell ref="J97:K97"/>
    <mergeCell ref="M108:O109"/>
    <mergeCell ref="M101:O101"/>
    <mergeCell ref="L108:L109"/>
    <mergeCell ref="M94:O94"/>
    <mergeCell ref="J89:K89"/>
    <mergeCell ref="A100:C100"/>
    <mergeCell ref="D100:H100"/>
    <mergeCell ref="A101:C101"/>
    <mergeCell ref="A108:G109"/>
    <mergeCell ref="A96:C96"/>
    <mergeCell ref="I73:K73"/>
    <mergeCell ref="D97:H97"/>
    <mergeCell ref="A98:C98"/>
    <mergeCell ref="D98:H98"/>
    <mergeCell ref="A99:C99"/>
    <mergeCell ref="D99:H99"/>
    <mergeCell ref="M80:O80"/>
    <mergeCell ref="M81:O81"/>
    <mergeCell ref="L129:L130"/>
    <mergeCell ref="M121:O121"/>
    <mergeCell ref="M11:M12"/>
    <mergeCell ref="A2:O2"/>
    <mergeCell ref="D33:F33"/>
    <mergeCell ref="D34:F34"/>
    <mergeCell ref="D32:F32"/>
    <mergeCell ref="F40:F41"/>
    <mergeCell ref="M54:O54"/>
    <mergeCell ref="J32:K32"/>
    <mergeCell ref="M32:O32"/>
    <mergeCell ref="J42:K42"/>
    <mergeCell ref="A21:C21"/>
    <mergeCell ref="A22:C22"/>
    <mergeCell ref="A23:C23"/>
    <mergeCell ref="A20:C20"/>
    <mergeCell ref="A33:C33"/>
    <mergeCell ref="J45:K45"/>
    <mergeCell ref="J44:K44"/>
    <mergeCell ref="M52:O52"/>
    <mergeCell ref="A53:B53"/>
    <mergeCell ref="A39:O39"/>
    <mergeCell ref="M42:O42"/>
    <mergeCell ref="M17:O17"/>
    <mergeCell ref="M19:O19"/>
    <mergeCell ref="L9:L10"/>
    <mergeCell ref="J115:K115"/>
    <mergeCell ref="M29:O29"/>
    <mergeCell ref="G34:I34"/>
    <mergeCell ref="A28:L28"/>
    <mergeCell ref="M49:O49"/>
    <mergeCell ref="A47:B47"/>
    <mergeCell ref="I157:K157"/>
    <mergeCell ref="I155:K155"/>
    <mergeCell ref="I154:K154"/>
    <mergeCell ref="I153:K153"/>
    <mergeCell ref="J48:K48"/>
    <mergeCell ref="J49:K49"/>
    <mergeCell ref="A133:H133"/>
    <mergeCell ref="A134:H134"/>
    <mergeCell ref="A135:H135"/>
    <mergeCell ref="A136:H136"/>
    <mergeCell ref="A137:H137"/>
    <mergeCell ref="A149:H149"/>
    <mergeCell ref="J149:K149"/>
    <mergeCell ref="A142:H142"/>
    <mergeCell ref="A143:H143"/>
    <mergeCell ref="A144:H144"/>
    <mergeCell ref="A145:H145"/>
    <mergeCell ref="A146:H146"/>
    <mergeCell ref="A147:H147"/>
    <mergeCell ref="J147:K147"/>
    <mergeCell ref="A118:G118"/>
    <mergeCell ref="A119:G119"/>
    <mergeCell ref="A120:G120"/>
    <mergeCell ref="J102:K102"/>
    <mergeCell ref="A124:G124"/>
    <mergeCell ref="A125:G125"/>
    <mergeCell ref="A116:G116"/>
    <mergeCell ref="A107:O107"/>
    <mergeCell ref="A102:C102"/>
    <mergeCell ref="D102:H102"/>
    <mergeCell ref="A103:C103"/>
    <mergeCell ref="J117:K117"/>
    <mergeCell ref="G4:H4"/>
    <mergeCell ref="A17:C17"/>
    <mergeCell ref="A112:G112"/>
    <mergeCell ref="A113:G113"/>
    <mergeCell ref="G8:H8"/>
    <mergeCell ref="G6:H6"/>
    <mergeCell ref="A117:G117"/>
    <mergeCell ref="J121:K121"/>
    <mergeCell ref="A126:H126"/>
    <mergeCell ref="J126:K126"/>
    <mergeCell ref="M126:O126"/>
    <mergeCell ref="J120:K120"/>
    <mergeCell ref="M120:O120"/>
    <mergeCell ref="A121:G121"/>
    <mergeCell ref="M118:O118"/>
    <mergeCell ref="M30:O30"/>
    <mergeCell ref="A31:C31"/>
    <mergeCell ref="G31:I31"/>
    <mergeCell ref="J66:K66"/>
    <mergeCell ref="J67:K67"/>
    <mergeCell ref="J60:K60"/>
    <mergeCell ref="M70:O70"/>
    <mergeCell ref="J70:K70"/>
    <mergeCell ref="A70:H70"/>
    <mergeCell ref="J53:K53"/>
    <mergeCell ref="J54:K54"/>
    <mergeCell ref="M53:O53"/>
    <mergeCell ref="M31:O31"/>
    <mergeCell ref="A32:C32"/>
    <mergeCell ref="J50:K50"/>
    <mergeCell ref="J51:K51"/>
    <mergeCell ref="M114:O114"/>
    <mergeCell ref="M134:O134"/>
    <mergeCell ref="J135:K135"/>
    <mergeCell ref="M135:O135"/>
    <mergeCell ref="G7:H7"/>
    <mergeCell ref="A34:C34"/>
    <mergeCell ref="J110:K110"/>
    <mergeCell ref="A78:H78"/>
    <mergeCell ref="J137:K137"/>
    <mergeCell ref="J31:K31"/>
    <mergeCell ref="J91:K91"/>
    <mergeCell ref="A52:B52"/>
    <mergeCell ref="D103:H103"/>
    <mergeCell ref="G3:H3"/>
    <mergeCell ref="B3:E4"/>
    <mergeCell ref="B5:E5"/>
    <mergeCell ref="A3:A4"/>
    <mergeCell ref="K3:O3"/>
    <mergeCell ref="K9:K10"/>
    <mergeCell ref="K13:O13"/>
    <mergeCell ref="M18:O18"/>
    <mergeCell ref="A13:E13"/>
    <mergeCell ref="A14:E14"/>
    <mergeCell ref="B8:E8"/>
    <mergeCell ref="A43:B43"/>
    <mergeCell ref="J88:K88"/>
    <mergeCell ref="A110:G110"/>
    <mergeCell ref="A111:G111"/>
    <mergeCell ref="M115:O115"/>
    <mergeCell ref="A104:C104"/>
    <mergeCell ref="J63:K63"/>
    <mergeCell ref="J64:K64"/>
    <mergeCell ref="J65:K65"/>
  </mergeCells>
  <phoneticPr fontId="15" type="noConversion"/>
  <conditionalFormatting sqref="K9">
    <cfRule type="expression" dxfId="19" priority="7">
      <formula>L9&gt;0.9</formula>
    </cfRule>
  </conditionalFormatting>
  <conditionalFormatting sqref="L5">
    <cfRule type="expression" dxfId="18" priority="3">
      <formula>$L$5&gt;$I$6</formula>
    </cfRule>
  </conditionalFormatting>
  <conditionalFormatting sqref="L9:L10">
    <cfRule type="cellIs" dxfId="17" priority="5" operator="greaterThan">
      <formula>$I$7</formula>
    </cfRule>
  </conditionalFormatting>
  <conditionalFormatting sqref="L42:L58">
    <cfRule type="cellIs" dxfId="16" priority="10" operator="lessThan">
      <formula>-1</formula>
    </cfRule>
  </conditionalFormatting>
  <conditionalFormatting sqref="L60:L69">
    <cfRule type="cellIs" dxfId="15" priority="9" operator="lessThan">
      <formula>-1</formula>
    </cfRule>
  </conditionalFormatting>
  <conditionalFormatting sqref="L75:L83 L89:L104 L110:L125 L131:L146">
    <cfRule type="cellIs" dxfId="14" priority="8" operator="lessThan">
      <formula>-1</formula>
    </cfRule>
  </conditionalFormatting>
  <conditionalFormatting sqref="L150">
    <cfRule type="expression" dxfId="13" priority="2" stopIfTrue="1">
      <formula>$L$150&gt;$I$5</formula>
    </cfRule>
  </conditionalFormatting>
  <conditionalFormatting sqref="L151">
    <cfRule type="expression" dxfId="12" priority="1">
      <formula>$L$150&gt;$I$5</formula>
    </cfRule>
  </conditionalFormatting>
  <conditionalFormatting sqref="N5">
    <cfRule type="expression" dxfId="11" priority="44">
      <formula>$N$5&gt;$I$5</formula>
    </cfRule>
  </conditionalFormatting>
  <conditionalFormatting sqref="N12">
    <cfRule type="expression" dxfId="10" priority="4">
      <formula>$L$9&gt;90%</formula>
    </cfRule>
  </conditionalFormatting>
  <hyperlinks>
    <hyperlink ref="H108" location="Barèmes!A1" display="Taux " xr:uid="{D7485266-4296-4594-939D-1C74EF632A5F}"/>
  </hyperlinks>
  <pageMargins left="0.25" right="0.25" top="0.75" bottom="0.75" header="0.3" footer="0.3"/>
  <pageSetup paperSize="120" scale="80" fitToHeight="0" orientation="landscape" horizontalDpi="1200" verticalDpi="1200" r:id="rId1"/>
  <ignoredErrors>
    <ignoredError sqref="L5 H42:H58 I70 I84 N84:O84 I105 I126 K147:L147 M149 I149:J149 L12 L84 F42:F58 N42:O42 M43:O58 M42 L75:L83 L60:L69 L89:L104 L110:L125 L131:L145 L149 L8 K105:L105 K70:L70 K126:L12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530CD2-3CAF-420A-9E0A-F2A6FBFBFB0B}">
          <x14:formula1>
            <xm:f>Source!$A$16:$A$18</xm:f>
          </x14:formula1>
          <xm:sqref>L31:L34 AB20:AB27 K71</xm:sqref>
        </x14:dataValidation>
        <x14:dataValidation type="list" allowBlank="1" showInputMessage="1" showErrorMessage="1" xr:uid="{FF9357E3-344E-4DC4-B515-6628A56FDCA7}">
          <x14:formula1>
            <xm:f>Source!$A$108:$A$110</xm:f>
          </x14:formula1>
          <xm:sqref>J31:J34 Z20:Z27</xm:sqref>
        </x14:dataValidation>
        <x14:dataValidation type="list" allowBlank="1" showInputMessage="1" showErrorMessage="1" xr:uid="{01C55C09-1DCB-48BD-9869-BCC31682DCB2}">
          <x14:formula1>
            <xm:f>Source!$A$40:$A$50</xm:f>
          </x14:formula1>
          <xm:sqref>J71</xm:sqref>
        </x14:dataValidation>
        <x14:dataValidation type="list" allowBlank="1" showInputMessage="1" showErrorMessage="1" xr:uid="{6A959C89-FB7F-47F4-BEB8-EAE789DE697E}">
          <x14:formula1>
            <xm:f>Source!$A$102:$A$105</xm:f>
          </x14:formula1>
          <xm:sqref>A31:C34</xm:sqref>
        </x14:dataValidation>
        <x14:dataValidation type="list" allowBlank="1" showInputMessage="1" showErrorMessage="1" xr:uid="{A691D479-B8C2-47DF-BF02-114E31CD566A}">
          <x14:formula1>
            <xm:f>Source!$A$84:$A$92</xm:f>
          </x14:formula1>
          <xm:sqref>B6</xm:sqref>
        </x14:dataValidation>
        <x14:dataValidation type="list" allowBlank="1" showInputMessage="1" showErrorMessage="1" xr:uid="{C160DAED-46B7-4787-9B37-0384DC77429C}">
          <x14:formula1>
            <xm:f>Source!$A$69:$A$80</xm:f>
          </x14:formula1>
          <xm:sqref>B7:E7</xm:sqref>
        </x14:dataValidation>
        <x14:dataValidation type="list" allowBlank="1" showInputMessage="1" showErrorMessage="1" xr:uid="{E681ED4D-602A-4F7E-914B-3BB665FDCED8}">
          <x14:formula1>
            <xm:f>Source!$A$21:$A$37</xm:f>
          </x14:formula1>
          <xm:sqref>C71 C42:C58</xm:sqref>
        </x14:dataValidation>
        <x14:dataValidation type="list" allowBlank="1" showInputMessage="1" showErrorMessage="1" xr:uid="{78AF8171-0787-4F41-B516-6AE75B473C54}">
          <x14:formula1>
            <xm:f>Source!$A$119:$A$130</xm:f>
          </x14:formula1>
          <xm:sqref>B8:B9 C9:E9</xm:sqref>
        </x14:dataValidation>
        <x14:dataValidation type="list" allowBlank="1" showInputMessage="1" showErrorMessage="1" xr:uid="{58CF29E9-BB02-45F2-8403-743339ACBED9}">
          <x14:formula1>
            <xm:f>Source!$A$218:$A$223</xm:f>
          </x14:formula1>
          <xm:sqref>I3</xm:sqref>
        </x14:dataValidation>
        <x14:dataValidation type="list" allowBlank="1" showInputMessage="1" showErrorMessage="1" xr:uid="{802EC397-6162-4239-886D-F489C56BD856}">
          <x14:formula1>
            <xm:f>Source!$B$24:$B$29</xm:f>
          </x14:formula1>
          <xm:sqref>C60:C69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4903E-43DD-403D-ACFF-2AED16BD9028}">
  <sheetPr codeName="Feuil4">
    <tabColor theme="8" tint="0.79998168889431442"/>
    <pageSetUpPr fitToPage="1"/>
  </sheetPr>
  <dimension ref="A1:XEX128"/>
  <sheetViews>
    <sheetView showGridLines="0" showZeros="0" zoomScale="90" zoomScaleNormal="90" workbookViewId="0">
      <selection activeCell="B3" sqref="B3:E4"/>
    </sheetView>
  </sheetViews>
  <sheetFormatPr baseColWidth="10" defaultColWidth="11.42578125" defaultRowHeight="15"/>
  <cols>
    <col min="1" max="1" width="17.85546875" style="1" customWidth="1"/>
    <col min="2" max="2" width="9.5703125" style="1" customWidth="1"/>
    <col min="3" max="3" width="30.5703125" style="1" customWidth="1"/>
    <col min="4" max="4" width="11.85546875" style="1" customWidth="1"/>
    <col min="5" max="5" width="11.42578125" style="1" customWidth="1"/>
    <col min="6" max="6" width="10.7109375" style="1" customWidth="1"/>
    <col min="7" max="7" width="13" style="1" customWidth="1"/>
    <col min="8" max="8" width="15.7109375" style="1" customWidth="1"/>
    <col min="9" max="9" width="22" style="1" customWidth="1"/>
    <col min="10" max="10" width="5" style="1" customWidth="1"/>
    <col min="11" max="11" width="17.85546875" style="1" customWidth="1"/>
    <col min="12" max="12" width="18.42578125" style="1" customWidth="1"/>
    <col min="13" max="13" width="18.5703125" style="1" customWidth="1"/>
    <col min="14" max="14" width="8" style="1" customWidth="1"/>
    <col min="15" max="15" width="1.7109375" style="1" customWidth="1"/>
    <col min="16" max="16" width="2.42578125" style="1" customWidth="1"/>
    <col min="17" max="17" width="14.42578125" style="1" customWidth="1"/>
    <col min="18" max="16384" width="11.42578125" style="1"/>
  </cols>
  <sheetData>
    <row r="1" spans="1:15" ht="45" customHeight="1">
      <c r="A1" s="292" t="s">
        <v>64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15" s="141" customFormat="1" ht="36.4" customHeight="1">
      <c r="A2" s="138" t="str">
        <f>IF('Plan de financement-Projet'!B7=Source!A70,"",IF('Plan de financement-Projet'!B7=Source!A71,"","Le volet sélectionné n'est pas admissible à un plan de transfert"))</f>
        <v>Le volet sélectionné n'est pas admissible à un plan de transfert</v>
      </c>
      <c r="B2" s="139"/>
      <c r="C2" s="139"/>
      <c r="D2" s="139"/>
      <c r="E2" s="139"/>
      <c r="F2" s="140" t="s">
        <v>9</v>
      </c>
      <c r="G2" s="140"/>
      <c r="H2" s="139"/>
      <c r="I2" s="139"/>
      <c r="K2" s="139"/>
      <c r="L2" s="139"/>
      <c r="M2" s="139"/>
      <c r="N2" s="139"/>
      <c r="O2" s="139"/>
    </row>
    <row r="3" spans="1:15" s="60" customFormat="1" ht="21.75" customHeight="1">
      <c r="A3" s="189" t="s">
        <v>10</v>
      </c>
      <c r="B3" s="396"/>
      <c r="C3" s="397"/>
      <c r="D3" s="397"/>
      <c r="E3" s="398"/>
      <c r="G3" s="211" t="s">
        <v>65</v>
      </c>
      <c r="H3" s="211"/>
      <c r="I3" s="402" t="str">
        <f>IF('Plan de financement-Projet'!B7=Source!A70,"1 an",IF('Plan de financement-Projet'!B7=Source!A71,"1 an","S.O."))</f>
        <v>S.O.</v>
      </c>
      <c r="K3" s="191" t="s">
        <v>13</v>
      </c>
      <c r="L3" s="192"/>
      <c r="M3" s="192"/>
      <c r="N3" s="192"/>
      <c r="O3" s="193"/>
    </row>
    <row r="4" spans="1:15" s="61" customFormat="1" ht="20.25" customHeight="1">
      <c r="A4" s="190"/>
      <c r="B4" s="399"/>
      <c r="C4" s="400"/>
      <c r="D4" s="400"/>
      <c r="E4" s="401"/>
      <c r="F4" s="57"/>
      <c r="G4" s="211"/>
      <c r="H4" s="211"/>
      <c r="I4" s="402"/>
      <c r="K4" s="134" t="s">
        <v>284</v>
      </c>
      <c r="L4" s="106">
        <f>'Plan de financement-Projet'!L4</f>
        <v>0</v>
      </c>
      <c r="M4" s="51" t="s">
        <v>288</v>
      </c>
      <c r="N4" s="39"/>
      <c r="O4" s="62"/>
    </row>
    <row r="5" spans="1:15" s="61" customFormat="1" ht="36.75" customHeight="1">
      <c r="A5" s="50" t="s">
        <v>15</v>
      </c>
      <c r="B5" s="381">
        <f>'Plan de financement-Projet'!B5</f>
        <v>0</v>
      </c>
      <c r="C5" s="382"/>
      <c r="D5" s="382"/>
      <c r="E5" s="383"/>
      <c r="F5" s="57"/>
      <c r="G5" s="409" t="s">
        <v>16</v>
      </c>
      <c r="H5" s="410"/>
      <c r="I5" s="413">
        <f>IF(OR(B8="(À sélectionner)",B8="Ne s'applique pas"),0.8,0.9)</f>
        <v>0.8</v>
      </c>
      <c r="K5" s="134" t="s">
        <v>283</v>
      </c>
      <c r="L5" s="39">
        <f>M28</f>
        <v>0</v>
      </c>
      <c r="M5" s="51" t="s">
        <v>294</v>
      </c>
      <c r="N5" s="40">
        <f>IFERROR(L5/L6,0)</f>
        <v>0</v>
      </c>
      <c r="O5" s="62"/>
    </row>
    <row r="6" spans="1:15" s="61" customFormat="1" ht="25.35" customHeight="1">
      <c r="A6" s="50" t="s">
        <v>17</v>
      </c>
      <c r="B6" s="381" t="str">
        <f>'Plan de financement-Projet'!B6</f>
        <v>(À sélectionner)</v>
      </c>
      <c r="C6" s="382"/>
      <c r="D6" s="382"/>
      <c r="E6" s="383"/>
      <c r="F6" s="58"/>
      <c r="G6" s="411"/>
      <c r="H6" s="412"/>
      <c r="I6" s="413"/>
      <c r="J6" s="24"/>
      <c r="K6" s="134" t="s">
        <v>280</v>
      </c>
      <c r="L6" s="39">
        <f>M18+M27+M28</f>
        <v>0</v>
      </c>
      <c r="M6" s="63"/>
      <c r="N6" s="63"/>
      <c r="O6" s="62"/>
    </row>
    <row r="7" spans="1:15" s="61" customFormat="1" ht="37.9" customHeight="1">
      <c r="A7" s="50" t="s">
        <v>18</v>
      </c>
      <c r="B7" s="381" t="str">
        <f>'Plan de financement-Projet'!B7</f>
        <v>(À sélectionner)</v>
      </c>
      <c r="C7" s="382"/>
      <c r="D7" s="382"/>
      <c r="E7" s="383"/>
      <c r="F7" s="58"/>
      <c r="G7" s="409" t="s">
        <v>295</v>
      </c>
      <c r="H7" s="410"/>
      <c r="I7" s="423" t="str">
        <f>IF('Plan de financement-Projet'!B7=Source!A70,17000,IF('Plan de financement-Projet'!B7=Source!A71,17000,"S.O."))</f>
        <v>S.O.</v>
      </c>
      <c r="J7" s="5"/>
      <c r="K7" s="134" t="s">
        <v>281</v>
      </c>
      <c r="L7" s="39">
        <f>L5*0.15</f>
        <v>0</v>
      </c>
      <c r="M7" s="52"/>
      <c r="N7" s="63"/>
      <c r="O7" s="62"/>
    </row>
    <row r="8" spans="1:15" s="61" customFormat="1" ht="35.85" customHeight="1">
      <c r="A8" s="211" t="s">
        <v>20</v>
      </c>
      <c r="B8" s="422" t="str">
        <f>'Plan de financement-Projet'!B8</f>
        <v>(À sélectionner)</v>
      </c>
      <c r="C8" s="422"/>
      <c r="D8" s="422"/>
      <c r="E8" s="422"/>
      <c r="F8" s="55"/>
      <c r="G8" s="411"/>
      <c r="H8" s="412"/>
      <c r="I8" s="423"/>
      <c r="J8" s="3"/>
      <c r="K8" s="134" t="s">
        <v>282</v>
      </c>
      <c r="L8" s="59">
        <f>L5+L7</f>
        <v>0</v>
      </c>
      <c r="M8" s="52"/>
      <c r="N8" s="63"/>
      <c r="O8" s="62"/>
    </row>
    <row r="9" spans="1:15" s="61" customFormat="1" ht="27.6" customHeight="1">
      <c r="A9" s="211"/>
      <c r="B9" s="422"/>
      <c r="C9" s="422"/>
      <c r="D9" s="422"/>
      <c r="E9" s="422"/>
      <c r="F9" s="55"/>
      <c r="G9" s="171" t="s">
        <v>21</v>
      </c>
      <c r="H9" s="172"/>
      <c r="I9" s="25" t="str">
        <f>IF('Plan de financement-Projet'!B7=Source!A70,4000,IF('Plan de financement-Projet'!B7=Source!A71,4000,"S.O."))</f>
        <v>S.O.</v>
      </c>
      <c r="J9" s="3"/>
      <c r="K9" s="414" t="s">
        <v>66</v>
      </c>
      <c r="L9" s="428">
        <f>SUM(M28:M33)</f>
        <v>0</v>
      </c>
      <c r="M9" s="63"/>
      <c r="N9" s="63"/>
      <c r="O9" s="62"/>
    </row>
    <row r="10" spans="1:15" s="61" customFormat="1" ht="12.75" customHeight="1">
      <c r="D10" s="61">
        <f>IF(AND((M28)=0,($I$149+$J$149=0)),0,IF(AND(($I$149+$J$149)-(M28)&lt;2,($I$149+$J$149)-(M28)&gt;-2),0,M28-($I$149+$J$149)))</f>
        <v>0</v>
      </c>
      <c r="F10" s="55"/>
      <c r="K10" s="415"/>
      <c r="L10" s="429"/>
      <c r="M10" s="52"/>
      <c r="N10" s="63"/>
      <c r="O10" s="62"/>
    </row>
    <row r="11" spans="1:15" ht="34.15" customHeight="1">
      <c r="A11" s="64">
        <f>IF(I7=0,"Demandeur non admissible à ce volet ou durée de projet non admissible pour ce volet",0)</f>
        <v>0</v>
      </c>
      <c r="J11" s="24"/>
      <c r="K11" s="195" t="s">
        <v>24</v>
      </c>
      <c r="L11" s="196"/>
      <c r="M11" s="196"/>
      <c r="N11" s="196"/>
      <c r="O11" s="65"/>
    </row>
    <row r="12" spans="1:15" ht="13.9" customHeight="1">
      <c r="A12" s="64"/>
      <c r="J12" s="24"/>
      <c r="K12" s="49"/>
      <c r="L12" s="49"/>
      <c r="M12" s="49"/>
      <c r="N12" s="49"/>
      <c r="O12" s="66"/>
    </row>
    <row r="13" spans="1:15" ht="2.25" customHeight="1"/>
    <row r="14" spans="1:15" ht="26.25" customHeight="1">
      <c r="A14" s="403" t="s">
        <v>313</v>
      </c>
      <c r="B14" s="404"/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5"/>
    </row>
    <row r="15" spans="1:15" ht="15" customHeight="1">
      <c r="A15" s="406"/>
      <c r="B15" s="407"/>
      <c r="C15" s="407"/>
      <c r="D15" s="407"/>
      <c r="E15" s="407"/>
      <c r="F15" s="407"/>
      <c r="G15" s="407"/>
      <c r="H15" s="407"/>
      <c r="I15" s="407"/>
      <c r="J15" s="407"/>
      <c r="K15" s="407"/>
      <c r="L15" s="407"/>
      <c r="M15" s="407"/>
      <c r="N15" s="407"/>
      <c r="O15" s="408"/>
    </row>
    <row r="16" spans="1:15" ht="29.65" customHeight="1" thickBot="1">
      <c r="A16" s="66"/>
      <c r="B16" s="66"/>
      <c r="C16" s="66"/>
      <c r="D16" s="419">
        <f>IF(M27&lt;&gt;L110,"Montant à répartir entre la contribution du demandeur ou des partenaires :",0)</f>
        <v>0</v>
      </c>
      <c r="E16" s="420"/>
      <c r="F16" s="420"/>
      <c r="G16" s="420"/>
      <c r="H16" s="420"/>
      <c r="I16" s="420"/>
      <c r="J16" s="420"/>
      <c r="K16" s="416">
        <f>IF(AND((M27)=0,($I$104+$J$104=0)),0,IF(AND(($I$104+$J$104)-(M27)&lt;2,($I$104+$J$104)-(M27)&gt;-2),0,M27-($I$104+$J$104)))</f>
        <v>0</v>
      </c>
      <c r="L16" s="417"/>
      <c r="M16" s="237" t="s">
        <v>322</v>
      </c>
      <c r="N16" s="237"/>
      <c r="O16" s="237"/>
    </row>
    <row r="17" spans="1:15" ht="23.65" customHeight="1" thickBot="1">
      <c r="A17" s="135"/>
      <c r="B17" s="136"/>
      <c r="C17" s="137"/>
      <c r="D17" s="152"/>
      <c r="E17" s="153"/>
      <c r="F17" s="153"/>
      <c r="G17" s="153"/>
      <c r="H17" s="153"/>
      <c r="I17" s="153"/>
      <c r="J17" s="153"/>
      <c r="K17" s="418" t="s">
        <v>320</v>
      </c>
      <c r="L17" s="418"/>
      <c r="M17" s="393"/>
      <c r="N17" s="394"/>
      <c r="O17" s="395"/>
    </row>
    <row r="18" spans="1:15" ht="24" customHeight="1">
      <c r="A18" s="386" t="s">
        <v>25</v>
      </c>
      <c r="B18" s="387"/>
      <c r="C18" s="388"/>
      <c r="D18" s="384" t="s">
        <v>26</v>
      </c>
      <c r="E18" s="324"/>
      <c r="F18" s="324"/>
      <c r="G18" s="324"/>
      <c r="H18" s="324"/>
      <c r="I18" s="324"/>
      <c r="J18" s="324"/>
      <c r="K18" s="324"/>
      <c r="L18" s="324"/>
      <c r="M18" s="385"/>
      <c r="N18" s="385"/>
      <c r="O18" s="385"/>
    </row>
    <row r="19" spans="1:15" ht="16.5" customHeight="1">
      <c r="A19" s="386" t="s">
        <v>28</v>
      </c>
      <c r="B19" s="387"/>
      <c r="C19" s="388"/>
      <c r="D19" s="438" t="s">
        <v>29</v>
      </c>
      <c r="E19" s="439"/>
      <c r="F19" s="439"/>
      <c r="G19" s="439"/>
      <c r="H19" s="439"/>
      <c r="I19" s="439"/>
      <c r="J19" s="439"/>
      <c r="K19" s="439"/>
      <c r="L19" s="440"/>
      <c r="M19" s="421"/>
      <c r="N19" s="421"/>
      <c r="O19" s="421"/>
    </row>
    <row r="20" spans="1:15" ht="21" customHeight="1">
      <c r="A20" s="386" t="s">
        <v>30</v>
      </c>
      <c r="B20" s="387"/>
      <c r="C20" s="388"/>
      <c r="D20" s="438" t="s">
        <v>29</v>
      </c>
      <c r="E20" s="439"/>
      <c r="F20" s="439"/>
      <c r="G20" s="439"/>
      <c r="H20" s="439"/>
      <c r="I20" s="439"/>
      <c r="J20" s="439"/>
      <c r="K20" s="439"/>
      <c r="L20" s="440"/>
      <c r="M20" s="421"/>
      <c r="N20" s="421"/>
      <c r="O20" s="421"/>
    </row>
    <row r="21" spans="1:15" ht="15" customHeight="1">
      <c r="A21" s="386" t="s">
        <v>31</v>
      </c>
      <c r="B21" s="387"/>
      <c r="C21" s="388"/>
      <c r="D21" s="438" t="s">
        <v>29</v>
      </c>
      <c r="E21" s="439"/>
      <c r="F21" s="439"/>
      <c r="G21" s="439"/>
      <c r="H21" s="439"/>
      <c r="I21" s="439"/>
      <c r="J21" s="439"/>
      <c r="K21" s="439"/>
      <c r="L21" s="440"/>
      <c r="M21" s="421"/>
      <c r="N21" s="421"/>
      <c r="O21" s="421"/>
    </row>
    <row r="22" spans="1:15" ht="19.5" customHeight="1">
      <c r="A22" s="386" t="s">
        <v>32</v>
      </c>
      <c r="B22" s="387"/>
      <c r="C22" s="388"/>
      <c r="D22" s="438" t="s">
        <v>29</v>
      </c>
      <c r="E22" s="439"/>
      <c r="F22" s="439"/>
      <c r="G22" s="439"/>
      <c r="H22" s="439"/>
      <c r="I22" s="439"/>
      <c r="J22" s="439"/>
      <c r="K22" s="439"/>
      <c r="L22" s="440"/>
      <c r="M22" s="421"/>
      <c r="N22" s="421"/>
      <c r="O22" s="421"/>
    </row>
    <row r="23" spans="1:15" ht="16.5" customHeight="1">
      <c r="A23" s="386" t="s">
        <v>33</v>
      </c>
      <c r="B23" s="387"/>
      <c r="C23" s="388"/>
      <c r="D23" s="438" t="s">
        <v>29</v>
      </c>
      <c r="E23" s="439"/>
      <c r="F23" s="439"/>
      <c r="G23" s="439"/>
      <c r="H23" s="439"/>
      <c r="I23" s="439"/>
      <c r="J23" s="439"/>
      <c r="K23" s="439"/>
      <c r="L23" s="440"/>
      <c r="M23" s="421"/>
      <c r="N23" s="421"/>
      <c r="O23" s="421"/>
    </row>
    <row r="24" spans="1:15" ht="15.75" customHeight="1">
      <c r="A24" s="386" t="s">
        <v>34</v>
      </c>
      <c r="B24" s="387"/>
      <c r="C24" s="388"/>
      <c r="D24" s="438" t="s">
        <v>29</v>
      </c>
      <c r="E24" s="439"/>
      <c r="F24" s="439"/>
      <c r="G24" s="439"/>
      <c r="H24" s="439"/>
      <c r="I24" s="439"/>
      <c r="J24" s="439"/>
      <c r="K24" s="439"/>
      <c r="L24" s="440"/>
      <c r="M24" s="421"/>
      <c r="N24" s="421"/>
      <c r="O24" s="421"/>
    </row>
    <row r="25" spans="1:15" ht="17.25" customHeight="1">
      <c r="A25" s="386" t="s">
        <v>35</v>
      </c>
      <c r="B25" s="387"/>
      <c r="C25" s="388"/>
      <c r="D25" s="438" t="s">
        <v>29</v>
      </c>
      <c r="E25" s="439"/>
      <c r="F25" s="439"/>
      <c r="G25" s="439"/>
      <c r="H25" s="439"/>
      <c r="I25" s="439"/>
      <c r="J25" s="439"/>
      <c r="K25" s="439"/>
      <c r="L25" s="440"/>
      <c r="M25" s="421"/>
      <c r="N25" s="421"/>
      <c r="O25" s="421"/>
    </row>
    <row r="26" spans="1:15" ht="17.25" customHeight="1" thickBot="1">
      <c r="A26" s="251" t="s">
        <v>36</v>
      </c>
      <c r="B26" s="252"/>
      <c r="C26" s="253"/>
      <c r="D26" s="441" t="s">
        <v>29</v>
      </c>
      <c r="E26" s="442"/>
      <c r="F26" s="442"/>
      <c r="G26" s="442"/>
      <c r="H26" s="442"/>
      <c r="I26" s="442"/>
      <c r="J26" s="442"/>
      <c r="K26" s="442"/>
      <c r="L26" s="443"/>
      <c r="M26" s="437"/>
      <c r="N26" s="437"/>
      <c r="O26" s="437"/>
    </row>
    <row r="27" spans="1:15" ht="21" customHeight="1" thickBot="1">
      <c r="A27" s="242" t="s">
        <v>332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430">
        <f>SUM(M17:M26)</f>
        <v>0</v>
      </c>
      <c r="N27" s="430"/>
      <c r="O27" s="431"/>
    </row>
    <row r="28" spans="1:15" ht="27" customHeight="1">
      <c r="A28" s="389"/>
      <c r="B28" s="390"/>
      <c r="C28" s="391"/>
      <c r="D28" s="299" t="str">
        <f>IF(17000-M28&lt;0,"La contribution demandée au programme Innovation bioalimentaire dépasse le maximum permis de 17 000 $ ","Contribution demandée au programme Innovation bioalimentaire ")</f>
        <v xml:space="preserve">Contribution demandée au programme Innovation bioalimentaire </v>
      </c>
      <c r="E28" s="300"/>
      <c r="F28" s="300"/>
      <c r="G28" s="300"/>
      <c r="H28" s="300"/>
      <c r="I28" s="300"/>
      <c r="J28" s="300"/>
      <c r="K28" s="300"/>
      <c r="L28" s="301"/>
      <c r="M28" s="392">
        <f>L104</f>
        <v>0</v>
      </c>
      <c r="N28" s="392"/>
      <c r="O28" s="392"/>
    </row>
    <row r="29" spans="1:15" ht="36.4" customHeight="1">
      <c r="A29" s="386" t="s">
        <v>311</v>
      </c>
      <c r="B29" s="387"/>
      <c r="C29" s="388"/>
      <c r="D29" s="386" t="s">
        <v>37</v>
      </c>
      <c r="E29" s="387"/>
      <c r="F29" s="388"/>
      <c r="G29" s="236" t="s">
        <v>38</v>
      </c>
      <c r="H29" s="236"/>
      <c r="I29" s="236"/>
      <c r="J29" s="386" t="s">
        <v>39</v>
      </c>
      <c r="K29" s="388"/>
      <c r="L29" s="133" t="s">
        <v>67</v>
      </c>
      <c r="M29" s="218"/>
      <c r="N29" s="218"/>
      <c r="O29" s="218"/>
    </row>
    <row r="30" spans="1:15" ht="15" customHeight="1">
      <c r="A30" s="173" t="s">
        <v>12</v>
      </c>
      <c r="B30" s="174"/>
      <c r="C30" s="175"/>
      <c r="D30" s="332"/>
      <c r="E30" s="333"/>
      <c r="F30" s="334"/>
      <c r="G30" s="432"/>
      <c r="H30" s="432"/>
      <c r="I30" s="432"/>
      <c r="J30" s="173" t="s">
        <v>12</v>
      </c>
      <c r="K30" s="175"/>
      <c r="L30" s="70" t="s">
        <v>12</v>
      </c>
      <c r="M30" s="433"/>
      <c r="N30" s="433"/>
      <c r="O30" s="433"/>
    </row>
    <row r="31" spans="1:15" ht="15" customHeight="1">
      <c r="A31" s="173" t="s">
        <v>12</v>
      </c>
      <c r="B31" s="174"/>
      <c r="C31" s="175"/>
      <c r="D31" s="332"/>
      <c r="E31" s="333"/>
      <c r="F31" s="334"/>
      <c r="G31" s="432"/>
      <c r="H31" s="432"/>
      <c r="I31" s="432"/>
      <c r="J31" s="173" t="s">
        <v>12</v>
      </c>
      <c r="K31" s="175"/>
      <c r="L31" s="70" t="s">
        <v>12</v>
      </c>
      <c r="M31" s="433"/>
      <c r="N31" s="433"/>
      <c r="O31" s="433"/>
    </row>
    <row r="32" spans="1:15" ht="17.25" customHeight="1">
      <c r="A32" s="173" t="s">
        <v>12</v>
      </c>
      <c r="B32" s="174"/>
      <c r="C32" s="175"/>
      <c r="D32" s="332"/>
      <c r="E32" s="333"/>
      <c r="F32" s="334"/>
      <c r="G32" s="432"/>
      <c r="H32" s="432"/>
      <c r="I32" s="432"/>
      <c r="J32" s="173" t="s">
        <v>12</v>
      </c>
      <c r="K32" s="175"/>
      <c r="L32" s="70" t="s">
        <v>12</v>
      </c>
      <c r="M32" s="433"/>
      <c r="N32" s="433"/>
      <c r="O32" s="433"/>
    </row>
    <row r="33" spans="1:16" ht="15" customHeight="1">
      <c r="A33" s="173" t="s">
        <v>12</v>
      </c>
      <c r="B33" s="174"/>
      <c r="C33" s="175"/>
      <c r="D33" s="332"/>
      <c r="E33" s="333"/>
      <c r="F33" s="334"/>
      <c r="G33" s="432"/>
      <c r="H33" s="432"/>
      <c r="I33" s="432"/>
      <c r="J33" s="173" t="s">
        <v>12</v>
      </c>
      <c r="K33" s="175"/>
      <c r="L33" s="70" t="s">
        <v>12</v>
      </c>
      <c r="M33" s="433"/>
      <c r="N33" s="433"/>
      <c r="O33" s="433"/>
    </row>
    <row r="34" spans="1:16" ht="22.5" customHeight="1">
      <c r="A34" s="275" t="s">
        <v>41</v>
      </c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447">
        <f>M27+M28+M30+M31+M32+M33</f>
        <v>0</v>
      </c>
      <c r="N34" s="447"/>
      <c r="O34" s="447"/>
    </row>
    <row r="35" spans="1:16" ht="20.2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67">
        <f>IF((M27+M28)&lt;&gt;M104,"Attention ! La somme ne correspond pas au coût total indiqué à la section 2  - Description des dépenses admissibles.",0)</f>
        <v>0</v>
      </c>
      <c r="M35" s="77"/>
      <c r="O35" s="37"/>
    </row>
    <row r="36" spans="1:16" s="30" customFormat="1" ht="25.9" customHeight="1">
      <c r="A36" s="403" t="s">
        <v>42</v>
      </c>
      <c r="B36" s="404"/>
      <c r="C36" s="404"/>
      <c r="D36" s="404"/>
      <c r="E36" s="404"/>
      <c r="F36" s="404"/>
      <c r="G36" s="404"/>
      <c r="H36" s="404"/>
      <c r="I36" s="404"/>
      <c r="J36" s="404"/>
      <c r="K36" s="404"/>
      <c r="L36" s="404"/>
      <c r="M36" s="404"/>
      <c r="N36" s="404"/>
      <c r="O36" s="405"/>
    </row>
    <row r="37" spans="1:16" s="30" customFormat="1" ht="17.25" customHeight="1">
      <c r="A37" s="406"/>
      <c r="B37" s="407"/>
      <c r="C37" s="407"/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8"/>
    </row>
    <row r="38" spans="1:16" s="56" customFormat="1" ht="17.100000000000001" customHeight="1">
      <c r="A38" s="353" t="s">
        <v>68</v>
      </c>
      <c r="B38" s="353"/>
      <c r="C38" s="353"/>
      <c r="D38" s="353"/>
      <c r="E38" s="353"/>
      <c r="F38" s="353"/>
      <c r="G38" s="353"/>
      <c r="H38" s="353"/>
      <c r="I38" s="353"/>
      <c r="J38" s="353"/>
      <c r="K38" s="353"/>
      <c r="L38" s="353"/>
      <c r="M38" s="353"/>
      <c r="N38" s="353"/>
      <c r="O38" s="353"/>
    </row>
    <row r="39" spans="1:16" s="56" customFormat="1" ht="24.75" customHeight="1">
      <c r="A39" s="376" t="s">
        <v>44</v>
      </c>
      <c r="B39" s="424"/>
      <c r="C39" s="281" t="s">
        <v>307</v>
      </c>
      <c r="D39" s="426" t="s">
        <v>45</v>
      </c>
      <c r="E39" s="426" t="s">
        <v>46</v>
      </c>
      <c r="F39" s="426" t="s">
        <v>47</v>
      </c>
      <c r="G39" s="426" t="s">
        <v>48</v>
      </c>
      <c r="H39" s="234" t="s">
        <v>306</v>
      </c>
      <c r="I39" s="258" t="s">
        <v>290</v>
      </c>
      <c r="J39" s="259"/>
      <c r="K39" s="260"/>
      <c r="L39" s="330" t="s">
        <v>49</v>
      </c>
      <c r="M39" s="347" t="s">
        <v>27</v>
      </c>
      <c r="N39" s="348"/>
      <c r="O39" s="349"/>
    </row>
    <row r="40" spans="1:16" s="56" customFormat="1" ht="30" customHeight="1">
      <c r="A40" s="378"/>
      <c r="B40" s="425"/>
      <c r="C40" s="282"/>
      <c r="D40" s="427"/>
      <c r="E40" s="427"/>
      <c r="F40" s="427"/>
      <c r="G40" s="427"/>
      <c r="H40" s="235"/>
      <c r="I40" s="47" t="s">
        <v>107</v>
      </c>
      <c r="J40" s="203" t="s">
        <v>50</v>
      </c>
      <c r="K40" s="203"/>
      <c r="L40" s="331"/>
      <c r="M40" s="350"/>
      <c r="N40" s="351"/>
      <c r="O40" s="352"/>
    </row>
    <row r="41" spans="1:16" s="56" customFormat="1" ht="15" customHeight="1">
      <c r="A41" s="177"/>
      <c r="B41" s="178"/>
      <c r="C41" s="70" t="s">
        <v>12</v>
      </c>
      <c r="D41" s="108"/>
      <c r="E41" s="33"/>
      <c r="F41" s="48">
        <f>D41*E41</f>
        <v>0</v>
      </c>
      <c r="G41" s="114"/>
      <c r="H41" s="41">
        <f t="shared" ref="H41:H46" si="0">G41/7</f>
        <v>0</v>
      </c>
      <c r="I41" s="108"/>
      <c r="J41" s="335"/>
      <c r="K41" s="336"/>
      <c r="L41" s="48">
        <f>M41-(I41+J41)</f>
        <v>0</v>
      </c>
      <c r="M41" s="354">
        <f>(D41+F41)*G41</f>
        <v>0</v>
      </c>
      <c r="N41" s="354"/>
      <c r="O41" s="354"/>
      <c r="P41" s="68">
        <f>IF(M41&lt;&gt;(I41+J41+L41),"Attention ! La somme du montant répartie entre la contribution du demandeur ou des partenaire et l'aide financière demandée au programme doit égaler le montant demandé.",0)</f>
        <v>0</v>
      </c>
    </row>
    <row r="42" spans="1:16" s="56" customFormat="1" ht="15" customHeight="1">
      <c r="A42" s="177"/>
      <c r="B42" s="178"/>
      <c r="C42" s="70" t="s">
        <v>12</v>
      </c>
      <c r="D42" s="108"/>
      <c r="E42" s="33"/>
      <c r="F42" s="48">
        <f t="shared" ref="F42:F46" si="1">D42*E42</f>
        <v>0</v>
      </c>
      <c r="G42" s="114"/>
      <c r="H42" s="41">
        <f t="shared" si="0"/>
        <v>0</v>
      </c>
      <c r="I42" s="108"/>
      <c r="J42" s="335"/>
      <c r="K42" s="336"/>
      <c r="L42" s="48">
        <f t="shared" ref="L42:L46" si="2">M42-(I42+J42)</f>
        <v>0</v>
      </c>
      <c r="M42" s="354">
        <f t="shared" ref="M42:M46" si="3">(D42+F42)*G42</f>
        <v>0</v>
      </c>
      <c r="N42" s="354"/>
      <c r="O42" s="354"/>
      <c r="P42" s="68">
        <f t="shared" ref="P42" si="4">IF(M42&lt;&gt;(I42+J42+L42),"Attention ! La somme du montant répartie entre la contribution du demandeur ou des partenaire et l'aide financière demandée au programme doit égaler le montant demandé.",0)</f>
        <v>0</v>
      </c>
    </row>
    <row r="43" spans="1:16" s="56" customFormat="1" ht="15" customHeight="1">
      <c r="A43" s="177"/>
      <c r="B43" s="178"/>
      <c r="C43" s="70" t="s">
        <v>12</v>
      </c>
      <c r="D43" s="108"/>
      <c r="E43" s="33"/>
      <c r="F43" s="48">
        <f t="shared" si="1"/>
        <v>0</v>
      </c>
      <c r="G43" s="114"/>
      <c r="H43" s="41">
        <f t="shared" si="0"/>
        <v>0</v>
      </c>
      <c r="I43" s="108"/>
      <c r="J43" s="335"/>
      <c r="K43" s="336"/>
      <c r="L43" s="48">
        <f t="shared" si="2"/>
        <v>0</v>
      </c>
      <c r="M43" s="354">
        <f t="shared" si="3"/>
        <v>0</v>
      </c>
      <c r="N43" s="354"/>
      <c r="O43" s="354"/>
      <c r="P43" s="68"/>
    </row>
    <row r="44" spans="1:16" s="56" customFormat="1" ht="15" customHeight="1">
      <c r="A44" s="177"/>
      <c r="B44" s="178"/>
      <c r="C44" s="70" t="s">
        <v>12</v>
      </c>
      <c r="D44" s="108"/>
      <c r="E44" s="33"/>
      <c r="F44" s="48">
        <f t="shared" si="1"/>
        <v>0</v>
      </c>
      <c r="G44" s="114"/>
      <c r="H44" s="41">
        <f t="shared" si="0"/>
        <v>0</v>
      </c>
      <c r="I44" s="108"/>
      <c r="J44" s="335"/>
      <c r="K44" s="336"/>
      <c r="L44" s="48">
        <f t="shared" si="2"/>
        <v>0</v>
      </c>
      <c r="M44" s="354">
        <f t="shared" si="3"/>
        <v>0</v>
      </c>
      <c r="N44" s="354"/>
      <c r="O44" s="354"/>
      <c r="P44" s="68"/>
    </row>
    <row r="45" spans="1:16" s="56" customFormat="1" ht="15" customHeight="1">
      <c r="A45" s="177"/>
      <c r="B45" s="178"/>
      <c r="C45" s="70" t="s">
        <v>12</v>
      </c>
      <c r="D45" s="108"/>
      <c r="E45" s="33"/>
      <c r="F45" s="48">
        <f t="shared" si="1"/>
        <v>0</v>
      </c>
      <c r="G45" s="114"/>
      <c r="H45" s="41">
        <f t="shared" si="0"/>
        <v>0</v>
      </c>
      <c r="I45" s="108"/>
      <c r="J45" s="335"/>
      <c r="K45" s="336"/>
      <c r="L45" s="48">
        <f t="shared" si="2"/>
        <v>0</v>
      </c>
      <c r="M45" s="354">
        <f t="shared" si="3"/>
        <v>0</v>
      </c>
      <c r="N45" s="354"/>
      <c r="O45" s="354"/>
      <c r="P45" s="68"/>
    </row>
    <row r="46" spans="1:16" s="56" customFormat="1" ht="14.25">
      <c r="A46" s="177"/>
      <c r="B46" s="178"/>
      <c r="C46" s="70" t="s">
        <v>12</v>
      </c>
      <c r="D46" s="108"/>
      <c r="E46" s="33"/>
      <c r="F46" s="48">
        <f t="shared" si="1"/>
        <v>0</v>
      </c>
      <c r="G46" s="114"/>
      <c r="H46" s="41">
        <f t="shared" si="0"/>
        <v>0</v>
      </c>
      <c r="I46" s="108"/>
      <c r="J46" s="335"/>
      <c r="K46" s="336"/>
      <c r="L46" s="48">
        <f t="shared" si="2"/>
        <v>0</v>
      </c>
      <c r="M46" s="354">
        <f t="shared" si="3"/>
        <v>0</v>
      </c>
      <c r="N46" s="354"/>
      <c r="O46" s="354"/>
      <c r="P46" s="68"/>
    </row>
    <row r="47" spans="1:16" s="56" customFormat="1" ht="20.25" customHeight="1">
      <c r="A47" s="360" t="s">
        <v>51</v>
      </c>
      <c r="B47" s="361"/>
      <c r="C47" s="361"/>
      <c r="D47" s="361"/>
      <c r="E47" s="361"/>
      <c r="F47" s="361"/>
      <c r="G47" s="361"/>
      <c r="H47" s="361"/>
      <c r="I47" s="361"/>
      <c r="J47" s="361"/>
      <c r="K47" s="361"/>
      <c r="L47" s="361"/>
      <c r="M47" s="361"/>
      <c r="N47" s="361"/>
      <c r="O47" s="362"/>
    </row>
    <row r="48" spans="1:16" s="56" customFormat="1" ht="14.65" customHeight="1">
      <c r="A48" s="177"/>
      <c r="B48" s="178"/>
      <c r="C48" s="70" t="s">
        <v>12</v>
      </c>
      <c r="D48" s="363">
        <v>0</v>
      </c>
      <c r="E48" s="364"/>
      <c r="F48" s="364"/>
      <c r="G48" s="364"/>
      <c r="H48" s="365"/>
      <c r="I48" s="108"/>
      <c r="J48" s="355"/>
      <c r="K48" s="355"/>
      <c r="L48" s="48">
        <f>M48-(I48+J48)</f>
        <v>0</v>
      </c>
      <c r="M48" s="355"/>
      <c r="N48" s="355"/>
      <c r="O48" s="355"/>
    </row>
    <row r="49" spans="1:15" s="56" customFormat="1" ht="14.65" customHeight="1">
      <c r="A49" s="177"/>
      <c r="B49" s="178"/>
      <c r="C49" s="70" t="s">
        <v>12</v>
      </c>
      <c r="D49" s="363"/>
      <c r="E49" s="364"/>
      <c r="F49" s="364"/>
      <c r="G49" s="364"/>
      <c r="H49" s="365"/>
      <c r="I49" s="108"/>
      <c r="J49" s="355"/>
      <c r="K49" s="355"/>
      <c r="L49" s="48">
        <f t="shared" ref="L49:L50" si="5">M49-(I49+J49)</f>
        <v>0</v>
      </c>
      <c r="M49" s="355"/>
      <c r="N49" s="355"/>
      <c r="O49" s="355"/>
    </row>
    <row r="50" spans="1:15" s="56" customFormat="1" ht="14.65" customHeight="1">
      <c r="A50" s="177"/>
      <c r="B50" s="178"/>
      <c r="C50" s="70" t="s">
        <v>12</v>
      </c>
      <c r="D50" s="363"/>
      <c r="E50" s="364"/>
      <c r="F50" s="364"/>
      <c r="G50" s="364"/>
      <c r="H50" s="365"/>
      <c r="I50" s="108"/>
      <c r="J50" s="355"/>
      <c r="K50" s="355"/>
      <c r="L50" s="48">
        <f t="shared" si="5"/>
        <v>0</v>
      </c>
      <c r="M50" s="355"/>
      <c r="N50" s="355"/>
      <c r="O50" s="355"/>
    </row>
    <row r="51" spans="1:15" s="56" customFormat="1" ht="18" customHeight="1">
      <c r="A51" s="371" t="s">
        <v>52</v>
      </c>
      <c r="B51" s="372"/>
      <c r="C51" s="372"/>
      <c r="D51" s="372"/>
      <c r="E51" s="372"/>
      <c r="F51" s="372"/>
      <c r="G51" s="372"/>
      <c r="H51" s="373"/>
      <c r="I51" s="54">
        <f>SUM(I41:I50)</f>
        <v>0</v>
      </c>
      <c r="J51" s="344">
        <f>SUM(J41:J50)</f>
        <v>0</v>
      </c>
      <c r="K51" s="345"/>
      <c r="L51" s="54">
        <f>SUM(L41:L50)</f>
        <v>0</v>
      </c>
      <c r="M51" s="380">
        <f>SUM(M41:M50)</f>
        <v>0</v>
      </c>
      <c r="N51" s="380"/>
      <c r="O51" s="380"/>
    </row>
    <row r="52" spans="1:15" s="56" customFormat="1" ht="14.25">
      <c r="A52" s="42"/>
      <c r="B52" s="42"/>
      <c r="C52" s="43"/>
      <c r="D52" s="43"/>
      <c r="E52" s="43"/>
      <c r="F52" s="43"/>
      <c r="G52" s="43"/>
      <c r="H52" s="43"/>
      <c r="I52" s="44"/>
      <c r="J52" s="43"/>
      <c r="K52" s="43"/>
      <c r="L52" s="43"/>
      <c r="M52" s="69"/>
      <c r="N52" s="69"/>
      <c r="O52" s="69"/>
    </row>
    <row r="53" spans="1:15" s="56" customFormat="1" ht="16.899999999999999" customHeight="1">
      <c r="A53" s="341" t="s">
        <v>69</v>
      </c>
      <c r="B53" s="342"/>
      <c r="C53" s="342"/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3"/>
    </row>
    <row r="54" spans="1:15" s="56" customFormat="1" ht="27.75" customHeight="1">
      <c r="A54" s="356" t="s">
        <v>70</v>
      </c>
      <c r="B54" s="357"/>
      <c r="C54" s="357"/>
      <c r="D54" s="357"/>
      <c r="E54" s="357"/>
      <c r="F54" s="357"/>
      <c r="G54" s="357"/>
      <c r="H54" s="358"/>
      <c r="I54" s="258" t="s">
        <v>290</v>
      </c>
      <c r="J54" s="259"/>
      <c r="K54" s="260"/>
      <c r="L54" s="330" t="s">
        <v>49</v>
      </c>
      <c r="M54" s="347" t="s">
        <v>27</v>
      </c>
      <c r="N54" s="348"/>
      <c r="O54" s="349"/>
    </row>
    <row r="55" spans="1:15" s="56" customFormat="1" ht="24.4" customHeight="1">
      <c r="A55" s="356" t="s">
        <v>324</v>
      </c>
      <c r="B55" s="358"/>
      <c r="C55" s="337" t="s">
        <v>325</v>
      </c>
      <c r="D55" s="338"/>
      <c r="E55" s="338"/>
      <c r="F55" s="338"/>
      <c r="G55" s="339"/>
      <c r="H55" s="155" t="s">
        <v>71</v>
      </c>
      <c r="I55" s="47" t="s">
        <v>107</v>
      </c>
      <c r="J55" s="203" t="s">
        <v>50</v>
      </c>
      <c r="K55" s="203"/>
      <c r="L55" s="331"/>
      <c r="M55" s="350"/>
      <c r="N55" s="351"/>
      <c r="O55" s="352"/>
    </row>
    <row r="56" spans="1:15" s="56" customFormat="1" ht="14.65" customHeight="1">
      <c r="A56" s="177"/>
      <c r="B56" s="178"/>
      <c r="C56" s="177"/>
      <c r="D56" s="340"/>
      <c r="E56" s="340"/>
      <c r="F56" s="340"/>
      <c r="G56" s="178"/>
      <c r="H56" s="116"/>
      <c r="I56" s="108"/>
      <c r="J56" s="335"/>
      <c r="K56" s="336"/>
      <c r="L56" s="48">
        <f>M56-(I56+J56)</f>
        <v>0</v>
      </c>
      <c r="M56" s="335"/>
      <c r="N56" s="346"/>
      <c r="O56" s="336"/>
    </row>
    <row r="57" spans="1:15" s="56" customFormat="1" ht="14.25">
      <c r="A57" s="177"/>
      <c r="B57" s="178"/>
      <c r="C57" s="177"/>
      <c r="D57" s="340"/>
      <c r="E57" s="340"/>
      <c r="F57" s="340"/>
      <c r="G57" s="178"/>
      <c r="H57" s="116"/>
      <c r="I57" s="108"/>
      <c r="J57" s="335"/>
      <c r="K57" s="336"/>
      <c r="L57" s="48">
        <f t="shared" ref="L57:L64" si="6">M57-(I57+J57)</f>
        <v>0</v>
      </c>
      <c r="M57" s="335"/>
      <c r="N57" s="346"/>
      <c r="O57" s="336"/>
    </row>
    <row r="58" spans="1:15" s="56" customFormat="1" ht="14.25">
      <c r="A58" s="177"/>
      <c r="B58" s="178"/>
      <c r="C58" s="177"/>
      <c r="D58" s="340"/>
      <c r="E58" s="340"/>
      <c r="F58" s="340"/>
      <c r="G58" s="178"/>
      <c r="H58" s="116"/>
      <c r="I58" s="108"/>
      <c r="J58" s="335"/>
      <c r="K58" s="336"/>
      <c r="L58" s="48">
        <f t="shared" si="6"/>
        <v>0</v>
      </c>
      <c r="M58" s="335"/>
      <c r="N58" s="346"/>
      <c r="O58" s="336"/>
    </row>
    <row r="59" spans="1:15" s="56" customFormat="1" ht="14.25">
      <c r="A59" s="177"/>
      <c r="B59" s="178"/>
      <c r="C59" s="177"/>
      <c r="D59" s="340"/>
      <c r="E59" s="340"/>
      <c r="F59" s="340"/>
      <c r="G59" s="178"/>
      <c r="H59" s="116"/>
      <c r="I59" s="108"/>
      <c r="J59" s="335"/>
      <c r="K59" s="336"/>
      <c r="L59" s="48">
        <f t="shared" si="6"/>
        <v>0</v>
      </c>
      <c r="M59" s="335"/>
      <c r="N59" s="346"/>
      <c r="O59" s="336"/>
    </row>
    <row r="60" spans="1:15" s="56" customFormat="1" ht="14.25">
      <c r="A60" s="177"/>
      <c r="B60" s="178"/>
      <c r="C60" s="177"/>
      <c r="D60" s="340"/>
      <c r="E60" s="340"/>
      <c r="F60" s="340"/>
      <c r="G60" s="178"/>
      <c r="H60" s="116"/>
      <c r="I60" s="108"/>
      <c r="J60" s="335"/>
      <c r="K60" s="336"/>
      <c r="L60" s="48">
        <f t="shared" si="6"/>
        <v>0</v>
      </c>
      <c r="M60" s="335"/>
      <c r="N60" s="346"/>
      <c r="O60" s="336"/>
    </row>
    <row r="61" spans="1:15" s="56" customFormat="1" ht="14.25">
      <c r="A61" s="177"/>
      <c r="B61" s="178"/>
      <c r="C61" s="177"/>
      <c r="D61" s="340"/>
      <c r="E61" s="340"/>
      <c r="F61" s="340"/>
      <c r="G61" s="178"/>
      <c r="H61" s="116"/>
      <c r="I61" s="108"/>
      <c r="J61" s="335"/>
      <c r="K61" s="336"/>
      <c r="L61" s="48">
        <f t="shared" si="6"/>
        <v>0</v>
      </c>
      <c r="M61" s="335"/>
      <c r="N61" s="346"/>
      <c r="O61" s="336"/>
    </row>
    <row r="62" spans="1:15" s="56" customFormat="1" ht="14.25">
      <c r="A62" s="177"/>
      <c r="B62" s="178"/>
      <c r="C62" s="177"/>
      <c r="D62" s="340"/>
      <c r="E62" s="340"/>
      <c r="F62" s="340"/>
      <c r="G62" s="178"/>
      <c r="H62" s="116"/>
      <c r="I62" s="108"/>
      <c r="J62" s="335"/>
      <c r="K62" s="336"/>
      <c r="L62" s="48">
        <f t="shared" si="6"/>
        <v>0</v>
      </c>
      <c r="M62" s="335"/>
      <c r="N62" s="346"/>
      <c r="O62" s="336"/>
    </row>
    <row r="63" spans="1:15" s="56" customFormat="1" ht="14.25">
      <c r="A63" s="177"/>
      <c r="B63" s="178"/>
      <c r="C63" s="177"/>
      <c r="D63" s="340"/>
      <c r="E63" s="340"/>
      <c r="F63" s="340"/>
      <c r="G63" s="178"/>
      <c r="H63" s="116"/>
      <c r="I63" s="108"/>
      <c r="J63" s="335"/>
      <c r="K63" s="336"/>
      <c r="L63" s="48">
        <f t="shared" si="6"/>
        <v>0</v>
      </c>
      <c r="M63" s="335"/>
      <c r="N63" s="346"/>
      <c r="O63" s="336"/>
    </row>
    <row r="64" spans="1:15" s="56" customFormat="1" ht="14.25">
      <c r="A64" s="177"/>
      <c r="B64" s="178"/>
      <c r="C64" s="177"/>
      <c r="D64" s="340"/>
      <c r="E64" s="340"/>
      <c r="F64" s="340"/>
      <c r="G64" s="178"/>
      <c r="H64" s="116"/>
      <c r="I64" s="108"/>
      <c r="J64" s="335"/>
      <c r="K64" s="336"/>
      <c r="L64" s="48">
        <f t="shared" si="6"/>
        <v>0</v>
      </c>
      <c r="M64" s="335"/>
      <c r="N64" s="346"/>
      <c r="O64" s="336"/>
    </row>
    <row r="65" spans="1:16" s="56" customFormat="1" ht="18.75" customHeight="1">
      <c r="A65" s="371" t="s">
        <v>52</v>
      </c>
      <c r="B65" s="372"/>
      <c r="C65" s="372"/>
      <c r="D65" s="372"/>
      <c r="E65" s="372"/>
      <c r="F65" s="372"/>
      <c r="G65" s="372"/>
      <c r="H65" s="373"/>
      <c r="I65" s="54">
        <f>SUM(I56:I64)</f>
        <v>0</v>
      </c>
      <c r="J65" s="344">
        <f>SUM(J56:J64)</f>
        <v>0</v>
      </c>
      <c r="K65" s="345"/>
      <c r="L65" s="54">
        <f>SUM(L56:L64)</f>
        <v>0</v>
      </c>
      <c r="M65" s="344">
        <f>SUM(M56:M64)</f>
        <v>0</v>
      </c>
      <c r="N65" s="359"/>
      <c r="O65" s="345"/>
    </row>
    <row r="66" spans="1:16" s="30" customFormat="1" ht="14.2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69"/>
      <c r="N66" s="69"/>
      <c r="O66" s="69"/>
      <c r="P66" s="56"/>
    </row>
    <row r="67" spans="1:16" s="56" customFormat="1" ht="24.75" customHeight="1">
      <c r="A67" s="356" t="s">
        <v>72</v>
      </c>
      <c r="B67" s="357"/>
      <c r="C67" s="357"/>
      <c r="D67" s="357"/>
      <c r="E67" s="357"/>
      <c r="F67" s="357"/>
      <c r="G67" s="357"/>
      <c r="H67" s="358"/>
      <c r="I67" s="258" t="s">
        <v>290</v>
      </c>
      <c r="J67" s="259"/>
      <c r="K67" s="260"/>
      <c r="L67" s="330" t="s">
        <v>49</v>
      </c>
      <c r="M67" s="347" t="s">
        <v>27</v>
      </c>
      <c r="N67" s="348"/>
      <c r="O67" s="349"/>
    </row>
    <row r="68" spans="1:16" s="142" customFormat="1" ht="18.75" customHeight="1">
      <c r="A68" s="366" t="s">
        <v>324</v>
      </c>
      <c r="B68" s="366"/>
      <c r="C68" s="367" t="s">
        <v>329</v>
      </c>
      <c r="D68" s="368"/>
      <c r="E68" s="368"/>
      <c r="F68" s="368"/>
      <c r="G68" s="369"/>
      <c r="H68" s="156" t="s">
        <v>71</v>
      </c>
      <c r="I68" s="47" t="s">
        <v>107</v>
      </c>
      <c r="J68" s="203" t="s">
        <v>50</v>
      </c>
      <c r="K68" s="203"/>
      <c r="L68" s="331"/>
      <c r="M68" s="350"/>
      <c r="N68" s="351"/>
      <c r="O68" s="352"/>
    </row>
    <row r="69" spans="1:16" s="56" customFormat="1" ht="14.65" customHeight="1">
      <c r="A69" s="177"/>
      <c r="B69" s="178"/>
      <c r="C69" s="177"/>
      <c r="D69" s="340"/>
      <c r="E69" s="340"/>
      <c r="F69" s="340"/>
      <c r="G69" s="178"/>
      <c r="H69" s="108"/>
      <c r="I69" s="108"/>
      <c r="J69" s="335"/>
      <c r="K69" s="336"/>
      <c r="L69" s="48">
        <f t="shared" ref="L69:L74" si="7">M69-(I69+J69)</f>
        <v>0</v>
      </c>
      <c r="M69" s="335"/>
      <c r="N69" s="346"/>
      <c r="O69" s="336"/>
    </row>
    <row r="70" spans="1:16" s="56" customFormat="1" ht="14.25">
      <c r="A70" s="177"/>
      <c r="B70" s="178"/>
      <c r="C70" s="177"/>
      <c r="D70" s="340"/>
      <c r="E70" s="340"/>
      <c r="F70" s="340"/>
      <c r="G70" s="178"/>
      <c r="H70" s="108"/>
      <c r="I70" s="108"/>
      <c r="J70" s="335"/>
      <c r="K70" s="336"/>
      <c r="L70" s="48">
        <f t="shared" si="7"/>
        <v>0</v>
      </c>
      <c r="M70" s="335"/>
      <c r="N70" s="346"/>
      <c r="O70" s="336"/>
    </row>
    <row r="71" spans="1:16" s="56" customFormat="1" ht="14.25">
      <c r="A71" s="177"/>
      <c r="B71" s="178"/>
      <c r="C71" s="177"/>
      <c r="D71" s="340"/>
      <c r="E71" s="340"/>
      <c r="F71" s="340"/>
      <c r="G71" s="178"/>
      <c r="H71" s="108"/>
      <c r="I71" s="108"/>
      <c r="J71" s="335"/>
      <c r="K71" s="336"/>
      <c r="L71" s="48">
        <f t="shared" si="7"/>
        <v>0</v>
      </c>
      <c r="M71" s="335"/>
      <c r="N71" s="346"/>
      <c r="O71" s="336"/>
    </row>
    <row r="72" spans="1:16" s="56" customFormat="1" ht="14.25">
      <c r="A72" s="177"/>
      <c r="B72" s="178"/>
      <c r="C72" s="177"/>
      <c r="D72" s="340"/>
      <c r="E72" s="340"/>
      <c r="F72" s="340"/>
      <c r="G72" s="178"/>
      <c r="H72" s="108"/>
      <c r="I72" s="108"/>
      <c r="J72" s="335"/>
      <c r="K72" s="336"/>
      <c r="L72" s="48">
        <f t="shared" si="7"/>
        <v>0</v>
      </c>
      <c r="M72" s="335"/>
      <c r="N72" s="346"/>
      <c r="O72" s="336"/>
    </row>
    <row r="73" spans="1:16" s="56" customFormat="1" ht="14.25">
      <c r="A73" s="177"/>
      <c r="B73" s="178"/>
      <c r="C73" s="177"/>
      <c r="D73" s="340"/>
      <c r="E73" s="340"/>
      <c r="F73" s="340"/>
      <c r="G73" s="178"/>
      <c r="H73" s="108"/>
      <c r="I73" s="108"/>
      <c r="J73" s="335"/>
      <c r="K73" s="336"/>
      <c r="L73" s="48">
        <f t="shared" si="7"/>
        <v>0</v>
      </c>
      <c r="M73" s="335"/>
      <c r="N73" s="346"/>
      <c r="O73" s="336"/>
    </row>
    <row r="74" spans="1:16" s="56" customFormat="1" ht="14.25">
      <c r="A74" s="177"/>
      <c r="B74" s="178"/>
      <c r="C74" s="177"/>
      <c r="D74" s="340"/>
      <c r="E74" s="340"/>
      <c r="F74" s="340"/>
      <c r="G74" s="178"/>
      <c r="H74" s="108"/>
      <c r="I74" s="108"/>
      <c r="J74" s="335"/>
      <c r="K74" s="336"/>
      <c r="L74" s="48">
        <f t="shared" si="7"/>
        <v>0</v>
      </c>
      <c r="M74" s="335"/>
      <c r="N74" s="346"/>
      <c r="O74" s="336"/>
    </row>
    <row r="75" spans="1:16" s="56" customFormat="1" ht="17.25" customHeight="1">
      <c r="A75" s="371" t="s">
        <v>52</v>
      </c>
      <c r="B75" s="372"/>
      <c r="C75" s="372"/>
      <c r="D75" s="372"/>
      <c r="E75" s="372"/>
      <c r="F75" s="372"/>
      <c r="G75" s="372"/>
      <c r="H75" s="373"/>
      <c r="I75" s="54">
        <f>SUM(I69:I74)</f>
        <v>0</v>
      </c>
      <c r="J75" s="344">
        <f>SUM(J69:J74)</f>
        <v>0</v>
      </c>
      <c r="K75" s="345"/>
      <c r="L75" s="54">
        <f>SUM(L69:L74)</f>
        <v>0</v>
      </c>
      <c r="M75" s="344">
        <f>SUM(M69:M74)</f>
        <v>0</v>
      </c>
      <c r="N75" s="359"/>
      <c r="O75" s="345"/>
    </row>
    <row r="76" spans="1:16" s="56" customFormat="1" ht="17.100000000000001" customHeight="1">
      <c r="A76" s="236"/>
      <c r="B76" s="236"/>
      <c r="C76" s="236"/>
      <c r="D76" s="236"/>
      <c r="E76" s="236"/>
      <c r="F76" s="236"/>
      <c r="G76" s="236"/>
      <c r="H76" s="236"/>
      <c r="I76" s="236"/>
      <c r="J76" s="236"/>
      <c r="K76" s="236"/>
      <c r="L76" s="236"/>
      <c r="M76" s="236"/>
      <c r="N76" s="236"/>
      <c r="O76" s="236"/>
    </row>
    <row r="77" spans="1:16" s="56" customFormat="1" ht="31.5" customHeight="1">
      <c r="A77" s="356" t="s">
        <v>73</v>
      </c>
      <c r="B77" s="357"/>
      <c r="C77" s="357"/>
      <c r="D77" s="357"/>
      <c r="E77" s="357"/>
      <c r="F77" s="357"/>
      <c r="G77" s="357"/>
      <c r="H77" s="358"/>
      <c r="I77" s="258" t="s">
        <v>290</v>
      </c>
      <c r="J77" s="259"/>
      <c r="K77" s="260"/>
      <c r="L77" s="330" t="s">
        <v>49</v>
      </c>
      <c r="M77" s="347" t="s">
        <v>27</v>
      </c>
      <c r="N77" s="348"/>
      <c r="O77" s="349"/>
    </row>
    <row r="78" spans="1:16" s="56" customFormat="1" ht="18.75" customHeight="1">
      <c r="A78" s="356" t="s">
        <v>324</v>
      </c>
      <c r="B78" s="358"/>
      <c r="C78" s="356" t="s">
        <v>328</v>
      </c>
      <c r="D78" s="357"/>
      <c r="E78" s="357"/>
      <c r="F78" s="357"/>
      <c r="G78" s="358"/>
      <c r="H78" s="155" t="s">
        <v>71</v>
      </c>
      <c r="I78" s="47" t="s">
        <v>107</v>
      </c>
      <c r="J78" s="203" t="s">
        <v>50</v>
      </c>
      <c r="K78" s="203"/>
      <c r="L78" s="331"/>
      <c r="M78" s="350"/>
      <c r="N78" s="351"/>
      <c r="O78" s="352"/>
    </row>
    <row r="79" spans="1:16" s="56" customFormat="1" ht="14.65" customHeight="1">
      <c r="A79" s="177"/>
      <c r="B79" s="178"/>
      <c r="C79" s="231"/>
      <c r="D79" s="232"/>
      <c r="E79" s="232"/>
      <c r="F79" s="232"/>
      <c r="G79" s="233"/>
      <c r="H79" s="108"/>
      <c r="I79" s="108"/>
      <c r="J79" s="335"/>
      <c r="K79" s="336"/>
      <c r="L79" s="48">
        <f t="shared" ref="L79:L84" si="8">M79-(I79+J79)</f>
        <v>0</v>
      </c>
      <c r="M79" s="335"/>
      <c r="N79" s="346"/>
      <c r="O79" s="336"/>
    </row>
    <row r="80" spans="1:16" s="56" customFormat="1" ht="14.25">
      <c r="A80" s="177"/>
      <c r="B80" s="178"/>
      <c r="C80" s="231"/>
      <c r="D80" s="232"/>
      <c r="E80" s="232"/>
      <c r="F80" s="232"/>
      <c r="G80" s="233"/>
      <c r="H80" s="108"/>
      <c r="I80" s="108"/>
      <c r="J80" s="335"/>
      <c r="K80" s="336"/>
      <c r="L80" s="48">
        <f t="shared" si="8"/>
        <v>0</v>
      </c>
      <c r="M80" s="335"/>
      <c r="N80" s="346"/>
      <c r="O80" s="336"/>
    </row>
    <row r="81" spans="1:16" s="56" customFormat="1" ht="13.5" customHeight="1">
      <c r="A81" s="177"/>
      <c r="B81" s="178"/>
      <c r="C81" s="231"/>
      <c r="D81" s="232"/>
      <c r="E81" s="232"/>
      <c r="F81" s="232"/>
      <c r="G81" s="233"/>
      <c r="H81" s="108"/>
      <c r="I81" s="108"/>
      <c r="J81" s="335"/>
      <c r="K81" s="336"/>
      <c r="L81" s="48">
        <f t="shared" si="8"/>
        <v>0</v>
      </c>
      <c r="M81" s="335"/>
      <c r="N81" s="346"/>
      <c r="O81" s="336"/>
    </row>
    <row r="82" spans="1:16" s="56" customFormat="1" ht="14.25">
      <c r="A82" s="177"/>
      <c r="B82" s="178"/>
      <c r="C82" s="231"/>
      <c r="D82" s="232"/>
      <c r="E82" s="232"/>
      <c r="F82" s="232"/>
      <c r="G82" s="233"/>
      <c r="H82" s="108"/>
      <c r="I82" s="108"/>
      <c r="J82" s="335"/>
      <c r="K82" s="336"/>
      <c r="L82" s="48">
        <f t="shared" si="8"/>
        <v>0</v>
      </c>
      <c r="M82" s="335"/>
      <c r="N82" s="346"/>
      <c r="O82" s="336"/>
    </row>
    <row r="83" spans="1:16" s="56" customFormat="1" ht="14.25">
      <c r="A83" s="177"/>
      <c r="B83" s="178"/>
      <c r="C83" s="231"/>
      <c r="D83" s="232"/>
      <c r="E83" s="232"/>
      <c r="F83" s="232"/>
      <c r="G83" s="233"/>
      <c r="H83" s="108"/>
      <c r="I83" s="108"/>
      <c r="J83" s="335"/>
      <c r="K83" s="336"/>
      <c r="L83" s="48">
        <f t="shared" si="8"/>
        <v>0</v>
      </c>
      <c r="M83" s="335"/>
      <c r="N83" s="346"/>
      <c r="O83" s="336"/>
    </row>
    <row r="84" spans="1:16" s="56" customFormat="1" ht="14.25">
      <c r="A84" s="177"/>
      <c r="B84" s="178"/>
      <c r="C84" s="231"/>
      <c r="D84" s="232"/>
      <c r="E84" s="232"/>
      <c r="F84" s="232"/>
      <c r="G84" s="233"/>
      <c r="H84" s="108"/>
      <c r="I84" s="108"/>
      <c r="J84" s="335"/>
      <c r="K84" s="336"/>
      <c r="L84" s="48">
        <f t="shared" si="8"/>
        <v>0</v>
      </c>
      <c r="M84" s="335"/>
      <c r="N84" s="346"/>
      <c r="O84" s="336"/>
    </row>
    <row r="85" spans="1:16" s="56" customFormat="1" ht="22.5" customHeight="1">
      <c r="A85" s="371" t="s">
        <v>52</v>
      </c>
      <c r="B85" s="372"/>
      <c r="C85" s="372"/>
      <c r="D85" s="372"/>
      <c r="E85" s="372"/>
      <c r="F85" s="372"/>
      <c r="G85" s="372"/>
      <c r="H85" s="373"/>
      <c r="I85" s="54">
        <f>SUM(I79:I84)</f>
        <v>0</v>
      </c>
      <c r="J85" s="344">
        <f t="shared" ref="J85" si="9">SUM(J79:J84)</f>
        <v>0</v>
      </c>
      <c r="K85" s="345"/>
      <c r="L85" s="54">
        <f>SUM(L79:L84)</f>
        <v>0</v>
      </c>
      <c r="M85" s="344">
        <f>SUM(M79:M84)</f>
        <v>0</v>
      </c>
      <c r="N85" s="359"/>
      <c r="O85" s="345"/>
    </row>
    <row r="86" spans="1:16" s="56" customFormat="1" ht="24" customHeight="1">
      <c r="A86" s="446" t="s">
        <v>74</v>
      </c>
      <c r="B86" s="446"/>
      <c r="C86" s="446"/>
      <c r="D86" s="446"/>
      <c r="E86" s="446"/>
      <c r="F86" s="446"/>
      <c r="G86" s="446"/>
      <c r="H86" s="446"/>
      <c r="I86" s="54">
        <f>I85+I75+I65</f>
        <v>0</v>
      </c>
      <c r="J86" s="344">
        <f t="shared" ref="J86" si="10">J85+J75+J65</f>
        <v>0</v>
      </c>
      <c r="K86" s="345"/>
      <c r="L86" s="54">
        <f>L85+L75+L65</f>
        <v>0</v>
      </c>
      <c r="M86" s="344">
        <f>M85+M75+M65</f>
        <v>0</v>
      </c>
      <c r="N86" s="359"/>
      <c r="O86" s="345"/>
    </row>
    <row r="87" spans="1:16" s="30" customFormat="1" ht="14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69"/>
      <c r="N87" s="69"/>
      <c r="O87" s="69"/>
      <c r="P87" s="56"/>
    </row>
    <row r="88" spans="1:16" s="56" customFormat="1" ht="22.15" customHeight="1">
      <c r="A88" s="226" t="s">
        <v>314</v>
      </c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</row>
    <row r="89" spans="1:16" s="56" customFormat="1" ht="29.25" customHeight="1">
      <c r="A89" s="376" t="s">
        <v>75</v>
      </c>
      <c r="B89" s="377"/>
      <c r="C89" s="377"/>
      <c r="D89" s="377"/>
      <c r="E89" s="377"/>
      <c r="F89" s="377"/>
      <c r="G89" s="377"/>
      <c r="H89" s="377"/>
      <c r="I89" s="258" t="s">
        <v>290</v>
      </c>
      <c r="J89" s="259"/>
      <c r="K89" s="260"/>
      <c r="L89" s="330" t="s">
        <v>49</v>
      </c>
      <c r="M89" s="347" t="s">
        <v>27</v>
      </c>
      <c r="N89" s="348"/>
      <c r="O89" s="349"/>
    </row>
    <row r="90" spans="1:16" s="56" customFormat="1" ht="19.5" customHeight="1">
      <c r="A90" s="378"/>
      <c r="B90" s="379"/>
      <c r="C90" s="379"/>
      <c r="D90" s="379"/>
      <c r="E90" s="379"/>
      <c r="F90" s="379"/>
      <c r="G90" s="379"/>
      <c r="H90" s="379"/>
      <c r="I90" s="47" t="s">
        <v>107</v>
      </c>
      <c r="J90" s="203" t="s">
        <v>50</v>
      </c>
      <c r="K90" s="203"/>
      <c r="L90" s="331"/>
      <c r="M90" s="350"/>
      <c r="N90" s="351"/>
      <c r="O90" s="352"/>
    </row>
    <row r="91" spans="1:16" s="56" customFormat="1" ht="15" customHeight="1">
      <c r="A91" s="176"/>
      <c r="B91" s="176"/>
      <c r="C91" s="176"/>
      <c r="D91" s="176"/>
      <c r="E91" s="176"/>
      <c r="F91" s="176"/>
      <c r="G91" s="176"/>
      <c r="H91" s="176"/>
      <c r="I91" s="108"/>
      <c r="J91" s="355"/>
      <c r="K91" s="355"/>
      <c r="L91" s="48">
        <f>M91-(I91+J91)</f>
        <v>0</v>
      </c>
      <c r="M91" s="355"/>
      <c r="N91" s="355"/>
      <c r="O91" s="355"/>
    </row>
    <row r="92" spans="1:16" s="56" customFormat="1" ht="15" customHeight="1">
      <c r="A92" s="176"/>
      <c r="B92" s="176"/>
      <c r="C92" s="176"/>
      <c r="D92" s="176"/>
      <c r="E92" s="176"/>
      <c r="F92" s="176"/>
      <c r="G92" s="176"/>
      <c r="H92" s="176"/>
      <c r="I92" s="108"/>
      <c r="J92" s="355"/>
      <c r="K92" s="355"/>
      <c r="L92" s="48">
        <f t="shared" ref="L92:L101" si="11">M92-(I92+J92)</f>
        <v>0</v>
      </c>
      <c r="M92" s="355"/>
      <c r="N92" s="355"/>
      <c r="O92" s="355"/>
    </row>
    <row r="93" spans="1:16" s="56" customFormat="1" ht="15" customHeight="1">
      <c r="A93" s="176"/>
      <c r="B93" s="176"/>
      <c r="C93" s="176"/>
      <c r="D93" s="176"/>
      <c r="E93" s="176"/>
      <c r="F93" s="176"/>
      <c r="G93" s="176"/>
      <c r="H93" s="176"/>
      <c r="I93" s="108"/>
      <c r="J93" s="355"/>
      <c r="K93" s="355"/>
      <c r="L93" s="48">
        <f t="shared" si="11"/>
        <v>0</v>
      </c>
      <c r="M93" s="355"/>
      <c r="N93" s="355"/>
      <c r="O93" s="355"/>
    </row>
    <row r="94" spans="1:16" s="56" customFormat="1" ht="15" customHeight="1">
      <c r="A94" s="176"/>
      <c r="B94" s="176"/>
      <c r="C94" s="176"/>
      <c r="D94" s="176"/>
      <c r="E94" s="176"/>
      <c r="F94" s="176"/>
      <c r="G94" s="176"/>
      <c r="H94" s="176"/>
      <c r="I94" s="108"/>
      <c r="J94" s="355"/>
      <c r="K94" s="355"/>
      <c r="L94" s="48">
        <f t="shared" ref="L94:L97" si="12">M94-(I94+J94)</f>
        <v>0</v>
      </c>
      <c r="M94" s="355"/>
      <c r="N94" s="355"/>
      <c r="O94" s="355"/>
    </row>
    <row r="95" spans="1:16" s="56" customFormat="1" ht="15" customHeight="1">
      <c r="A95" s="176"/>
      <c r="B95" s="176"/>
      <c r="C95" s="176"/>
      <c r="D95" s="176"/>
      <c r="E95" s="176"/>
      <c r="F95" s="176"/>
      <c r="G95" s="176"/>
      <c r="H95" s="176"/>
      <c r="I95" s="108"/>
      <c r="J95" s="355"/>
      <c r="K95" s="355"/>
      <c r="L95" s="48">
        <f t="shared" si="12"/>
        <v>0</v>
      </c>
      <c r="M95" s="355"/>
      <c r="N95" s="355"/>
      <c r="O95" s="355"/>
    </row>
    <row r="96" spans="1:16" s="56" customFormat="1" ht="15" customHeight="1">
      <c r="A96" s="176"/>
      <c r="B96" s="176"/>
      <c r="C96" s="176"/>
      <c r="D96" s="176"/>
      <c r="E96" s="176"/>
      <c r="F96" s="176"/>
      <c r="G96" s="176"/>
      <c r="H96" s="176"/>
      <c r="I96" s="108"/>
      <c r="J96" s="355"/>
      <c r="K96" s="355"/>
      <c r="L96" s="48">
        <f t="shared" si="12"/>
        <v>0</v>
      </c>
      <c r="M96" s="355"/>
      <c r="N96" s="355"/>
      <c r="O96" s="355"/>
    </row>
    <row r="97" spans="1:16378" s="56" customFormat="1" ht="15" customHeight="1">
      <c r="A97" s="176"/>
      <c r="B97" s="176"/>
      <c r="C97" s="176"/>
      <c r="D97" s="176"/>
      <c r="E97" s="176"/>
      <c r="F97" s="176"/>
      <c r="G97" s="176"/>
      <c r="H97" s="176"/>
      <c r="I97" s="108"/>
      <c r="J97" s="355"/>
      <c r="K97" s="355"/>
      <c r="L97" s="48">
        <f t="shared" si="12"/>
        <v>0</v>
      </c>
      <c r="M97" s="355"/>
      <c r="N97" s="355"/>
      <c r="O97" s="355"/>
    </row>
    <row r="98" spans="1:16378" s="56" customFormat="1" ht="15" customHeight="1">
      <c r="A98" s="176"/>
      <c r="B98" s="176"/>
      <c r="C98" s="176"/>
      <c r="D98" s="176"/>
      <c r="E98" s="176"/>
      <c r="F98" s="176"/>
      <c r="G98" s="176"/>
      <c r="H98" s="176"/>
      <c r="I98" s="108"/>
      <c r="J98" s="355"/>
      <c r="K98" s="355"/>
      <c r="L98" s="48">
        <f t="shared" si="11"/>
        <v>0</v>
      </c>
      <c r="M98" s="355"/>
      <c r="N98" s="355"/>
      <c r="O98" s="355"/>
    </row>
    <row r="99" spans="1:16378" s="56" customFormat="1" ht="15" customHeight="1">
      <c r="A99" s="176"/>
      <c r="B99" s="176"/>
      <c r="C99" s="176"/>
      <c r="D99" s="176"/>
      <c r="E99" s="176"/>
      <c r="F99" s="176"/>
      <c r="G99" s="176"/>
      <c r="H99" s="176"/>
      <c r="I99" s="108"/>
      <c r="J99" s="355"/>
      <c r="K99" s="355"/>
      <c r="L99" s="48">
        <f t="shared" si="11"/>
        <v>0</v>
      </c>
      <c r="M99" s="355"/>
      <c r="N99" s="355"/>
      <c r="O99" s="355"/>
    </row>
    <row r="100" spans="1:16378" s="56" customFormat="1" ht="15" customHeight="1">
      <c r="A100" s="176"/>
      <c r="B100" s="176"/>
      <c r="C100" s="176"/>
      <c r="D100" s="176"/>
      <c r="E100" s="176"/>
      <c r="F100" s="176"/>
      <c r="G100" s="176"/>
      <c r="H100" s="176"/>
      <c r="I100" s="108"/>
      <c r="J100" s="355"/>
      <c r="K100" s="355"/>
      <c r="L100" s="48">
        <f t="shared" si="11"/>
        <v>0</v>
      </c>
      <c r="M100" s="355"/>
      <c r="N100" s="355"/>
      <c r="O100" s="355"/>
    </row>
    <row r="101" spans="1:16378" s="56" customFormat="1" ht="15" customHeight="1">
      <c r="A101" s="176"/>
      <c r="B101" s="176"/>
      <c r="C101" s="176"/>
      <c r="D101" s="176"/>
      <c r="E101" s="176"/>
      <c r="F101" s="176"/>
      <c r="G101" s="176"/>
      <c r="H101" s="176"/>
      <c r="I101" s="108"/>
      <c r="J101" s="355"/>
      <c r="K101" s="355"/>
      <c r="L101" s="48">
        <f t="shared" si="11"/>
        <v>0</v>
      </c>
      <c r="M101" s="355"/>
      <c r="N101" s="355"/>
      <c r="O101" s="355"/>
    </row>
    <row r="102" spans="1:16378" s="56" customFormat="1" ht="15" customHeight="1">
      <c r="A102" s="371" t="s">
        <v>52</v>
      </c>
      <c r="B102" s="372"/>
      <c r="C102" s="372"/>
      <c r="D102" s="372"/>
      <c r="E102" s="372"/>
      <c r="F102" s="372"/>
      <c r="G102" s="372"/>
      <c r="H102" s="373"/>
      <c r="I102" s="54">
        <f>SUM(I91:I101)</f>
        <v>0</v>
      </c>
      <c r="J102" s="344">
        <f>SUM(J91:J101)</f>
        <v>0</v>
      </c>
      <c r="K102" s="345"/>
      <c r="L102" s="54">
        <f>SUM(L91:L101)</f>
        <v>0</v>
      </c>
      <c r="M102" s="380">
        <f>SUM(M91:M101)</f>
        <v>0</v>
      </c>
      <c r="N102" s="380"/>
      <c r="O102" s="380"/>
    </row>
    <row r="103" spans="1:16378" s="30" customFormat="1" ht="14.25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69"/>
      <c r="N103" s="69"/>
      <c r="O103" s="69"/>
      <c r="P103" s="56"/>
    </row>
    <row r="104" spans="1:16378" s="56" customFormat="1" ht="21.75" customHeight="1">
      <c r="A104" s="371" t="s">
        <v>41</v>
      </c>
      <c r="B104" s="372"/>
      <c r="C104" s="372"/>
      <c r="D104" s="372"/>
      <c r="E104" s="372"/>
      <c r="F104" s="372"/>
      <c r="G104" s="372"/>
      <c r="H104" s="373"/>
      <c r="I104" s="161">
        <f>I102+I86+I51</f>
        <v>0</v>
      </c>
      <c r="J104" s="374">
        <f>J102+J86+J51</f>
        <v>0</v>
      </c>
      <c r="K104" s="375"/>
      <c r="L104" s="160">
        <f>L102+L86+L51</f>
        <v>0</v>
      </c>
      <c r="M104" s="370">
        <f>M102+M86+M51</f>
        <v>0</v>
      </c>
      <c r="N104" s="370"/>
      <c r="O104" s="370"/>
    </row>
    <row r="105" spans="1:16378" s="56" customFormat="1" ht="16.5" customHeight="1">
      <c r="A105" s="371" t="s">
        <v>76</v>
      </c>
      <c r="B105" s="372"/>
      <c r="C105" s="372"/>
      <c r="D105" s="372"/>
      <c r="E105" s="372"/>
      <c r="F105" s="372"/>
      <c r="G105" s="372"/>
      <c r="H105" s="373"/>
      <c r="I105" s="159">
        <f>IFERROR(I104/M104,0)</f>
        <v>0</v>
      </c>
      <c r="J105" s="444">
        <f>IFERROR(J104/M104,0)</f>
        <v>0</v>
      </c>
      <c r="K105" s="445"/>
      <c r="L105" s="158">
        <f>IFERROR(L104/M104,0)</f>
        <v>0</v>
      </c>
      <c r="M105" s="448">
        <f>IFERROR(M104/M104,0)</f>
        <v>0</v>
      </c>
      <c r="N105" s="448"/>
      <c r="O105" s="448"/>
    </row>
    <row r="106" spans="1:16378" s="30" customFormat="1" ht="14.65" customHeight="1">
      <c r="P106" s="16"/>
      <c r="Q106" s="16"/>
      <c r="R106" s="16"/>
      <c r="S106" s="16"/>
      <c r="T106" s="16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  <c r="CF106" s="288"/>
      <c r="CG106" s="288"/>
      <c r="CH106" s="288"/>
      <c r="CI106" s="288"/>
      <c r="CJ106" s="288"/>
      <c r="CK106" s="288"/>
      <c r="CL106" s="288"/>
      <c r="CM106" s="288"/>
      <c r="CN106" s="288"/>
      <c r="CO106" s="288"/>
      <c r="CP106" s="288"/>
      <c r="CQ106" s="288"/>
      <c r="CR106" s="288"/>
      <c r="CS106" s="288"/>
      <c r="CT106" s="288"/>
      <c r="CU106" s="288"/>
      <c r="CV106" s="288"/>
      <c r="CW106" s="288"/>
      <c r="CX106" s="288"/>
      <c r="CY106" s="288"/>
      <c r="CZ106" s="288"/>
      <c r="DA106" s="288"/>
      <c r="DB106" s="288"/>
      <c r="DC106" s="288"/>
      <c r="DD106" s="288"/>
      <c r="DE106" s="288"/>
      <c r="DF106" s="288"/>
      <c r="DG106" s="288"/>
      <c r="DH106" s="288"/>
      <c r="DI106" s="288"/>
      <c r="DJ106" s="288"/>
      <c r="DK106" s="288"/>
      <c r="DL106" s="288"/>
      <c r="DM106" s="288"/>
      <c r="DN106" s="288"/>
      <c r="DO106" s="288"/>
      <c r="DP106" s="288"/>
      <c r="DQ106" s="288"/>
      <c r="DR106" s="288"/>
      <c r="DS106" s="288"/>
      <c r="DT106" s="288"/>
      <c r="DU106" s="288"/>
      <c r="DV106" s="288"/>
      <c r="DW106" s="288"/>
      <c r="DX106" s="288"/>
      <c r="DY106" s="288"/>
      <c r="DZ106" s="288"/>
      <c r="EA106" s="288"/>
      <c r="EB106" s="288"/>
      <c r="EC106" s="288"/>
      <c r="ED106" s="288"/>
      <c r="EE106" s="288"/>
      <c r="EF106" s="288"/>
      <c r="EG106" s="288"/>
      <c r="EH106" s="288"/>
      <c r="EI106" s="288"/>
      <c r="EJ106" s="288"/>
      <c r="EK106" s="288"/>
      <c r="EL106" s="288"/>
      <c r="EM106" s="288"/>
      <c r="EN106" s="288"/>
      <c r="EO106" s="288"/>
      <c r="EP106" s="288"/>
      <c r="EQ106" s="288"/>
      <c r="ER106" s="288"/>
      <c r="ES106" s="288"/>
      <c r="ET106" s="288"/>
      <c r="EU106" s="288"/>
      <c r="EV106" s="288"/>
      <c r="EW106" s="288"/>
      <c r="EX106" s="288"/>
      <c r="EY106" s="288"/>
      <c r="EZ106" s="288"/>
      <c r="FA106" s="288"/>
      <c r="FB106" s="288"/>
      <c r="FC106" s="288"/>
      <c r="FD106" s="288"/>
      <c r="FE106" s="288"/>
      <c r="FF106" s="288"/>
      <c r="FG106" s="288"/>
      <c r="FH106" s="288"/>
      <c r="FI106" s="288"/>
      <c r="FJ106" s="288"/>
      <c r="FK106" s="288"/>
      <c r="FL106" s="288"/>
      <c r="FM106" s="288"/>
      <c r="FN106" s="288"/>
      <c r="FO106" s="288"/>
      <c r="FP106" s="288"/>
      <c r="FQ106" s="288"/>
      <c r="FR106" s="288"/>
      <c r="FS106" s="288"/>
      <c r="FT106" s="288"/>
      <c r="FU106" s="288"/>
      <c r="FV106" s="288"/>
      <c r="FW106" s="288"/>
      <c r="FX106" s="288"/>
      <c r="FY106" s="288"/>
      <c r="FZ106" s="288"/>
      <c r="GA106" s="288"/>
      <c r="GB106" s="288"/>
      <c r="GC106" s="288"/>
      <c r="GD106" s="288"/>
      <c r="GE106" s="288"/>
      <c r="GF106" s="288"/>
      <c r="GG106" s="288"/>
      <c r="GH106" s="288"/>
      <c r="GI106" s="288"/>
      <c r="GJ106" s="288"/>
      <c r="GK106" s="288"/>
      <c r="GL106" s="288"/>
      <c r="GM106" s="288"/>
      <c r="GN106" s="288"/>
      <c r="GO106" s="288"/>
      <c r="GP106" s="288"/>
      <c r="GQ106" s="288"/>
      <c r="GR106" s="288"/>
      <c r="GS106" s="288"/>
      <c r="GT106" s="288"/>
      <c r="GU106" s="288"/>
      <c r="GV106" s="288"/>
      <c r="GW106" s="288"/>
      <c r="GX106" s="288"/>
      <c r="GY106" s="288"/>
      <c r="GZ106" s="288"/>
      <c r="HA106" s="288"/>
      <c r="HB106" s="288"/>
      <c r="HC106" s="288"/>
      <c r="HD106" s="288"/>
      <c r="HE106" s="288"/>
      <c r="HF106" s="288"/>
      <c r="HG106" s="288"/>
      <c r="HH106" s="288"/>
      <c r="HI106" s="288"/>
      <c r="HJ106" s="288"/>
      <c r="HK106" s="288"/>
      <c r="HL106" s="288"/>
      <c r="HM106" s="288"/>
      <c r="HN106" s="288"/>
      <c r="HO106" s="288"/>
      <c r="HP106" s="288"/>
      <c r="HQ106" s="288"/>
      <c r="HR106" s="288"/>
      <c r="HS106" s="288"/>
      <c r="HT106" s="288"/>
      <c r="HU106" s="288"/>
      <c r="HV106" s="288"/>
      <c r="HW106" s="288"/>
      <c r="HX106" s="288"/>
      <c r="HY106" s="288"/>
      <c r="HZ106" s="288"/>
      <c r="IA106" s="288"/>
      <c r="IB106" s="288"/>
      <c r="IC106" s="288"/>
      <c r="ID106" s="288"/>
      <c r="IE106" s="288"/>
      <c r="IF106" s="288"/>
      <c r="IG106" s="288"/>
      <c r="IH106" s="288"/>
      <c r="II106" s="288"/>
      <c r="IJ106" s="288"/>
      <c r="IK106" s="288"/>
      <c r="IL106" s="288"/>
      <c r="IM106" s="288"/>
      <c r="IN106" s="288"/>
      <c r="IO106" s="288"/>
      <c r="IP106" s="288"/>
      <c r="IQ106" s="288"/>
      <c r="IR106" s="288"/>
      <c r="IS106" s="288"/>
      <c r="IT106" s="288"/>
      <c r="IU106" s="288"/>
      <c r="IV106" s="288"/>
      <c r="IW106" s="288"/>
      <c r="IX106" s="288"/>
      <c r="IY106" s="288"/>
      <c r="IZ106" s="288"/>
      <c r="JA106" s="288"/>
      <c r="JB106" s="288"/>
      <c r="JC106" s="288"/>
      <c r="JD106" s="288"/>
      <c r="JE106" s="288"/>
      <c r="JF106" s="288"/>
      <c r="JG106" s="288"/>
      <c r="JH106" s="288"/>
      <c r="JI106" s="288"/>
      <c r="JJ106" s="288"/>
      <c r="JK106" s="288"/>
      <c r="JL106" s="288"/>
      <c r="JM106" s="288"/>
      <c r="JN106" s="288"/>
      <c r="JO106" s="288"/>
      <c r="JP106" s="288"/>
      <c r="JQ106" s="288"/>
      <c r="JR106" s="288"/>
      <c r="JS106" s="288"/>
      <c r="JT106" s="288"/>
      <c r="JU106" s="288"/>
      <c r="JV106" s="288"/>
      <c r="JW106" s="288"/>
      <c r="JX106" s="288"/>
      <c r="JY106" s="288"/>
      <c r="JZ106" s="288"/>
      <c r="KA106" s="288"/>
      <c r="KB106" s="288"/>
      <c r="KC106" s="288"/>
      <c r="KD106" s="288"/>
      <c r="KE106" s="288"/>
      <c r="KF106" s="288"/>
      <c r="KG106" s="288"/>
      <c r="KH106" s="288"/>
      <c r="KI106" s="288"/>
      <c r="KJ106" s="288"/>
      <c r="KK106" s="288"/>
      <c r="KL106" s="288"/>
      <c r="KM106" s="288"/>
      <c r="KN106" s="288"/>
      <c r="KO106" s="288"/>
      <c r="KP106" s="288"/>
      <c r="KQ106" s="288"/>
      <c r="KR106" s="288"/>
      <c r="KS106" s="288"/>
      <c r="KT106" s="288"/>
      <c r="KU106" s="288"/>
      <c r="KV106" s="288"/>
      <c r="KW106" s="288"/>
      <c r="KX106" s="288"/>
      <c r="KY106" s="288"/>
      <c r="KZ106" s="288"/>
      <c r="LA106" s="288"/>
      <c r="LB106" s="288"/>
      <c r="LC106" s="288"/>
      <c r="LD106" s="288"/>
      <c r="LE106" s="288"/>
      <c r="LF106" s="288"/>
      <c r="LG106" s="288"/>
      <c r="LH106" s="288"/>
      <c r="LI106" s="288"/>
      <c r="LJ106" s="288"/>
      <c r="LK106" s="288"/>
      <c r="LL106" s="288"/>
      <c r="LM106" s="288"/>
      <c r="LN106" s="288"/>
      <c r="LO106" s="288"/>
      <c r="LP106" s="288"/>
      <c r="LQ106" s="288"/>
      <c r="LR106" s="288"/>
      <c r="LS106" s="288"/>
      <c r="LT106" s="288"/>
      <c r="LU106" s="288"/>
      <c r="LV106" s="288"/>
      <c r="LW106" s="288"/>
      <c r="LX106" s="288"/>
      <c r="LY106" s="288"/>
      <c r="LZ106" s="288"/>
      <c r="MA106" s="288"/>
      <c r="MB106" s="288"/>
      <c r="MC106" s="288"/>
      <c r="MD106" s="288"/>
      <c r="ME106" s="288"/>
      <c r="MF106" s="288"/>
      <c r="MG106" s="288"/>
      <c r="MH106" s="288"/>
      <c r="MI106" s="288"/>
      <c r="MJ106" s="288"/>
      <c r="MK106" s="288"/>
      <c r="ML106" s="288"/>
      <c r="MM106" s="288"/>
      <c r="MN106" s="288"/>
      <c r="MO106" s="288"/>
      <c r="MP106" s="288"/>
      <c r="MQ106" s="288"/>
      <c r="MR106" s="288"/>
      <c r="MS106" s="288"/>
      <c r="MT106" s="288"/>
      <c r="MU106" s="288"/>
      <c r="MV106" s="288"/>
      <c r="MW106" s="288"/>
      <c r="MX106" s="288"/>
      <c r="MY106" s="288"/>
      <c r="MZ106" s="288"/>
      <c r="NA106" s="288"/>
      <c r="NB106" s="288"/>
      <c r="NC106" s="288"/>
      <c r="ND106" s="288"/>
      <c r="NE106" s="288"/>
      <c r="NF106" s="288"/>
      <c r="NG106" s="288"/>
      <c r="NH106" s="288"/>
      <c r="NI106" s="288"/>
      <c r="NJ106" s="288"/>
      <c r="NK106" s="288"/>
      <c r="NL106" s="288"/>
      <c r="NM106" s="288"/>
      <c r="NN106" s="288"/>
      <c r="NO106" s="288"/>
      <c r="NP106" s="288"/>
      <c r="NQ106" s="288"/>
      <c r="NR106" s="288"/>
      <c r="NS106" s="288"/>
      <c r="NT106" s="288"/>
      <c r="NU106" s="288"/>
      <c r="NV106" s="288"/>
      <c r="NW106" s="288"/>
      <c r="NX106" s="288"/>
      <c r="NY106" s="288"/>
      <c r="NZ106" s="288"/>
      <c r="OA106" s="288"/>
      <c r="OB106" s="288"/>
      <c r="OC106" s="288"/>
      <c r="OD106" s="288"/>
      <c r="OE106" s="288"/>
      <c r="OF106" s="288"/>
      <c r="OG106" s="288"/>
      <c r="OH106" s="288"/>
      <c r="OI106" s="288"/>
      <c r="OJ106" s="288"/>
      <c r="OK106" s="288"/>
      <c r="OL106" s="288"/>
      <c r="OM106" s="288"/>
      <c r="ON106" s="288"/>
      <c r="OO106" s="288"/>
      <c r="OP106" s="288"/>
      <c r="OQ106" s="288"/>
      <c r="OR106" s="288"/>
      <c r="OS106" s="288"/>
      <c r="OT106" s="288"/>
      <c r="OU106" s="288"/>
      <c r="OV106" s="288"/>
      <c r="OW106" s="288"/>
      <c r="OX106" s="288"/>
      <c r="OY106" s="288"/>
      <c r="OZ106" s="288"/>
      <c r="PA106" s="288"/>
      <c r="PB106" s="288"/>
      <c r="PC106" s="288"/>
      <c r="PD106" s="288"/>
      <c r="PE106" s="288"/>
      <c r="PF106" s="288"/>
      <c r="PG106" s="288"/>
      <c r="PH106" s="288"/>
      <c r="PI106" s="288"/>
      <c r="PJ106" s="288"/>
      <c r="PK106" s="288"/>
      <c r="PL106" s="288"/>
      <c r="PM106" s="288"/>
      <c r="PN106" s="288"/>
      <c r="PO106" s="288"/>
      <c r="PP106" s="288"/>
      <c r="PQ106" s="288"/>
      <c r="PR106" s="288"/>
      <c r="PS106" s="288"/>
      <c r="PT106" s="288"/>
      <c r="PU106" s="288"/>
      <c r="PV106" s="288"/>
      <c r="PW106" s="288"/>
      <c r="PX106" s="288"/>
      <c r="PY106" s="288"/>
      <c r="PZ106" s="288"/>
      <c r="QA106" s="288"/>
      <c r="QB106" s="288"/>
      <c r="QC106" s="288"/>
      <c r="QD106" s="288"/>
      <c r="QE106" s="288"/>
      <c r="QF106" s="288"/>
      <c r="QG106" s="288"/>
      <c r="QH106" s="288"/>
      <c r="QI106" s="288"/>
      <c r="QJ106" s="288"/>
      <c r="QK106" s="288"/>
      <c r="QL106" s="288"/>
      <c r="QM106" s="288"/>
      <c r="QN106" s="288"/>
      <c r="QO106" s="288"/>
      <c r="QP106" s="288"/>
      <c r="QQ106" s="288"/>
      <c r="QR106" s="288"/>
      <c r="QS106" s="288"/>
      <c r="QT106" s="288"/>
      <c r="QU106" s="288"/>
      <c r="QV106" s="288"/>
      <c r="QW106" s="288"/>
      <c r="QX106" s="288"/>
      <c r="QY106" s="288"/>
      <c r="QZ106" s="288"/>
      <c r="RA106" s="288"/>
      <c r="RB106" s="288"/>
      <c r="RC106" s="288"/>
      <c r="RD106" s="288"/>
      <c r="RE106" s="288"/>
      <c r="RF106" s="288"/>
      <c r="RG106" s="288"/>
      <c r="RH106" s="288"/>
      <c r="RI106" s="288"/>
      <c r="RJ106" s="288"/>
      <c r="RK106" s="288"/>
      <c r="RL106" s="288"/>
      <c r="RM106" s="288"/>
      <c r="RN106" s="288"/>
      <c r="RO106" s="288"/>
      <c r="RP106" s="288"/>
      <c r="RQ106" s="288"/>
      <c r="RR106" s="288"/>
      <c r="RS106" s="288"/>
      <c r="RT106" s="288"/>
      <c r="RU106" s="288"/>
      <c r="RV106" s="288"/>
      <c r="RW106" s="288"/>
      <c r="RX106" s="288"/>
      <c r="RY106" s="288"/>
      <c r="RZ106" s="288"/>
      <c r="SA106" s="288"/>
      <c r="SB106" s="288"/>
      <c r="SC106" s="288"/>
      <c r="SD106" s="288"/>
      <c r="SE106" s="288"/>
      <c r="SF106" s="288"/>
      <c r="SG106" s="288"/>
      <c r="SH106" s="288"/>
      <c r="SI106" s="288"/>
      <c r="SJ106" s="288"/>
      <c r="SK106" s="288"/>
      <c r="SL106" s="288"/>
      <c r="SM106" s="288"/>
      <c r="SN106" s="288"/>
      <c r="SO106" s="288"/>
      <c r="SP106" s="288"/>
      <c r="SQ106" s="288"/>
      <c r="SR106" s="288"/>
      <c r="SS106" s="288"/>
      <c r="ST106" s="288"/>
      <c r="SU106" s="288"/>
      <c r="SV106" s="288"/>
      <c r="SW106" s="288"/>
      <c r="SX106" s="288"/>
      <c r="SY106" s="288"/>
      <c r="SZ106" s="288"/>
      <c r="TA106" s="288"/>
      <c r="TB106" s="288"/>
      <c r="TC106" s="288"/>
      <c r="TD106" s="288"/>
      <c r="TE106" s="288"/>
      <c r="TF106" s="288"/>
      <c r="TG106" s="288"/>
      <c r="TH106" s="288"/>
      <c r="TI106" s="288"/>
      <c r="TJ106" s="288"/>
      <c r="TK106" s="288"/>
      <c r="TL106" s="288"/>
      <c r="TM106" s="288"/>
      <c r="TN106" s="288"/>
      <c r="TO106" s="288"/>
      <c r="TP106" s="288"/>
      <c r="TQ106" s="288"/>
      <c r="TR106" s="288"/>
      <c r="TS106" s="288"/>
      <c r="TT106" s="288"/>
      <c r="TU106" s="288"/>
      <c r="TV106" s="288"/>
      <c r="TW106" s="288"/>
      <c r="TX106" s="288"/>
      <c r="TY106" s="288"/>
      <c r="TZ106" s="288"/>
      <c r="UA106" s="288"/>
      <c r="UB106" s="288"/>
      <c r="UC106" s="288"/>
      <c r="UD106" s="288"/>
      <c r="UE106" s="288"/>
      <c r="UF106" s="288"/>
      <c r="UG106" s="288"/>
      <c r="UH106" s="288"/>
      <c r="UI106" s="288"/>
      <c r="UJ106" s="288"/>
      <c r="UK106" s="288"/>
      <c r="UL106" s="288"/>
      <c r="UM106" s="288"/>
      <c r="UN106" s="288"/>
      <c r="UO106" s="288"/>
      <c r="UP106" s="288"/>
      <c r="UQ106" s="288"/>
      <c r="UR106" s="288"/>
      <c r="US106" s="288"/>
      <c r="UT106" s="288"/>
      <c r="UU106" s="288"/>
      <c r="UV106" s="288"/>
      <c r="UW106" s="288"/>
      <c r="UX106" s="288"/>
      <c r="UY106" s="288"/>
      <c r="UZ106" s="288"/>
      <c r="VA106" s="288"/>
      <c r="VB106" s="288"/>
      <c r="VC106" s="288"/>
      <c r="VD106" s="288"/>
      <c r="VE106" s="288"/>
      <c r="VF106" s="288"/>
      <c r="VG106" s="288"/>
      <c r="VH106" s="288"/>
      <c r="VI106" s="288"/>
      <c r="VJ106" s="288"/>
      <c r="VK106" s="288"/>
      <c r="VL106" s="288"/>
      <c r="VM106" s="288"/>
      <c r="VN106" s="288"/>
      <c r="VO106" s="288"/>
      <c r="VP106" s="288"/>
      <c r="VQ106" s="288"/>
      <c r="VR106" s="288"/>
      <c r="VS106" s="288"/>
      <c r="VT106" s="288"/>
      <c r="VU106" s="288"/>
      <c r="VV106" s="288"/>
      <c r="VW106" s="288"/>
      <c r="VX106" s="288"/>
      <c r="VY106" s="288"/>
      <c r="VZ106" s="288"/>
      <c r="WA106" s="288"/>
      <c r="WB106" s="288"/>
      <c r="WC106" s="288"/>
      <c r="WD106" s="288"/>
      <c r="WE106" s="288"/>
      <c r="WF106" s="288"/>
      <c r="WG106" s="288"/>
      <c r="WH106" s="288"/>
      <c r="WI106" s="288"/>
      <c r="WJ106" s="288"/>
      <c r="WK106" s="288"/>
      <c r="WL106" s="288"/>
      <c r="WM106" s="288"/>
      <c r="WN106" s="288"/>
      <c r="WO106" s="288"/>
      <c r="WP106" s="288"/>
      <c r="WQ106" s="288"/>
      <c r="WR106" s="288"/>
      <c r="WS106" s="288"/>
      <c r="WT106" s="288"/>
      <c r="WU106" s="288"/>
      <c r="WV106" s="288"/>
      <c r="WW106" s="288"/>
      <c r="WX106" s="288"/>
      <c r="WY106" s="288"/>
      <c r="WZ106" s="288"/>
      <c r="XA106" s="288"/>
      <c r="XB106" s="288"/>
      <c r="XC106" s="288"/>
      <c r="XD106" s="288"/>
      <c r="XE106" s="288"/>
      <c r="XF106" s="288"/>
      <c r="XG106" s="288"/>
      <c r="XH106" s="288"/>
      <c r="XI106" s="288"/>
      <c r="XJ106" s="288"/>
      <c r="XK106" s="288"/>
      <c r="XL106" s="288"/>
      <c r="XM106" s="288"/>
      <c r="XN106" s="288"/>
      <c r="XO106" s="288"/>
      <c r="XP106" s="288"/>
      <c r="XQ106" s="288"/>
      <c r="XR106" s="288"/>
      <c r="XS106" s="288"/>
      <c r="XT106" s="288"/>
      <c r="XU106" s="288"/>
      <c r="XV106" s="288"/>
      <c r="XW106" s="288"/>
      <c r="XX106" s="288"/>
      <c r="XY106" s="288"/>
      <c r="XZ106" s="288"/>
      <c r="YA106" s="288"/>
      <c r="YB106" s="288"/>
      <c r="YC106" s="288"/>
      <c r="YD106" s="288"/>
      <c r="YE106" s="288"/>
      <c r="YF106" s="288"/>
      <c r="YG106" s="288"/>
      <c r="YH106" s="288"/>
      <c r="YI106" s="288"/>
      <c r="YJ106" s="288"/>
      <c r="YK106" s="288"/>
      <c r="YL106" s="288"/>
      <c r="YM106" s="288"/>
      <c r="YN106" s="288"/>
      <c r="YO106" s="288"/>
      <c r="YP106" s="288"/>
      <c r="YQ106" s="288"/>
      <c r="YR106" s="288"/>
      <c r="YS106" s="288"/>
      <c r="YT106" s="288"/>
      <c r="YU106" s="288"/>
      <c r="YV106" s="288"/>
      <c r="YW106" s="288"/>
      <c r="YX106" s="288"/>
      <c r="YY106" s="288"/>
      <c r="YZ106" s="288"/>
      <c r="ZA106" s="288"/>
      <c r="ZB106" s="288"/>
      <c r="ZC106" s="288"/>
      <c r="ZD106" s="288"/>
      <c r="ZE106" s="288"/>
      <c r="ZF106" s="288"/>
      <c r="ZG106" s="288"/>
      <c r="ZH106" s="288"/>
      <c r="ZI106" s="288"/>
      <c r="ZJ106" s="288"/>
      <c r="ZK106" s="288"/>
      <c r="ZL106" s="288"/>
      <c r="ZM106" s="288"/>
      <c r="ZN106" s="288"/>
      <c r="ZO106" s="288"/>
      <c r="ZP106" s="288"/>
      <c r="ZQ106" s="288"/>
      <c r="ZR106" s="288"/>
      <c r="ZS106" s="288"/>
      <c r="ZT106" s="288"/>
      <c r="ZU106" s="288"/>
      <c r="ZV106" s="288"/>
      <c r="ZW106" s="288"/>
      <c r="ZX106" s="288"/>
      <c r="ZY106" s="288"/>
      <c r="ZZ106" s="288"/>
      <c r="AAA106" s="288"/>
      <c r="AAB106" s="288"/>
      <c r="AAC106" s="288"/>
      <c r="AAD106" s="288"/>
      <c r="AAE106" s="288"/>
      <c r="AAF106" s="288"/>
      <c r="AAG106" s="288"/>
      <c r="AAH106" s="288"/>
      <c r="AAI106" s="288"/>
      <c r="AAJ106" s="288"/>
      <c r="AAK106" s="288"/>
      <c r="AAL106" s="288"/>
      <c r="AAM106" s="288"/>
      <c r="AAN106" s="288"/>
      <c r="AAO106" s="288"/>
      <c r="AAP106" s="288"/>
      <c r="AAQ106" s="288"/>
      <c r="AAR106" s="288"/>
      <c r="AAS106" s="288"/>
      <c r="AAT106" s="288"/>
      <c r="AAU106" s="288"/>
      <c r="AAV106" s="288"/>
      <c r="AAW106" s="288"/>
      <c r="AAX106" s="288"/>
      <c r="AAY106" s="288"/>
      <c r="AAZ106" s="288"/>
      <c r="ABA106" s="288"/>
      <c r="ABB106" s="288"/>
      <c r="ABC106" s="288"/>
      <c r="ABD106" s="288"/>
      <c r="ABE106" s="288"/>
      <c r="ABF106" s="288"/>
      <c r="ABG106" s="288"/>
      <c r="ABH106" s="288"/>
      <c r="ABI106" s="288"/>
      <c r="ABJ106" s="288"/>
      <c r="ABK106" s="288"/>
      <c r="ABL106" s="288"/>
      <c r="ABM106" s="288"/>
      <c r="ABN106" s="288"/>
      <c r="ABO106" s="288"/>
      <c r="ABP106" s="288"/>
      <c r="ABQ106" s="288"/>
      <c r="ABR106" s="288"/>
      <c r="ABS106" s="288"/>
      <c r="ABT106" s="288"/>
      <c r="ABU106" s="288"/>
      <c r="ABV106" s="288"/>
      <c r="ABW106" s="288"/>
      <c r="ABX106" s="288"/>
      <c r="ABY106" s="288"/>
      <c r="ABZ106" s="288"/>
      <c r="ACA106" s="288"/>
      <c r="ACB106" s="288"/>
      <c r="ACC106" s="288"/>
      <c r="ACD106" s="288"/>
      <c r="ACE106" s="288"/>
      <c r="ACF106" s="288"/>
      <c r="ACG106" s="288"/>
      <c r="ACH106" s="288"/>
      <c r="ACI106" s="288"/>
      <c r="ACJ106" s="288"/>
      <c r="ACK106" s="288"/>
      <c r="ACL106" s="288"/>
      <c r="ACM106" s="288"/>
      <c r="ACN106" s="288"/>
      <c r="ACO106" s="288"/>
      <c r="ACP106" s="288"/>
      <c r="ACQ106" s="288"/>
      <c r="ACR106" s="288"/>
      <c r="ACS106" s="288"/>
      <c r="ACT106" s="288"/>
      <c r="ACU106" s="288"/>
      <c r="ACV106" s="288"/>
      <c r="ACW106" s="288"/>
      <c r="ACX106" s="288"/>
      <c r="ACY106" s="288"/>
      <c r="ACZ106" s="288"/>
      <c r="ADA106" s="288"/>
      <c r="ADB106" s="288"/>
      <c r="ADC106" s="288"/>
      <c r="ADD106" s="288"/>
      <c r="ADE106" s="288"/>
      <c r="ADF106" s="288"/>
      <c r="ADG106" s="288"/>
      <c r="ADH106" s="288"/>
      <c r="ADI106" s="288"/>
      <c r="ADJ106" s="288"/>
      <c r="ADK106" s="288"/>
      <c r="ADL106" s="288"/>
      <c r="ADM106" s="288"/>
      <c r="ADN106" s="288"/>
      <c r="ADO106" s="288"/>
      <c r="ADP106" s="288"/>
      <c r="ADQ106" s="288"/>
      <c r="ADR106" s="288"/>
      <c r="ADS106" s="288"/>
      <c r="ADT106" s="288"/>
      <c r="ADU106" s="288"/>
      <c r="ADV106" s="288"/>
      <c r="ADW106" s="288"/>
      <c r="ADX106" s="288"/>
      <c r="ADY106" s="288"/>
      <c r="ADZ106" s="288"/>
      <c r="AEA106" s="288"/>
      <c r="AEB106" s="288"/>
      <c r="AEC106" s="288"/>
      <c r="AED106" s="288"/>
      <c r="AEE106" s="288"/>
      <c r="AEF106" s="288"/>
      <c r="AEG106" s="288"/>
      <c r="AEH106" s="288"/>
      <c r="AEI106" s="288"/>
      <c r="AEJ106" s="288"/>
      <c r="AEK106" s="288"/>
      <c r="AEL106" s="288"/>
      <c r="AEM106" s="288"/>
      <c r="AEN106" s="288"/>
      <c r="AEO106" s="288"/>
      <c r="AEP106" s="288"/>
      <c r="AEQ106" s="288"/>
      <c r="AER106" s="288"/>
      <c r="AES106" s="288"/>
      <c r="AET106" s="288"/>
      <c r="AEU106" s="288"/>
      <c r="AEV106" s="288"/>
      <c r="AEW106" s="288"/>
      <c r="AEX106" s="288"/>
      <c r="AEY106" s="288"/>
      <c r="AEZ106" s="288"/>
      <c r="AFA106" s="288"/>
      <c r="AFB106" s="288"/>
      <c r="AFC106" s="288"/>
      <c r="AFD106" s="288"/>
      <c r="AFE106" s="288"/>
      <c r="AFF106" s="288"/>
      <c r="AFG106" s="288"/>
      <c r="AFH106" s="288"/>
      <c r="AFI106" s="288"/>
      <c r="AFJ106" s="288"/>
      <c r="AFK106" s="288"/>
      <c r="AFL106" s="288"/>
      <c r="AFM106" s="288"/>
      <c r="AFN106" s="288"/>
      <c r="AFO106" s="288"/>
      <c r="AFP106" s="288"/>
      <c r="AFQ106" s="288"/>
      <c r="AFR106" s="288"/>
      <c r="AFS106" s="288"/>
      <c r="AFT106" s="288"/>
      <c r="AFU106" s="288"/>
      <c r="AFV106" s="288"/>
      <c r="AFW106" s="288"/>
      <c r="AFX106" s="288"/>
      <c r="AFY106" s="288"/>
      <c r="AFZ106" s="288"/>
      <c r="AGA106" s="288"/>
      <c r="AGB106" s="288"/>
      <c r="AGC106" s="288"/>
      <c r="AGD106" s="288"/>
      <c r="AGE106" s="288"/>
      <c r="AGF106" s="288"/>
      <c r="AGG106" s="288"/>
      <c r="AGH106" s="288"/>
      <c r="AGI106" s="288"/>
      <c r="AGJ106" s="288"/>
      <c r="AGK106" s="288"/>
      <c r="AGL106" s="288"/>
      <c r="AGM106" s="288"/>
      <c r="AGN106" s="288"/>
      <c r="AGO106" s="288"/>
      <c r="AGP106" s="288"/>
      <c r="AGQ106" s="288"/>
      <c r="AGR106" s="288"/>
      <c r="AGS106" s="288"/>
      <c r="AGT106" s="288"/>
      <c r="AGU106" s="288"/>
      <c r="AGV106" s="288"/>
      <c r="AGW106" s="288"/>
      <c r="AGX106" s="288"/>
      <c r="AGY106" s="288"/>
      <c r="AGZ106" s="288"/>
      <c r="AHA106" s="288"/>
      <c r="AHB106" s="288"/>
      <c r="AHC106" s="288"/>
      <c r="AHD106" s="288"/>
      <c r="AHE106" s="288"/>
      <c r="AHF106" s="288"/>
      <c r="AHG106" s="288"/>
      <c r="AHH106" s="288"/>
      <c r="AHI106" s="288"/>
      <c r="AHJ106" s="288"/>
      <c r="AHK106" s="288"/>
      <c r="AHL106" s="288"/>
      <c r="AHM106" s="288"/>
      <c r="AHN106" s="288"/>
      <c r="AHO106" s="288"/>
      <c r="AHP106" s="288"/>
      <c r="AHQ106" s="288"/>
      <c r="AHR106" s="288"/>
      <c r="AHS106" s="288"/>
      <c r="AHT106" s="288"/>
      <c r="AHU106" s="288"/>
      <c r="AHV106" s="288"/>
      <c r="AHW106" s="288"/>
      <c r="AHX106" s="288"/>
      <c r="AHY106" s="288"/>
      <c r="AHZ106" s="288"/>
      <c r="AIA106" s="288"/>
      <c r="AIB106" s="288"/>
      <c r="AIC106" s="288"/>
      <c r="AID106" s="288"/>
      <c r="AIE106" s="288"/>
      <c r="AIF106" s="288"/>
      <c r="AIG106" s="288"/>
      <c r="AIH106" s="288"/>
      <c r="AII106" s="288"/>
      <c r="AIJ106" s="288"/>
      <c r="AIK106" s="288"/>
      <c r="AIL106" s="288"/>
      <c r="AIM106" s="288"/>
      <c r="AIN106" s="288"/>
      <c r="AIO106" s="288"/>
      <c r="AIP106" s="288"/>
      <c r="AIQ106" s="288"/>
      <c r="AIR106" s="288"/>
      <c r="AIS106" s="288"/>
      <c r="AIT106" s="288"/>
      <c r="AIU106" s="288"/>
      <c r="AIV106" s="288"/>
      <c r="AIW106" s="288"/>
      <c r="AIX106" s="288"/>
      <c r="AIY106" s="288"/>
      <c r="AIZ106" s="288"/>
      <c r="AJA106" s="288"/>
      <c r="AJB106" s="288"/>
      <c r="AJC106" s="288"/>
      <c r="AJD106" s="288"/>
      <c r="AJE106" s="288"/>
      <c r="AJF106" s="288"/>
      <c r="AJG106" s="288"/>
      <c r="AJH106" s="288"/>
      <c r="AJI106" s="288"/>
      <c r="AJJ106" s="288"/>
      <c r="AJK106" s="288"/>
      <c r="AJL106" s="288"/>
      <c r="AJM106" s="288"/>
      <c r="AJN106" s="288"/>
      <c r="AJO106" s="288"/>
      <c r="AJP106" s="288"/>
      <c r="AJQ106" s="288"/>
      <c r="AJR106" s="288"/>
      <c r="AJS106" s="288"/>
      <c r="AJT106" s="288"/>
      <c r="AJU106" s="288"/>
      <c r="AJV106" s="288"/>
      <c r="AJW106" s="288"/>
      <c r="AJX106" s="288"/>
      <c r="AJY106" s="288"/>
      <c r="AJZ106" s="288"/>
      <c r="AKA106" s="288"/>
      <c r="AKB106" s="288"/>
      <c r="AKC106" s="288"/>
      <c r="AKD106" s="288"/>
      <c r="AKE106" s="288"/>
      <c r="AKF106" s="288"/>
      <c r="AKG106" s="288"/>
      <c r="AKH106" s="288"/>
      <c r="AKI106" s="288"/>
      <c r="AKJ106" s="288"/>
      <c r="AKK106" s="288"/>
      <c r="AKL106" s="288"/>
      <c r="AKM106" s="288"/>
      <c r="AKN106" s="288"/>
      <c r="AKO106" s="288"/>
      <c r="AKP106" s="288"/>
      <c r="AKQ106" s="288"/>
      <c r="AKR106" s="288"/>
      <c r="AKS106" s="288"/>
      <c r="AKT106" s="288"/>
      <c r="AKU106" s="288"/>
      <c r="AKV106" s="288"/>
      <c r="AKW106" s="288"/>
      <c r="AKX106" s="288"/>
      <c r="AKY106" s="288"/>
      <c r="AKZ106" s="288"/>
      <c r="ALA106" s="288"/>
      <c r="ALB106" s="288"/>
      <c r="ALC106" s="288"/>
      <c r="ALD106" s="288"/>
      <c r="ALE106" s="288"/>
      <c r="ALF106" s="288"/>
      <c r="ALG106" s="288"/>
      <c r="ALH106" s="288"/>
      <c r="ALI106" s="288"/>
      <c r="ALJ106" s="288"/>
      <c r="ALK106" s="288"/>
      <c r="ALL106" s="288"/>
      <c r="ALM106" s="288"/>
      <c r="ALN106" s="288"/>
      <c r="ALO106" s="288"/>
      <c r="ALP106" s="288"/>
      <c r="ALQ106" s="288"/>
      <c r="ALR106" s="288"/>
      <c r="ALS106" s="288"/>
      <c r="ALT106" s="288"/>
      <c r="ALU106" s="288"/>
      <c r="ALV106" s="288"/>
      <c r="ALW106" s="288"/>
      <c r="ALX106" s="288"/>
      <c r="ALY106" s="288"/>
      <c r="ALZ106" s="288"/>
      <c r="AMA106" s="288"/>
      <c r="AMB106" s="288"/>
      <c r="AMC106" s="288"/>
      <c r="AMD106" s="288"/>
      <c r="AME106" s="288"/>
      <c r="AMF106" s="288"/>
      <c r="AMG106" s="288"/>
      <c r="AMH106" s="288"/>
      <c r="AMI106" s="288"/>
      <c r="AMJ106" s="288"/>
      <c r="AMK106" s="288"/>
      <c r="AML106" s="288"/>
      <c r="AMM106" s="288"/>
      <c r="AMN106" s="288"/>
      <c r="AMO106" s="288"/>
      <c r="AMP106" s="288"/>
      <c r="AMQ106" s="288"/>
      <c r="AMR106" s="288"/>
      <c r="AMS106" s="288"/>
      <c r="AMT106" s="288"/>
      <c r="AMU106" s="288"/>
      <c r="AMV106" s="288"/>
      <c r="AMW106" s="288"/>
      <c r="AMX106" s="288"/>
      <c r="AMY106" s="288"/>
      <c r="AMZ106" s="288"/>
      <c r="ANA106" s="288"/>
      <c r="ANB106" s="288"/>
      <c r="ANC106" s="288"/>
      <c r="AND106" s="288"/>
      <c r="ANE106" s="288"/>
      <c r="ANF106" s="288"/>
      <c r="ANG106" s="288"/>
      <c r="ANH106" s="288"/>
      <c r="ANI106" s="288"/>
      <c r="ANJ106" s="288"/>
      <c r="ANK106" s="288"/>
      <c r="ANL106" s="288"/>
      <c r="ANM106" s="288"/>
      <c r="ANN106" s="288"/>
      <c r="ANO106" s="288"/>
      <c r="ANP106" s="288"/>
      <c r="ANQ106" s="288"/>
      <c r="ANR106" s="288"/>
      <c r="ANS106" s="288"/>
      <c r="ANT106" s="288"/>
      <c r="ANU106" s="288"/>
      <c r="ANV106" s="288"/>
      <c r="ANW106" s="288"/>
      <c r="ANX106" s="288"/>
      <c r="ANY106" s="288"/>
      <c r="ANZ106" s="288"/>
      <c r="AOA106" s="288"/>
      <c r="AOB106" s="288"/>
      <c r="AOC106" s="288"/>
      <c r="AOD106" s="288"/>
      <c r="AOE106" s="288"/>
      <c r="AOF106" s="288"/>
      <c r="AOG106" s="288"/>
      <c r="AOH106" s="288"/>
      <c r="AOI106" s="288"/>
      <c r="AOJ106" s="288"/>
      <c r="AOK106" s="288"/>
      <c r="AOL106" s="288"/>
      <c r="AOM106" s="288"/>
      <c r="AON106" s="288"/>
      <c r="AOO106" s="288"/>
      <c r="AOP106" s="288"/>
      <c r="AOQ106" s="288"/>
      <c r="AOR106" s="288"/>
      <c r="AOS106" s="288"/>
      <c r="AOT106" s="288"/>
      <c r="AOU106" s="288"/>
      <c r="AOV106" s="288"/>
      <c r="AOW106" s="288"/>
      <c r="AOX106" s="288"/>
      <c r="AOY106" s="288"/>
      <c r="AOZ106" s="288"/>
      <c r="APA106" s="288"/>
      <c r="APB106" s="288"/>
      <c r="APC106" s="288"/>
      <c r="APD106" s="288"/>
      <c r="APE106" s="288"/>
      <c r="APF106" s="288"/>
      <c r="APG106" s="288"/>
      <c r="APH106" s="288"/>
      <c r="API106" s="288"/>
      <c r="APJ106" s="288"/>
      <c r="APK106" s="288"/>
      <c r="APL106" s="288"/>
      <c r="APM106" s="288"/>
      <c r="APN106" s="288"/>
      <c r="APO106" s="288"/>
      <c r="APP106" s="288"/>
      <c r="APQ106" s="288"/>
      <c r="APR106" s="288"/>
      <c r="APS106" s="288"/>
      <c r="APT106" s="288"/>
      <c r="APU106" s="288"/>
      <c r="APV106" s="288"/>
      <c r="APW106" s="288"/>
      <c r="APX106" s="288"/>
      <c r="APY106" s="288"/>
      <c r="APZ106" s="288"/>
      <c r="AQA106" s="288"/>
      <c r="AQB106" s="288"/>
      <c r="AQC106" s="288"/>
      <c r="AQD106" s="288"/>
      <c r="AQE106" s="288"/>
      <c r="AQF106" s="288"/>
      <c r="AQG106" s="288"/>
      <c r="AQH106" s="288"/>
      <c r="AQI106" s="288"/>
      <c r="AQJ106" s="288"/>
      <c r="AQK106" s="288"/>
      <c r="AQL106" s="288"/>
      <c r="AQM106" s="288"/>
      <c r="AQN106" s="288"/>
      <c r="AQO106" s="288"/>
      <c r="AQP106" s="288"/>
      <c r="AQQ106" s="288"/>
      <c r="AQR106" s="288"/>
      <c r="AQS106" s="288"/>
      <c r="AQT106" s="288"/>
      <c r="AQU106" s="288"/>
      <c r="AQV106" s="288"/>
      <c r="AQW106" s="288"/>
      <c r="AQX106" s="288"/>
      <c r="AQY106" s="288"/>
      <c r="AQZ106" s="288"/>
      <c r="ARA106" s="288"/>
      <c r="ARB106" s="288"/>
      <c r="ARC106" s="288"/>
      <c r="ARD106" s="288"/>
      <c r="ARE106" s="288"/>
      <c r="ARF106" s="288"/>
      <c r="ARG106" s="288"/>
      <c r="ARH106" s="288"/>
      <c r="ARI106" s="288"/>
      <c r="ARJ106" s="288"/>
      <c r="ARK106" s="288"/>
      <c r="ARL106" s="288"/>
      <c r="ARM106" s="288"/>
      <c r="ARN106" s="288"/>
      <c r="ARO106" s="288"/>
      <c r="ARP106" s="288"/>
      <c r="ARQ106" s="288"/>
      <c r="ARR106" s="288"/>
      <c r="ARS106" s="288"/>
      <c r="ART106" s="288"/>
      <c r="ARU106" s="288"/>
      <c r="ARV106" s="288"/>
      <c r="ARW106" s="288"/>
      <c r="ARX106" s="288"/>
      <c r="ARY106" s="288"/>
      <c r="ARZ106" s="288"/>
      <c r="ASA106" s="288"/>
      <c r="ASB106" s="288"/>
      <c r="ASC106" s="288"/>
      <c r="ASD106" s="288"/>
      <c r="ASE106" s="288"/>
      <c r="ASF106" s="288"/>
      <c r="ASG106" s="288"/>
      <c r="ASH106" s="288"/>
      <c r="ASI106" s="288"/>
      <c r="ASJ106" s="288"/>
      <c r="ASK106" s="288"/>
      <c r="ASL106" s="288"/>
      <c r="ASM106" s="288"/>
      <c r="ASN106" s="288"/>
      <c r="ASO106" s="288"/>
      <c r="ASP106" s="288"/>
      <c r="ASQ106" s="288"/>
      <c r="ASR106" s="288"/>
      <c r="ASS106" s="288"/>
      <c r="AST106" s="288"/>
      <c r="ASU106" s="288"/>
      <c r="ASV106" s="288"/>
      <c r="ASW106" s="288"/>
      <c r="ASX106" s="288"/>
      <c r="ASY106" s="288"/>
      <c r="ASZ106" s="288"/>
      <c r="ATA106" s="288"/>
      <c r="ATB106" s="288"/>
      <c r="ATC106" s="288"/>
      <c r="ATD106" s="288"/>
      <c r="ATE106" s="288"/>
      <c r="ATF106" s="288"/>
      <c r="ATG106" s="288"/>
      <c r="ATH106" s="288"/>
      <c r="ATI106" s="288"/>
      <c r="ATJ106" s="288"/>
      <c r="ATK106" s="288"/>
      <c r="ATL106" s="288"/>
      <c r="ATM106" s="288"/>
      <c r="ATN106" s="288"/>
      <c r="ATO106" s="288"/>
      <c r="ATP106" s="288"/>
      <c r="ATQ106" s="288"/>
      <c r="ATR106" s="288"/>
      <c r="ATS106" s="288"/>
      <c r="ATT106" s="288"/>
      <c r="ATU106" s="288"/>
      <c r="ATV106" s="288"/>
      <c r="ATW106" s="288"/>
      <c r="ATX106" s="288"/>
      <c r="ATY106" s="288"/>
      <c r="ATZ106" s="288"/>
      <c r="AUA106" s="288"/>
      <c r="AUB106" s="288"/>
      <c r="AUC106" s="288"/>
      <c r="AUD106" s="288"/>
      <c r="AUE106" s="288"/>
      <c r="AUF106" s="288"/>
      <c r="AUG106" s="288"/>
      <c r="AUH106" s="288"/>
      <c r="AUI106" s="288"/>
      <c r="AUJ106" s="288"/>
      <c r="AUK106" s="288"/>
      <c r="AUL106" s="288"/>
      <c r="AUM106" s="288"/>
      <c r="AUN106" s="288"/>
      <c r="AUO106" s="288"/>
      <c r="AUP106" s="288"/>
      <c r="AUQ106" s="288"/>
      <c r="AUR106" s="288"/>
      <c r="AUS106" s="288"/>
      <c r="AUT106" s="288"/>
      <c r="AUU106" s="288"/>
      <c r="AUV106" s="288"/>
      <c r="AUW106" s="288"/>
      <c r="AUX106" s="288"/>
      <c r="AUY106" s="288"/>
      <c r="AUZ106" s="288"/>
      <c r="AVA106" s="288"/>
      <c r="AVB106" s="288"/>
      <c r="AVC106" s="288"/>
      <c r="AVD106" s="288"/>
      <c r="AVE106" s="288"/>
      <c r="AVF106" s="288"/>
      <c r="AVG106" s="288"/>
      <c r="AVH106" s="288"/>
      <c r="AVI106" s="288"/>
      <c r="AVJ106" s="288"/>
      <c r="AVK106" s="288"/>
      <c r="AVL106" s="288"/>
      <c r="AVM106" s="288"/>
      <c r="AVN106" s="288"/>
      <c r="AVO106" s="288"/>
      <c r="AVP106" s="288"/>
      <c r="AVQ106" s="288"/>
      <c r="AVR106" s="288"/>
      <c r="AVS106" s="288"/>
      <c r="AVT106" s="288"/>
      <c r="AVU106" s="288"/>
      <c r="AVV106" s="288"/>
      <c r="AVW106" s="288"/>
      <c r="AVX106" s="288"/>
      <c r="AVY106" s="288"/>
      <c r="AVZ106" s="288"/>
      <c r="AWA106" s="288"/>
      <c r="AWB106" s="288"/>
      <c r="AWC106" s="288"/>
      <c r="AWD106" s="288"/>
      <c r="AWE106" s="288"/>
      <c r="AWF106" s="288"/>
      <c r="AWG106" s="288"/>
      <c r="AWH106" s="288"/>
      <c r="AWI106" s="288"/>
      <c r="AWJ106" s="288"/>
      <c r="AWK106" s="288"/>
      <c r="AWL106" s="288"/>
      <c r="AWM106" s="288"/>
      <c r="AWN106" s="288"/>
      <c r="AWO106" s="288"/>
      <c r="AWP106" s="288"/>
      <c r="AWQ106" s="288"/>
      <c r="AWR106" s="288"/>
      <c r="AWS106" s="288"/>
      <c r="AWT106" s="288"/>
      <c r="AWU106" s="288"/>
      <c r="AWV106" s="288"/>
      <c r="AWW106" s="288"/>
      <c r="AWX106" s="288"/>
      <c r="AWY106" s="288"/>
      <c r="AWZ106" s="288"/>
      <c r="AXA106" s="288"/>
      <c r="AXB106" s="288"/>
      <c r="AXC106" s="288"/>
      <c r="AXD106" s="288"/>
      <c r="AXE106" s="288"/>
      <c r="AXF106" s="288"/>
      <c r="AXG106" s="288"/>
      <c r="AXH106" s="288"/>
      <c r="AXI106" s="288"/>
      <c r="AXJ106" s="288"/>
      <c r="AXK106" s="288"/>
      <c r="AXL106" s="288"/>
      <c r="AXM106" s="288"/>
      <c r="AXN106" s="288"/>
      <c r="AXO106" s="288"/>
      <c r="AXP106" s="288"/>
      <c r="AXQ106" s="288"/>
      <c r="AXR106" s="288"/>
      <c r="AXS106" s="288"/>
      <c r="AXT106" s="288"/>
      <c r="AXU106" s="288"/>
      <c r="AXV106" s="288"/>
      <c r="AXW106" s="288"/>
      <c r="AXX106" s="288"/>
      <c r="AXY106" s="288"/>
      <c r="AXZ106" s="288"/>
      <c r="AYA106" s="288"/>
      <c r="AYB106" s="288"/>
      <c r="AYC106" s="288"/>
      <c r="AYD106" s="288"/>
      <c r="AYE106" s="288"/>
      <c r="AYF106" s="288"/>
      <c r="AYG106" s="288"/>
      <c r="AYH106" s="288"/>
      <c r="AYI106" s="288"/>
      <c r="AYJ106" s="288"/>
      <c r="AYK106" s="288"/>
      <c r="AYL106" s="288"/>
      <c r="AYM106" s="288"/>
      <c r="AYN106" s="288"/>
      <c r="AYO106" s="288"/>
      <c r="AYP106" s="288"/>
      <c r="AYQ106" s="288"/>
      <c r="AYR106" s="288"/>
      <c r="AYS106" s="288"/>
      <c r="AYT106" s="288"/>
      <c r="AYU106" s="288"/>
      <c r="AYV106" s="288"/>
      <c r="AYW106" s="288"/>
      <c r="AYX106" s="288"/>
      <c r="AYY106" s="288"/>
      <c r="AYZ106" s="288"/>
      <c r="AZA106" s="288"/>
      <c r="AZB106" s="288"/>
      <c r="AZC106" s="288"/>
      <c r="AZD106" s="288"/>
      <c r="AZE106" s="288"/>
      <c r="AZF106" s="288"/>
      <c r="AZG106" s="288"/>
      <c r="AZH106" s="288"/>
      <c r="AZI106" s="288"/>
      <c r="AZJ106" s="288"/>
      <c r="AZK106" s="288"/>
      <c r="AZL106" s="288"/>
      <c r="AZM106" s="288"/>
      <c r="AZN106" s="288"/>
      <c r="AZO106" s="288"/>
      <c r="AZP106" s="288"/>
      <c r="AZQ106" s="288"/>
      <c r="AZR106" s="288"/>
      <c r="AZS106" s="288"/>
      <c r="AZT106" s="288"/>
      <c r="AZU106" s="288"/>
      <c r="AZV106" s="288"/>
      <c r="AZW106" s="288"/>
      <c r="AZX106" s="288"/>
      <c r="AZY106" s="288"/>
      <c r="AZZ106" s="288"/>
      <c r="BAA106" s="288"/>
      <c r="BAB106" s="288"/>
      <c r="BAC106" s="288"/>
      <c r="BAD106" s="288"/>
      <c r="BAE106" s="288"/>
      <c r="BAF106" s="288"/>
      <c r="BAG106" s="288"/>
      <c r="BAH106" s="288"/>
      <c r="BAI106" s="288"/>
      <c r="BAJ106" s="288"/>
      <c r="BAK106" s="288"/>
      <c r="BAL106" s="288"/>
      <c r="BAM106" s="288"/>
      <c r="BAN106" s="288"/>
      <c r="BAO106" s="288"/>
      <c r="BAP106" s="288"/>
      <c r="BAQ106" s="288"/>
      <c r="BAR106" s="288"/>
      <c r="BAS106" s="288"/>
      <c r="BAT106" s="288"/>
      <c r="BAU106" s="288"/>
      <c r="BAV106" s="288"/>
      <c r="BAW106" s="288"/>
      <c r="BAX106" s="288"/>
      <c r="BAY106" s="288"/>
      <c r="BAZ106" s="288"/>
      <c r="BBA106" s="288"/>
      <c r="BBB106" s="288"/>
      <c r="BBC106" s="288"/>
      <c r="BBD106" s="288"/>
      <c r="BBE106" s="288"/>
      <c r="BBF106" s="288"/>
      <c r="BBG106" s="288"/>
      <c r="BBH106" s="288"/>
      <c r="BBI106" s="288"/>
      <c r="BBJ106" s="288"/>
      <c r="BBK106" s="288"/>
      <c r="BBL106" s="288"/>
      <c r="BBM106" s="288"/>
      <c r="BBN106" s="288"/>
      <c r="BBO106" s="288"/>
      <c r="BBP106" s="288"/>
      <c r="BBQ106" s="288"/>
      <c r="BBR106" s="288"/>
      <c r="BBS106" s="288"/>
      <c r="BBT106" s="288"/>
      <c r="BBU106" s="288"/>
      <c r="BBV106" s="288"/>
      <c r="BBW106" s="288"/>
      <c r="BBX106" s="288"/>
      <c r="BBY106" s="288"/>
      <c r="BBZ106" s="288"/>
      <c r="BCA106" s="288"/>
      <c r="BCB106" s="288"/>
      <c r="BCC106" s="288"/>
      <c r="BCD106" s="288"/>
      <c r="BCE106" s="288"/>
      <c r="BCF106" s="288"/>
      <c r="BCG106" s="288"/>
      <c r="BCH106" s="288"/>
      <c r="BCI106" s="288"/>
      <c r="BCJ106" s="288"/>
      <c r="BCK106" s="288"/>
      <c r="BCL106" s="288"/>
      <c r="BCM106" s="288"/>
      <c r="BCN106" s="288"/>
      <c r="BCO106" s="288"/>
      <c r="BCP106" s="288"/>
      <c r="BCQ106" s="288"/>
      <c r="BCR106" s="288"/>
      <c r="BCS106" s="288"/>
      <c r="BCT106" s="288"/>
      <c r="BCU106" s="288"/>
      <c r="BCV106" s="288"/>
      <c r="BCW106" s="288"/>
      <c r="BCX106" s="288"/>
      <c r="BCY106" s="288"/>
      <c r="BCZ106" s="288"/>
      <c r="BDA106" s="288"/>
      <c r="BDB106" s="288"/>
      <c r="BDC106" s="288"/>
      <c r="BDD106" s="288"/>
      <c r="BDE106" s="288"/>
      <c r="BDF106" s="288"/>
      <c r="BDG106" s="288"/>
      <c r="BDH106" s="288"/>
      <c r="BDI106" s="288"/>
      <c r="BDJ106" s="288"/>
      <c r="BDK106" s="288"/>
      <c r="BDL106" s="288"/>
      <c r="BDM106" s="288"/>
      <c r="BDN106" s="288"/>
      <c r="BDO106" s="288"/>
      <c r="BDP106" s="288"/>
      <c r="BDQ106" s="288"/>
      <c r="BDR106" s="288"/>
      <c r="BDS106" s="288"/>
      <c r="BDT106" s="288"/>
      <c r="BDU106" s="288"/>
      <c r="BDV106" s="288"/>
      <c r="BDW106" s="288"/>
      <c r="BDX106" s="288"/>
      <c r="BDY106" s="288"/>
      <c r="BDZ106" s="288"/>
      <c r="BEA106" s="288"/>
      <c r="BEB106" s="288"/>
      <c r="BEC106" s="288"/>
      <c r="BED106" s="288"/>
      <c r="BEE106" s="288"/>
      <c r="BEF106" s="288"/>
      <c r="BEG106" s="288"/>
      <c r="BEH106" s="288"/>
      <c r="BEI106" s="288"/>
      <c r="BEJ106" s="288"/>
      <c r="BEK106" s="288"/>
      <c r="BEL106" s="288"/>
      <c r="BEM106" s="288"/>
      <c r="BEN106" s="288"/>
      <c r="BEO106" s="288"/>
      <c r="BEP106" s="288"/>
      <c r="BEQ106" s="288"/>
      <c r="BER106" s="288"/>
      <c r="BES106" s="288"/>
      <c r="BET106" s="288"/>
      <c r="BEU106" s="288"/>
      <c r="BEV106" s="288"/>
      <c r="BEW106" s="288"/>
      <c r="BEX106" s="288"/>
      <c r="BEY106" s="288"/>
      <c r="BEZ106" s="288"/>
      <c r="BFA106" s="288"/>
      <c r="BFB106" s="288"/>
      <c r="BFC106" s="288"/>
      <c r="BFD106" s="288"/>
      <c r="BFE106" s="288"/>
      <c r="BFF106" s="288"/>
      <c r="BFG106" s="288"/>
      <c r="BFH106" s="288"/>
      <c r="BFI106" s="288"/>
      <c r="BFJ106" s="288"/>
      <c r="BFK106" s="288"/>
      <c r="BFL106" s="288"/>
      <c r="BFM106" s="288"/>
      <c r="BFN106" s="288"/>
      <c r="BFO106" s="288"/>
      <c r="BFP106" s="288"/>
      <c r="BFQ106" s="288"/>
      <c r="BFR106" s="288"/>
      <c r="BFS106" s="288"/>
      <c r="BFT106" s="288"/>
      <c r="BFU106" s="288"/>
      <c r="BFV106" s="288"/>
      <c r="BFW106" s="288"/>
      <c r="BFX106" s="288"/>
      <c r="BFY106" s="288"/>
      <c r="BFZ106" s="288"/>
      <c r="BGA106" s="288"/>
      <c r="BGB106" s="288"/>
      <c r="BGC106" s="288"/>
      <c r="BGD106" s="288"/>
      <c r="BGE106" s="288"/>
      <c r="BGF106" s="288"/>
      <c r="BGG106" s="288"/>
      <c r="BGH106" s="288"/>
      <c r="BGI106" s="288"/>
      <c r="BGJ106" s="288"/>
      <c r="BGK106" s="288"/>
      <c r="BGL106" s="288"/>
      <c r="BGM106" s="288"/>
      <c r="BGN106" s="288"/>
      <c r="BGO106" s="288"/>
      <c r="BGP106" s="288"/>
      <c r="BGQ106" s="288"/>
      <c r="BGR106" s="288"/>
      <c r="BGS106" s="288"/>
      <c r="BGT106" s="288"/>
      <c r="BGU106" s="288"/>
      <c r="BGV106" s="288"/>
      <c r="BGW106" s="288"/>
      <c r="BGX106" s="288"/>
      <c r="BGY106" s="288"/>
      <c r="BGZ106" s="288"/>
      <c r="BHA106" s="288"/>
      <c r="BHB106" s="288"/>
      <c r="BHC106" s="288"/>
      <c r="BHD106" s="288"/>
      <c r="BHE106" s="288"/>
      <c r="BHF106" s="288"/>
      <c r="BHG106" s="288"/>
      <c r="BHH106" s="288"/>
      <c r="BHI106" s="288"/>
      <c r="BHJ106" s="288"/>
      <c r="BHK106" s="288"/>
      <c r="BHL106" s="288"/>
      <c r="BHM106" s="288"/>
      <c r="BHN106" s="288"/>
      <c r="BHO106" s="288"/>
      <c r="BHP106" s="288"/>
      <c r="BHQ106" s="288"/>
      <c r="BHR106" s="288"/>
      <c r="BHS106" s="288"/>
      <c r="BHT106" s="288"/>
      <c r="BHU106" s="288"/>
      <c r="BHV106" s="288"/>
      <c r="BHW106" s="288"/>
      <c r="BHX106" s="288"/>
      <c r="BHY106" s="288"/>
      <c r="BHZ106" s="288"/>
      <c r="BIA106" s="288"/>
      <c r="BIB106" s="288"/>
      <c r="BIC106" s="288"/>
      <c r="BID106" s="288"/>
      <c r="BIE106" s="288"/>
      <c r="BIF106" s="288"/>
      <c r="BIG106" s="288"/>
      <c r="BIH106" s="288"/>
      <c r="BII106" s="288"/>
      <c r="BIJ106" s="288"/>
      <c r="BIK106" s="288"/>
      <c r="BIL106" s="288"/>
      <c r="BIM106" s="288"/>
      <c r="BIN106" s="288"/>
      <c r="BIO106" s="288"/>
      <c r="BIP106" s="288"/>
      <c r="BIQ106" s="288"/>
      <c r="BIR106" s="288"/>
      <c r="BIS106" s="288"/>
      <c r="BIT106" s="288"/>
      <c r="BIU106" s="288"/>
      <c r="BIV106" s="288"/>
      <c r="BIW106" s="288"/>
      <c r="BIX106" s="288"/>
      <c r="BIY106" s="288"/>
      <c r="BIZ106" s="288"/>
      <c r="BJA106" s="288"/>
      <c r="BJB106" s="288"/>
      <c r="BJC106" s="288"/>
      <c r="BJD106" s="288"/>
      <c r="BJE106" s="288"/>
      <c r="BJF106" s="288"/>
      <c r="BJG106" s="288"/>
      <c r="BJH106" s="288"/>
      <c r="BJI106" s="288"/>
      <c r="BJJ106" s="288"/>
      <c r="BJK106" s="288"/>
      <c r="BJL106" s="288"/>
      <c r="BJM106" s="288"/>
      <c r="BJN106" s="288"/>
      <c r="BJO106" s="288"/>
      <c r="BJP106" s="288"/>
      <c r="BJQ106" s="288"/>
      <c r="BJR106" s="288"/>
      <c r="BJS106" s="288"/>
      <c r="BJT106" s="288"/>
      <c r="BJU106" s="288"/>
      <c r="BJV106" s="288"/>
      <c r="BJW106" s="288"/>
      <c r="BJX106" s="288"/>
      <c r="BJY106" s="288"/>
      <c r="BJZ106" s="288"/>
      <c r="BKA106" s="288"/>
      <c r="BKB106" s="288"/>
      <c r="BKC106" s="288"/>
      <c r="BKD106" s="288"/>
      <c r="BKE106" s="288"/>
      <c r="BKF106" s="288"/>
      <c r="BKG106" s="288"/>
      <c r="BKH106" s="288"/>
      <c r="BKI106" s="288"/>
      <c r="BKJ106" s="288"/>
      <c r="BKK106" s="288"/>
      <c r="BKL106" s="288"/>
      <c r="BKM106" s="288"/>
      <c r="BKN106" s="288"/>
      <c r="BKO106" s="288"/>
      <c r="BKP106" s="288"/>
      <c r="BKQ106" s="288"/>
      <c r="BKR106" s="288"/>
      <c r="BKS106" s="288"/>
      <c r="BKT106" s="288"/>
      <c r="BKU106" s="288"/>
      <c r="BKV106" s="288"/>
      <c r="BKW106" s="288"/>
      <c r="BKX106" s="288"/>
      <c r="BKY106" s="288"/>
      <c r="BKZ106" s="288"/>
      <c r="BLA106" s="288"/>
      <c r="BLB106" s="288"/>
      <c r="BLC106" s="288"/>
      <c r="BLD106" s="288"/>
      <c r="BLE106" s="288"/>
      <c r="BLF106" s="288"/>
      <c r="BLG106" s="288"/>
      <c r="BLH106" s="288"/>
      <c r="BLI106" s="288"/>
      <c r="BLJ106" s="288"/>
      <c r="BLK106" s="288"/>
      <c r="BLL106" s="288"/>
      <c r="BLM106" s="288"/>
      <c r="BLN106" s="288"/>
      <c r="BLO106" s="288"/>
      <c r="BLP106" s="288"/>
      <c r="BLQ106" s="288"/>
      <c r="BLR106" s="288"/>
      <c r="BLS106" s="288"/>
      <c r="BLT106" s="288"/>
      <c r="BLU106" s="288"/>
      <c r="BLV106" s="288"/>
      <c r="BLW106" s="288"/>
      <c r="BLX106" s="288"/>
      <c r="BLY106" s="288"/>
      <c r="BLZ106" s="288"/>
      <c r="BMA106" s="288"/>
      <c r="BMB106" s="288"/>
      <c r="BMC106" s="288"/>
      <c r="BMD106" s="288"/>
      <c r="BME106" s="288"/>
      <c r="BMF106" s="288"/>
      <c r="BMG106" s="288"/>
      <c r="BMH106" s="288"/>
      <c r="BMI106" s="288"/>
      <c r="BMJ106" s="288"/>
      <c r="BMK106" s="288"/>
      <c r="BML106" s="288"/>
      <c r="BMM106" s="288"/>
      <c r="BMN106" s="288"/>
      <c r="BMO106" s="288"/>
      <c r="BMP106" s="288"/>
      <c r="BMQ106" s="288"/>
      <c r="BMR106" s="288"/>
      <c r="BMS106" s="288"/>
      <c r="BMT106" s="288"/>
      <c r="BMU106" s="288"/>
      <c r="BMV106" s="288"/>
      <c r="BMW106" s="288"/>
      <c r="BMX106" s="288"/>
      <c r="BMY106" s="288"/>
      <c r="BMZ106" s="288"/>
      <c r="BNA106" s="288"/>
      <c r="BNB106" s="288"/>
      <c r="BNC106" s="288"/>
      <c r="BND106" s="288"/>
      <c r="BNE106" s="288"/>
      <c r="BNF106" s="288"/>
      <c r="BNG106" s="288"/>
      <c r="BNH106" s="288"/>
      <c r="BNI106" s="288"/>
      <c r="BNJ106" s="288"/>
      <c r="BNK106" s="288"/>
      <c r="BNL106" s="288"/>
      <c r="BNM106" s="288"/>
      <c r="BNN106" s="288"/>
      <c r="BNO106" s="288"/>
      <c r="BNP106" s="288"/>
      <c r="BNQ106" s="288"/>
      <c r="BNR106" s="288"/>
      <c r="BNS106" s="288"/>
      <c r="BNT106" s="288"/>
      <c r="BNU106" s="288"/>
      <c r="BNV106" s="288"/>
      <c r="BNW106" s="288"/>
      <c r="BNX106" s="288"/>
      <c r="BNY106" s="288"/>
      <c r="BNZ106" s="288"/>
      <c r="BOA106" s="288"/>
      <c r="BOB106" s="288"/>
      <c r="BOC106" s="288"/>
      <c r="BOD106" s="288"/>
      <c r="BOE106" s="288"/>
      <c r="BOF106" s="288"/>
      <c r="BOG106" s="288"/>
      <c r="BOH106" s="288"/>
      <c r="BOI106" s="288"/>
      <c r="BOJ106" s="288"/>
      <c r="BOK106" s="288"/>
      <c r="BOL106" s="288"/>
      <c r="BOM106" s="288"/>
      <c r="BON106" s="288"/>
      <c r="BOO106" s="288"/>
      <c r="BOP106" s="288"/>
      <c r="BOQ106" s="288"/>
      <c r="BOR106" s="288"/>
      <c r="BOS106" s="288"/>
      <c r="BOT106" s="288"/>
      <c r="BOU106" s="288"/>
      <c r="BOV106" s="288"/>
      <c r="BOW106" s="288"/>
      <c r="BOX106" s="288"/>
      <c r="BOY106" s="288"/>
      <c r="BOZ106" s="288"/>
      <c r="BPA106" s="288"/>
      <c r="BPB106" s="288"/>
      <c r="BPC106" s="288"/>
      <c r="BPD106" s="288"/>
      <c r="BPE106" s="288"/>
      <c r="BPF106" s="288"/>
      <c r="BPG106" s="288"/>
      <c r="BPH106" s="288"/>
      <c r="BPI106" s="288"/>
      <c r="BPJ106" s="288"/>
      <c r="BPK106" s="288"/>
      <c r="BPL106" s="288"/>
      <c r="BPM106" s="288"/>
      <c r="BPN106" s="288"/>
      <c r="BPO106" s="288"/>
      <c r="BPP106" s="288"/>
      <c r="BPQ106" s="288"/>
      <c r="BPR106" s="288"/>
      <c r="BPS106" s="288"/>
      <c r="BPT106" s="288"/>
      <c r="BPU106" s="288"/>
      <c r="BPV106" s="288"/>
      <c r="BPW106" s="288"/>
      <c r="BPX106" s="288"/>
      <c r="BPY106" s="288"/>
      <c r="BPZ106" s="288"/>
      <c r="BQA106" s="288"/>
      <c r="BQB106" s="288"/>
      <c r="BQC106" s="288"/>
      <c r="BQD106" s="288"/>
      <c r="BQE106" s="288"/>
      <c r="BQF106" s="288"/>
      <c r="BQG106" s="288"/>
      <c r="BQH106" s="288"/>
      <c r="BQI106" s="288"/>
      <c r="BQJ106" s="288"/>
      <c r="BQK106" s="288"/>
      <c r="BQL106" s="288"/>
      <c r="BQM106" s="288"/>
      <c r="BQN106" s="288"/>
      <c r="BQO106" s="288"/>
      <c r="BQP106" s="288"/>
      <c r="BQQ106" s="288"/>
      <c r="BQR106" s="288"/>
      <c r="BQS106" s="288"/>
      <c r="BQT106" s="288"/>
      <c r="BQU106" s="288"/>
      <c r="BQV106" s="288"/>
      <c r="BQW106" s="288"/>
      <c r="BQX106" s="288"/>
      <c r="BQY106" s="288"/>
      <c r="BQZ106" s="288"/>
      <c r="BRA106" s="288"/>
      <c r="BRB106" s="288"/>
      <c r="BRC106" s="288"/>
      <c r="BRD106" s="288"/>
      <c r="BRE106" s="288"/>
      <c r="BRF106" s="288"/>
      <c r="BRG106" s="288"/>
      <c r="BRH106" s="288"/>
      <c r="BRI106" s="288"/>
      <c r="BRJ106" s="288"/>
      <c r="BRK106" s="288"/>
      <c r="BRL106" s="288"/>
      <c r="BRM106" s="288"/>
      <c r="BRN106" s="288"/>
      <c r="BRO106" s="288"/>
      <c r="BRP106" s="288"/>
      <c r="BRQ106" s="288"/>
      <c r="BRR106" s="288"/>
      <c r="BRS106" s="288"/>
      <c r="BRT106" s="288"/>
      <c r="BRU106" s="288"/>
      <c r="BRV106" s="288"/>
      <c r="BRW106" s="288"/>
      <c r="BRX106" s="288"/>
      <c r="BRY106" s="288"/>
      <c r="BRZ106" s="288"/>
      <c r="BSA106" s="288"/>
      <c r="BSB106" s="288"/>
      <c r="BSC106" s="288"/>
      <c r="BSD106" s="288"/>
      <c r="BSE106" s="288"/>
      <c r="BSF106" s="288"/>
      <c r="BSG106" s="288"/>
      <c r="BSH106" s="288"/>
      <c r="BSI106" s="288"/>
      <c r="BSJ106" s="288"/>
      <c r="BSK106" s="288"/>
      <c r="BSL106" s="288"/>
      <c r="BSM106" s="288"/>
      <c r="BSN106" s="288"/>
      <c r="BSO106" s="288"/>
      <c r="BSP106" s="288"/>
      <c r="BSQ106" s="288"/>
      <c r="BSR106" s="288"/>
      <c r="BSS106" s="288"/>
      <c r="BST106" s="288"/>
      <c r="BSU106" s="288"/>
      <c r="BSV106" s="288"/>
      <c r="BSW106" s="288"/>
      <c r="BSX106" s="288"/>
      <c r="BSY106" s="288"/>
      <c r="BSZ106" s="288"/>
      <c r="BTA106" s="288"/>
      <c r="BTB106" s="288"/>
      <c r="BTC106" s="288"/>
      <c r="BTD106" s="288"/>
      <c r="BTE106" s="288"/>
      <c r="BTF106" s="288"/>
      <c r="BTG106" s="288"/>
      <c r="BTH106" s="288"/>
      <c r="BTI106" s="288"/>
      <c r="BTJ106" s="288"/>
      <c r="BTK106" s="288"/>
      <c r="BTL106" s="288"/>
      <c r="BTM106" s="288"/>
      <c r="BTN106" s="288"/>
      <c r="BTO106" s="288"/>
      <c r="BTP106" s="288"/>
      <c r="BTQ106" s="288"/>
      <c r="BTR106" s="288"/>
      <c r="BTS106" s="288"/>
      <c r="BTT106" s="288"/>
      <c r="BTU106" s="288"/>
      <c r="BTV106" s="288"/>
      <c r="BTW106" s="288"/>
      <c r="BTX106" s="288"/>
      <c r="BTY106" s="288"/>
      <c r="BTZ106" s="288"/>
      <c r="BUA106" s="288"/>
      <c r="BUB106" s="288"/>
      <c r="BUC106" s="288"/>
      <c r="BUD106" s="288"/>
      <c r="BUE106" s="288"/>
      <c r="BUF106" s="288"/>
      <c r="BUG106" s="288"/>
      <c r="BUH106" s="288"/>
      <c r="BUI106" s="288"/>
      <c r="BUJ106" s="288"/>
      <c r="BUK106" s="288"/>
      <c r="BUL106" s="288"/>
      <c r="BUM106" s="288"/>
      <c r="BUN106" s="288"/>
      <c r="BUO106" s="288"/>
      <c r="BUP106" s="288"/>
      <c r="BUQ106" s="288"/>
      <c r="BUR106" s="288"/>
      <c r="BUS106" s="288"/>
      <c r="BUT106" s="288"/>
      <c r="BUU106" s="288"/>
      <c r="BUV106" s="288"/>
      <c r="BUW106" s="288"/>
      <c r="BUX106" s="288"/>
      <c r="BUY106" s="288"/>
      <c r="BUZ106" s="288"/>
      <c r="BVA106" s="288"/>
      <c r="BVB106" s="288"/>
      <c r="BVC106" s="288"/>
      <c r="BVD106" s="288"/>
      <c r="BVE106" s="288"/>
      <c r="BVF106" s="288"/>
      <c r="BVG106" s="288"/>
      <c r="BVH106" s="288"/>
      <c r="BVI106" s="288"/>
      <c r="BVJ106" s="288"/>
      <c r="BVK106" s="288"/>
      <c r="BVL106" s="288"/>
      <c r="BVM106" s="288"/>
      <c r="BVN106" s="288"/>
      <c r="BVO106" s="288"/>
      <c r="BVP106" s="288"/>
      <c r="BVQ106" s="288"/>
      <c r="BVR106" s="288"/>
      <c r="BVS106" s="288"/>
      <c r="BVT106" s="288"/>
      <c r="BVU106" s="288"/>
      <c r="BVV106" s="288"/>
      <c r="BVW106" s="288"/>
      <c r="BVX106" s="288"/>
      <c r="BVY106" s="288"/>
      <c r="BVZ106" s="288"/>
      <c r="BWA106" s="288"/>
      <c r="BWB106" s="288"/>
      <c r="BWC106" s="288"/>
      <c r="BWD106" s="288"/>
      <c r="BWE106" s="288"/>
      <c r="BWF106" s="288"/>
      <c r="BWG106" s="288"/>
      <c r="BWH106" s="288"/>
      <c r="BWI106" s="288"/>
      <c r="BWJ106" s="288"/>
      <c r="BWK106" s="288"/>
      <c r="BWL106" s="288"/>
      <c r="BWM106" s="288"/>
      <c r="BWN106" s="288"/>
      <c r="BWO106" s="288"/>
      <c r="BWP106" s="288"/>
      <c r="BWQ106" s="288"/>
      <c r="BWR106" s="288"/>
      <c r="BWS106" s="288"/>
      <c r="BWT106" s="288"/>
      <c r="BWU106" s="288"/>
      <c r="BWV106" s="288"/>
      <c r="BWW106" s="288"/>
      <c r="BWX106" s="288"/>
      <c r="BWY106" s="288"/>
      <c r="BWZ106" s="288"/>
      <c r="BXA106" s="288"/>
      <c r="BXB106" s="288"/>
      <c r="BXC106" s="288"/>
      <c r="BXD106" s="288"/>
      <c r="BXE106" s="288"/>
      <c r="BXF106" s="288"/>
      <c r="BXG106" s="288"/>
      <c r="BXH106" s="288"/>
      <c r="BXI106" s="288"/>
      <c r="BXJ106" s="288"/>
      <c r="BXK106" s="288"/>
      <c r="BXL106" s="288"/>
      <c r="BXM106" s="288"/>
      <c r="BXN106" s="288"/>
      <c r="BXO106" s="288"/>
      <c r="BXP106" s="288"/>
      <c r="BXQ106" s="288"/>
      <c r="BXR106" s="288"/>
      <c r="BXS106" s="288"/>
      <c r="BXT106" s="288"/>
      <c r="BXU106" s="288"/>
      <c r="BXV106" s="288"/>
      <c r="BXW106" s="288"/>
      <c r="BXX106" s="288"/>
      <c r="BXY106" s="288"/>
      <c r="BXZ106" s="288"/>
      <c r="BYA106" s="288"/>
      <c r="BYB106" s="288"/>
      <c r="BYC106" s="288"/>
      <c r="BYD106" s="288"/>
      <c r="BYE106" s="288"/>
      <c r="BYF106" s="288"/>
      <c r="BYG106" s="288"/>
      <c r="BYH106" s="288"/>
      <c r="BYI106" s="288"/>
      <c r="BYJ106" s="288"/>
      <c r="BYK106" s="288"/>
      <c r="BYL106" s="288"/>
      <c r="BYM106" s="288"/>
      <c r="BYN106" s="288"/>
      <c r="BYO106" s="288"/>
      <c r="BYP106" s="288"/>
      <c r="BYQ106" s="288"/>
      <c r="BYR106" s="288"/>
      <c r="BYS106" s="288"/>
      <c r="BYT106" s="288"/>
      <c r="BYU106" s="288"/>
      <c r="BYV106" s="288"/>
      <c r="BYW106" s="288"/>
      <c r="BYX106" s="288"/>
      <c r="BYY106" s="288"/>
      <c r="BYZ106" s="288"/>
      <c r="BZA106" s="288"/>
      <c r="BZB106" s="288"/>
      <c r="BZC106" s="288"/>
      <c r="BZD106" s="288"/>
      <c r="BZE106" s="288"/>
      <c r="BZF106" s="288"/>
      <c r="BZG106" s="288"/>
      <c r="BZH106" s="288"/>
      <c r="BZI106" s="288"/>
      <c r="BZJ106" s="288"/>
      <c r="BZK106" s="288"/>
      <c r="BZL106" s="288"/>
      <c r="BZM106" s="288"/>
      <c r="BZN106" s="288"/>
      <c r="BZO106" s="288"/>
      <c r="BZP106" s="288"/>
      <c r="BZQ106" s="288"/>
      <c r="BZR106" s="288"/>
      <c r="BZS106" s="288"/>
      <c r="BZT106" s="288"/>
      <c r="BZU106" s="288"/>
      <c r="BZV106" s="288"/>
      <c r="BZW106" s="288"/>
      <c r="BZX106" s="288"/>
      <c r="BZY106" s="288"/>
      <c r="BZZ106" s="288"/>
      <c r="CAA106" s="288"/>
      <c r="CAB106" s="288"/>
      <c r="CAC106" s="288"/>
      <c r="CAD106" s="288"/>
      <c r="CAE106" s="288"/>
      <c r="CAF106" s="288"/>
      <c r="CAG106" s="288"/>
      <c r="CAH106" s="288"/>
      <c r="CAI106" s="288"/>
      <c r="CAJ106" s="288"/>
      <c r="CAK106" s="288"/>
      <c r="CAL106" s="288"/>
      <c r="CAM106" s="288"/>
      <c r="CAN106" s="288"/>
      <c r="CAO106" s="288"/>
      <c r="CAP106" s="288"/>
      <c r="CAQ106" s="288"/>
      <c r="CAR106" s="288"/>
      <c r="CAS106" s="288"/>
      <c r="CAT106" s="288"/>
      <c r="CAU106" s="288"/>
      <c r="CAV106" s="288"/>
      <c r="CAW106" s="288"/>
      <c r="CAX106" s="288"/>
      <c r="CAY106" s="288"/>
      <c r="CAZ106" s="288"/>
      <c r="CBA106" s="288"/>
      <c r="CBB106" s="288"/>
      <c r="CBC106" s="288"/>
      <c r="CBD106" s="288"/>
      <c r="CBE106" s="288"/>
      <c r="CBF106" s="288"/>
      <c r="CBG106" s="288"/>
      <c r="CBH106" s="288"/>
      <c r="CBI106" s="288"/>
      <c r="CBJ106" s="288"/>
      <c r="CBK106" s="288"/>
      <c r="CBL106" s="288"/>
      <c r="CBM106" s="288"/>
      <c r="CBN106" s="288"/>
      <c r="CBO106" s="288"/>
      <c r="CBP106" s="288"/>
      <c r="CBQ106" s="288"/>
      <c r="CBR106" s="288"/>
      <c r="CBS106" s="288"/>
      <c r="CBT106" s="288"/>
      <c r="CBU106" s="288"/>
      <c r="CBV106" s="288"/>
      <c r="CBW106" s="288"/>
      <c r="CBX106" s="288"/>
      <c r="CBY106" s="288"/>
      <c r="CBZ106" s="288"/>
      <c r="CCA106" s="288"/>
      <c r="CCB106" s="288"/>
      <c r="CCC106" s="288"/>
      <c r="CCD106" s="288"/>
      <c r="CCE106" s="288"/>
      <c r="CCF106" s="288"/>
      <c r="CCG106" s="288"/>
      <c r="CCH106" s="288"/>
      <c r="CCI106" s="288"/>
      <c r="CCJ106" s="288"/>
      <c r="CCK106" s="288"/>
      <c r="CCL106" s="288"/>
      <c r="CCM106" s="288"/>
      <c r="CCN106" s="288"/>
      <c r="CCO106" s="288"/>
      <c r="CCP106" s="288"/>
      <c r="CCQ106" s="288"/>
      <c r="CCR106" s="288"/>
      <c r="CCS106" s="288"/>
      <c r="CCT106" s="288"/>
      <c r="CCU106" s="288"/>
      <c r="CCV106" s="288"/>
      <c r="CCW106" s="288"/>
      <c r="CCX106" s="288"/>
      <c r="CCY106" s="288"/>
      <c r="CCZ106" s="288"/>
      <c r="CDA106" s="288"/>
      <c r="CDB106" s="288"/>
      <c r="CDC106" s="288"/>
      <c r="CDD106" s="288"/>
      <c r="CDE106" s="288"/>
      <c r="CDF106" s="288"/>
      <c r="CDG106" s="288"/>
      <c r="CDH106" s="288"/>
      <c r="CDI106" s="288"/>
      <c r="CDJ106" s="288"/>
      <c r="CDK106" s="288"/>
      <c r="CDL106" s="288"/>
      <c r="CDM106" s="288"/>
      <c r="CDN106" s="288"/>
      <c r="CDO106" s="288"/>
      <c r="CDP106" s="288"/>
      <c r="CDQ106" s="288"/>
      <c r="CDR106" s="288"/>
      <c r="CDS106" s="288"/>
      <c r="CDT106" s="288"/>
      <c r="CDU106" s="288"/>
      <c r="CDV106" s="288"/>
      <c r="CDW106" s="288"/>
      <c r="CDX106" s="288"/>
      <c r="CDY106" s="288"/>
      <c r="CDZ106" s="288"/>
      <c r="CEA106" s="288"/>
      <c r="CEB106" s="288"/>
      <c r="CEC106" s="288"/>
      <c r="CED106" s="288"/>
      <c r="CEE106" s="288"/>
      <c r="CEF106" s="288"/>
      <c r="CEG106" s="288"/>
      <c r="CEH106" s="288"/>
      <c r="CEI106" s="288"/>
      <c r="CEJ106" s="288"/>
      <c r="CEK106" s="288"/>
      <c r="CEL106" s="288"/>
      <c r="CEM106" s="288"/>
      <c r="CEN106" s="288"/>
      <c r="CEO106" s="288"/>
      <c r="CEP106" s="288"/>
      <c r="CEQ106" s="288"/>
      <c r="CER106" s="288"/>
      <c r="CES106" s="288"/>
      <c r="CET106" s="288"/>
      <c r="CEU106" s="288"/>
      <c r="CEV106" s="288"/>
      <c r="CEW106" s="288"/>
      <c r="CEX106" s="288"/>
      <c r="CEY106" s="288"/>
      <c r="CEZ106" s="288"/>
      <c r="CFA106" s="288"/>
      <c r="CFB106" s="288"/>
      <c r="CFC106" s="288"/>
      <c r="CFD106" s="288"/>
      <c r="CFE106" s="288"/>
      <c r="CFF106" s="288"/>
      <c r="CFG106" s="288"/>
      <c r="CFH106" s="288"/>
      <c r="CFI106" s="288"/>
      <c r="CFJ106" s="288"/>
      <c r="CFK106" s="288"/>
      <c r="CFL106" s="288"/>
      <c r="CFM106" s="288"/>
      <c r="CFN106" s="288"/>
      <c r="CFO106" s="288"/>
      <c r="CFP106" s="288"/>
      <c r="CFQ106" s="288"/>
      <c r="CFR106" s="288"/>
      <c r="CFS106" s="288"/>
      <c r="CFT106" s="288"/>
      <c r="CFU106" s="288"/>
      <c r="CFV106" s="288"/>
      <c r="CFW106" s="288"/>
      <c r="CFX106" s="288"/>
      <c r="CFY106" s="288"/>
      <c r="CFZ106" s="288"/>
      <c r="CGA106" s="288"/>
      <c r="CGB106" s="288"/>
      <c r="CGC106" s="288"/>
      <c r="CGD106" s="288"/>
      <c r="CGE106" s="288"/>
      <c r="CGF106" s="288"/>
      <c r="CGG106" s="288"/>
      <c r="CGH106" s="288"/>
      <c r="CGI106" s="288"/>
      <c r="CGJ106" s="288"/>
      <c r="CGK106" s="288"/>
      <c r="CGL106" s="288"/>
      <c r="CGM106" s="288"/>
      <c r="CGN106" s="288"/>
      <c r="CGO106" s="288"/>
      <c r="CGP106" s="288"/>
      <c r="CGQ106" s="288"/>
      <c r="CGR106" s="288"/>
      <c r="CGS106" s="288"/>
      <c r="CGT106" s="288"/>
      <c r="CGU106" s="288"/>
      <c r="CGV106" s="288"/>
      <c r="CGW106" s="288"/>
      <c r="CGX106" s="288"/>
      <c r="CGY106" s="288"/>
      <c r="CGZ106" s="288"/>
      <c r="CHA106" s="288"/>
      <c r="CHB106" s="288"/>
      <c r="CHC106" s="288"/>
      <c r="CHD106" s="288"/>
      <c r="CHE106" s="288"/>
      <c r="CHF106" s="288"/>
      <c r="CHG106" s="288"/>
      <c r="CHH106" s="288"/>
      <c r="CHI106" s="288"/>
      <c r="CHJ106" s="288"/>
      <c r="CHK106" s="288"/>
      <c r="CHL106" s="288"/>
      <c r="CHM106" s="288"/>
      <c r="CHN106" s="288"/>
      <c r="CHO106" s="288"/>
      <c r="CHP106" s="288"/>
      <c r="CHQ106" s="288"/>
      <c r="CHR106" s="288"/>
      <c r="CHS106" s="288"/>
      <c r="CHT106" s="288"/>
      <c r="CHU106" s="288"/>
      <c r="CHV106" s="288"/>
      <c r="CHW106" s="288"/>
      <c r="CHX106" s="288"/>
      <c r="CHY106" s="288"/>
      <c r="CHZ106" s="288"/>
      <c r="CIA106" s="288"/>
      <c r="CIB106" s="288"/>
      <c r="CIC106" s="288"/>
      <c r="CID106" s="288"/>
      <c r="CIE106" s="288"/>
      <c r="CIF106" s="288"/>
      <c r="CIG106" s="288"/>
      <c r="CIH106" s="288"/>
      <c r="CII106" s="288"/>
      <c r="CIJ106" s="288"/>
      <c r="CIK106" s="288"/>
      <c r="CIL106" s="288"/>
      <c r="CIM106" s="288"/>
      <c r="CIN106" s="288"/>
      <c r="CIO106" s="288"/>
      <c r="CIP106" s="288"/>
      <c r="CIQ106" s="288"/>
      <c r="CIR106" s="288"/>
      <c r="CIS106" s="288"/>
      <c r="CIT106" s="288"/>
      <c r="CIU106" s="288"/>
      <c r="CIV106" s="288"/>
      <c r="CIW106" s="288"/>
      <c r="CIX106" s="288"/>
      <c r="CIY106" s="288"/>
      <c r="CIZ106" s="288"/>
      <c r="CJA106" s="288"/>
      <c r="CJB106" s="288"/>
      <c r="CJC106" s="288"/>
      <c r="CJD106" s="288"/>
      <c r="CJE106" s="288"/>
      <c r="CJF106" s="288"/>
      <c r="CJG106" s="288"/>
      <c r="CJH106" s="288"/>
      <c r="CJI106" s="288"/>
      <c r="CJJ106" s="288"/>
      <c r="CJK106" s="288"/>
      <c r="CJL106" s="288"/>
      <c r="CJM106" s="288"/>
      <c r="CJN106" s="288"/>
      <c r="CJO106" s="288"/>
      <c r="CJP106" s="288"/>
      <c r="CJQ106" s="288"/>
      <c r="CJR106" s="288"/>
      <c r="CJS106" s="288"/>
      <c r="CJT106" s="288"/>
      <c r="CJU106" s="288"/>
      <c r="CJV106" s="288"/>
      <c r="CJW106" s="288"/>
      <c r="CJX106" s="288"/>
      <c r="CJY106" s="288"/>
      <c r="CJZ106" s="288"/>
      <c r="CKA106" s="288"/>
      <c r="CKB106" s="288"/>
      <c r="CKC106" s="288"/>
      <c r="CKD106" s="288"/>
      <c r="CKE106" s="288"/>
      <c r="CKF106" s="288"/>
      <c r="CKG106" s="288"/>
      <c r="CKH106" s="288"/>
      <c r="CKI106" s="288"/>
      <c r="CKJ106" s="288"/>
      <c r="CKK106" s="288"/>
      <c r="CKL106" s="288"/>
      <c r="CKM106" s="288"/>
      <c r="CKN106" s="288"/>
      <c r="CKO106" s="288"/>
      <c r="CKP106" s="288"/>
      <c r="CKQ106" s="288"/>
      <c r="CKR106" s="288"/>
      <c r="CKS106" s="288"/>
      <c r="CKT106" s="288"/>
      <c r="CKU106" s="288"/>
      <c r="CKV106" s="288"/>
      <c r="CKW106" s="288"/>
      <c r="CKX106" s="288"/>
      <c r="CKY106" s="288"/>
      <c r="CKZ106" s="288"/>
      <c r="CLA106" s="288"/>
      <c r="CLB106" s="288"/>
      <c r="CLC106" s="288"/>
      <c r="CLD106" s="288"/>
      <c r="CLE106" s="288"/>
      <c r="CLF106" s="288"/>
      <c r="CLG106" s="288"/>
      <c r="CLH106" s="288"/>
      <c r="CLI106" s="288"/>
      <c r="CLJ106" s="288"/>
      <c r="CLK106" s="288"/>
      <c r="CLL106" s="288"/>
      <c r="CLM106" s="288"/>
      <c r="CLN106" s="288"/>
      <c r="CLO106" s="288"/>
      <c r="CLP106" s="288"/>
      <c r="CLQ106" s="288"/>
      <c r="CLR106" s="288"/>
      <c r="CLS106" s="288"/>
      <c r="CLT106" s="288"/>
      <c r="CLU106" s="288"/>
      <c r="CLV106" s="288"/>
      <c r="CLW106" s="288"/>
      <c r="CLX106" s="288"/>
      <c r="CLY106" s="288"/>
      <c r="CLZ106" s="288"/>
      <c r="CMA106" s="288"/>
      <c r="CMB106" s="288"/>
      <c r="CMC106" s="288"/>
      <c r="CMD106" s="288"/>
      <c r="CME106" s="288"/>
      <c r="CMF106" s="288"/>
      <c r="CMG106" s="288"/>
      <c r="CMH106" s="288"/>
      <c r="CMI106" s="288"/>
      <c r="CMJ106" s="288"/>
      <c r="CMK106" s="288"/>
      <c r="CML106" s="288"/>
      <c r="CMM106" s="288"/>
      <c r="CMN106" s="288"/>
      <c r="CMO106" s="288"/>
      <c r="CMP106" s="288"/>
      <c r="CMQ106" s="288"/>
      <c r="CMR106" s="288"/>
      <c r="CMS106" s="288"/>
      <c r="CMT106" s="288"/>
      <c r="CMU106" s="288"/>
      <c r="CMV106" s="288"/>
      <c r="CMW106" s="288"/>
      <c r="CMX106" s="288"/>
      <c r="CMY106" s="288"/>
      <c r="CMZ106" s="288"/>
      <c r="CNA106" s="288"/>
      <c r="CNB106" s="288"/>
      <c r="CNC106" s="288"/>
      <c r="CND106" s="288"/>
      <c r="CNE106" s="288"/>
      <c r="CNF106" s="288"/>
      <c r="CNG106" s="288"/>
      <c r="CNH106" s="288"/>
      <c r="CNI106" s="288"/>
      <c r="CNJ106" s="288"/>
      <c r="CNK106" s="288"/>
      <c r="CNL106" s="288"/>
      <c r="CNM106" s="288"/>
      <c r="CNN106" s="288"/>
      <c r="CNO106" s="288"/>
      <c r="CNP106" s="288"/>
      <c r="CNQ106" s="288"/>
      <c r="CNR106" s="288"/>
      <c r="CNS106" s="288"/>
      <c r="CNT106" s="288"/>
      <c r="CNU106" s="288"/>
      <c r="CNV106" s="288"/>
      <c r="CNW106" s="288"/>
      <c r="CNX106" s="288"/>
      <c r="CNY106" s="288"/>
      <c r="CNZ106" s="288"/>
      <c r="COA106" s="288"/>
      <c r="COB106" s="288"/>
      <c r="COC106" s="288"/>
      <c r="COD106" s="288"/>
      <c r="COE106" s="288"/>
      <c r="COF106" s="288"/>
      <c r="COG106" s="288"/>
      <c r="COH106" s="288"/>
      <c r="COI106" s="288"/>
      <c r="COJ106" s="288"/>
      <c r="COK106" s="288"/>
      <c r="COL106" s="288"/>
      <c r="COM106" s="288"/>
      <c r="CON106" s="288"/>
      <c r="COO106" s="288"/>
      <c r="COP106" s="288"/>
      <c r="COQ106" s="288"/>
      <c r="COR106" s="288"/>
      <c r="COS106" s="288"/>
      <c r="COT106" s="288"/>
      <c r="COU106" s="288"/>
      <c r="COV106" s="288"/>
      <c r="COW106" s="288"/>
      <c r="COX106" s="288"/>
      <c r="COY106" s="288"/>
      <c r="COZ106" s="288"/>
      <c r="CPA106" s="288"/>
      <c r="CPB106" s="288"/>
      <c r="CPC106" s="288"/>
      <c r="CPD106" s="288"/>
      <c r="CPE106" s="288"/>
      <c r="CPF106" s="288"/>
      <c r="CPG106" s="288"/>
      <c r="CPH106" s="288"/>
      <c r="CPI106" s="288"/>
      <c r="CPJ106" s="288"/>
      <c r="CPK106" s="288"/>
      <c r="CPL106" s="288"/>
      <c r="CPM106" s="288"/>
      <c r="CPN106" s="288"/>
      <c r="CPO106" s="288"/>
      <c r="CPP106" s="288"/>
      <c r="CPQ106" s="288"/>
      <c r="CPR106" s="288"/>
      <c r="CPS106" s="288"/>
      <c r="CPT106" s="288"/>
      <c r="CPU106" s="288"/>
      <c r="CPV106" s="288"/>
      <c r="CPW106" s="288"/>
      <c r="CPX106" s="288"/>
      <c r="CPY106" s="288"/>
      <c r="CPZ106" s="288"/>
      <c r="CQA106" s="288"/>
      <c r="CQB106" s="288"/>
      <c r="CQC106" s="288"/>
      <c r="CQD106" s="288"/>
      <c r="CQE106" s="288"/>
      <c r="CQF106" s="288"/>
      <c r="CQG106" s="288"/>
      <c r="CQH106" s="288"/>
      <c r="CQI106" s="288"/>
      <c r="CQJ106" s="288"/>
      <c r="CQK106" s="288"/>
      <c r="CQL106" s="288"/>
      <c r="CQM106" s="288"/>
      <c r="CQN106" s="288"/>
      <c r="CQO106" s="288"/>
      <c r="CQP106" s="288"/>
      <c r="CQQ106" s="288"/>
      <c r="CQR106" s="288"/>
      <c r="CQS106" s="288"/>
      <c r="CQT106" s="288"/>
      <c r="CQU106" s="288"/>
      <c r="CQV106" s="288"/>
      <c r="CQW106" s="288"/>
      <c r="CQX106" s="288"/>
      <c r="CQY106" s="288"/>
      <c r="CQZ106" s="288"/>
      <c r="CRA106" s="288"/>
      <c r="CRB106" s="288"/>
      <c r="CRC106" s="288"/>
      <c r="CRD106" s="288"/>
      <c r="CRE106" s="288"/>
      <c r="CRF106" s="288"/>
      <c r="CRG106" s="288"/>
      <c r="CRH106" s="288"/>
      <c r="CRI106" s="288"/>
      <c r="CRJ106" s="288"/>
      <c r="CRK106" s="288"/>
      <c r="CRL106" s="288"/>
      <c r="CRM106" s="288"/>
      <c r="CRN106" s="288"/>
      <c r="CRO106" s="288"/>
      <c r="CRP106" s="288"/>
      <c r="CRQ106" s="288"/>
      <c r="CRR106" s="288"/>
      <c r="CRS106" s="288"/>
      <c r="CRT106" s="288"/>
      <c r="CRU106" s="288"/>
      <c r="CRV106" s="288"/>
      <c r="CRW106" s="288"/>
      <c r="CRX106" s="288"/>
      <c r="CRY106" s="288"/>
      <c r="CRZ106" s="288"/>
      <c r="CSA106" s="288"/>
      <c r="CSB106" s="288"/>
      <c r="CSC106" s="288"/>
      <c r="CSD106" s="288"/>
      <c r="CSE106" s="288"/>
      <c r="CSF106" s="288"/>
      <c r="CSG106" s="288"/>
      <c r="CSH106" s="288"/>
      <c r="CSI106" s="288"/>
      <c r="CSJ106" s="288"/>
      <c r="CSK106" s="288"/>
      <c r="CSL106" s="288"/>
      <c r="CSM106" s="288"/>
      <c r="CSN106" s="288"/>
      <c r="CSO106" s="288"/>
      <c r="CSP106" s="288"/>
      <c r="CSQ106" s="288"/>
      <c r="CSR106" s="288"/>
      <c r="CSS106" s="288"/>
      <c r="CST106" s="288"/>
      <c r="CSU106" s="288"/>
      <c r="CSV106" s="288"/>
      <c r="CSW106" s="288"/>
      <c r="CSX106" s="288"/>
      <c r="CSY106" s="288"/>
      <c r="CSZ106" s="288"/>
      <c r="CTA106" s="288"/>
      <c r="CTB106" s="288"/>
      <c r="CTC106" s="288"/>
      <c r="CTD106" s="288"/>
      <c r="CTE106" s="288"/>
      <c r="CTF106" s="288"/>
      <c r="CTG106" s="288"/>
      <c r="CTH106" s="288"/>
      <c r="CTI106" s="288"/>
      <c r="CTJ106" s="288"/>
      <c r="CTK106" s="288"/>
      <c r="CTL106" s="288"/>
      <c r="CTM106" s="288"/>
      <c r="CTN106" s="288"/>
      <c r="CTO106" s="288"/>
      <c r="CTP106" s="288"/>
      <c r="CTQ106" s="288"/>
      <c r="CTR106" s="288"/>
      <c r="CTS106" s="288"/>
      <c r="CTT106" s="288"/>
      <c r="CTU106" s="288"/>
      <c r="CTV106" s="288"/>
      <c r="CTW106" s="288"/>
      <c r="CTX106" s="288"/>
      <c r="CTY106" s="288"/>
      <c r="CTZ106" s="288"/>
      <c r="CUA106" s="288"/>
      <c r="CUB106" s="288"/>
      <c r="CUC106" s="288"/>
      <c r="CUD106" s="288"/>
      <c r="CUE106" s="288"/>
      <c r="CUF106" s="288"/>
      <c r="CUG106" s="288"/>
      <c r="CUH106" s="288"/>
      <c r="CUI106" s="288"/>
      <c r="CUJ106" s="288"/>
      <c r="CUK106" s="288"/>
      <c r="CUL106" s="288"/>
      <c r="CUM106" s="288"/>
      <c r="CUN106" s="288"/>
      <c r="CUO106" s="288"/>
      <c r="CUP106" s="288"/>
      <c r="CUQ106" s="288"/>
      <c r="CUR106" s="288"/>
      <c r="CUS106" s="288"/>
      <c r="CUT106" s="288"/>
      <c r="CUU106" s="288"/>
      <c r="CUV106" s="288"/>
      <c r="CUW106" s="288"/>
      <c r="CUX106" s="288"/>
      <c r="CUY106" s="288"/>
      <c r="CUZ106" s="288"/>
      <c r="CVA106" s="288"/>
      <c r="CVB106" s="288"/>
      <c r="CVC106" s="288"/>
      <c r="CVD106" s="288"/>
      <c r="CVE106" s="288"/>
      <c r="CVF106" s="288"/>
      <c r="CVG106" s="288"/>
      <c r="CVH106" s="288"/>
      <c r="CVI106" s="288"/>
      <c r="CVJ106" s="288"/>
      <c r="CVK106" s="288"/>
      <c r="CVL106" s="288"/>
      <c r="CVM106" s="288"/>
      <c r="CVN106" s="288"/>
      <c r="CVO106" s="288"/>
      <c r="CVP106" s="288"/>
      <c r="CVQ106" s="288"/>
      <c r="CVR106" s="288"/>
      <c r="CVS106" s="288"/>
      <c r="CVT106" s="288"/>
      <c r="CVU106" s="288"/>
      <c r="CVV106" s="288"/>
      <c r="CVW106" s="288"/>
      <c r="CVX106" s="288"/>
      <c r="CVY106" s="288"/>
      <c r="CVZ106" s="288"/>
      <c r="CWA106" s="288"/>
      <c r="CWB106" s="288"/>
      <c r="CWC106" s="288"/>
      <c r="CWD106" s="288"/>
      <c r="CWE106" s="288"/>
      <c r="CWF106" s="288"/>
      <c r="CWG106" s="288"/>
      <c r="CWH106" s="288"/>
      <c r="CWI106" s="288"/>
      <c r="CWJ106" s="288"/>
      <c r="CWK106" s="288"/>
      <c r="CWL106" s="288"/>
      <c r="CWM106" s="288"/>
      <c r="CWN106" s="288"/>
      <c r="CWO106" s="288"/>
      <c r="CWP106" s="288"/>
      <c r="CWQ106" s="288"/>
      <c r="CWR106" s="288"/>
      <c r="CWS106" s="288"/>
      <c r="CWT106" s="288"/>
      <c r="CWU106" s="288"/>
      <c r="CWV106" s="288"/>
      <c r="CWW106" s="288"/>
      <c r="CWX106" s="288"/>
      <c r="CWY106" s="288"/>
      <c r="CWZ106" s="288"/>
      <c r="CXA106" s="288"/>
      <c r="CXB106" s="288"/>
      <c r="CXC106" s="288"/>
      <c r="CXD106" s="288"/>
      <c r="CXE106" s="288"/>
      <c r="CXF106" s="288"/>
      <c r="CXG106" s="288"/>
      <c r="CXH106" s="288"/>
      <c r="CXI106" s="288"/>
      <c r="CXJ106" s="288"/>
      <c r="CXK106" s="288"/>
      <c r="CXL106" s="288"/>
      <c r="CXM106" s="288"/>
      <c r="CXN106" s="288"/>
      <c r="CXO106" s="288"/>
      <c r="CXP106" s="288"/>
      <c r="CXQ106" s="288"/>
      <c r="CXR106" s="288"/>
      <c r="CXS106" s="288"/>
      <c r="CXT106" s="288"/>
      <c r="CXU106" s="288"/>
      <c r="CXV106" s="288"/>
      <c r="CXW106" s="288"/>
      <c r="CXX106" s="288"/>
      <c r="CXY106" s="288"/>
      <c r="CXZ106" s="288"/>
      <c r="CYA106" s="288"/>
      <c r="CYB106" s="288"/>
      <c r="CYC106" s="288"/>
      <c r="CYD106" s="288"/>
      <c r="CYE106" s="288"/>
      <c r="CYF106" s="288"/>
      <c r="CYG106" s="288"/>
      <c r="CYH106" s="288"/>
      <c r="CYI106" s="288"/>
      <c r="CYJ106" s="288"/>
      <c r="CYK106" s="288"/>
      <c r="CYL106" s="288"/>
      <c r="CYM106" s="288"/>
      <c r="CYN106" s="288"/>
      <c r="CYO106" s="288"/>
      <c r="CYP106" s="288"/>
      <c r="CYQ106" s="288"/>
      <c r="CYR106" s="288"/>
      <c r="CYS106" s="288"/>
      <c r="CYT106" s="288"/>
      <c r="CYU106" s="288"/>
      <c r="CYV106" s="288"/>
      <c r="CYW106" s="288"/>
      <c r="CYX106" s="288"/>
      <c r="CYY106" s="288"/>
      <c r="CYZ106" s="288"/>
      <c r="CZA106" s="288"/>
      <c r="CZB106" s="288"/>
      <c r="CZC106" s="288"/>
      <c r="CZD106" s="288"/>
      <c r="CZE106" s="288"/>
      <c r="CZF106" s="288"/>
      <c r="CZG106" s="288"/>
      <c r="CZH106" s="288"/>
      <c r="CZI106" s="288"/>
      <c r="CZJ106" s="288"/>
      <c r="CZK106" s="288"/>
      <c r="CZL106" s="288"/>
      <c r="CZM106" s="288"/>
      <c r="CZN106" s="288"/>
      <c r="CZO106" s="288"/>
      <c r="CZP106" s="288"/>
      <c r="CZQ106" s="288"/>
      <c r="CZR106" s="288"/>
      <c r="CZS106" s="288"/>
      <c r="CZT106" s="288"/>
      <c r="CZU106" s="288"/>
      <c r="CZV106" s="288"/>
      <c r="CZW106" s="288"/>
      <c r="CZX106" s="288"/>
      <c r="CZY106" s="288"/>
      <c r="CZZ106" s="288"/>
      <c r="DAA106" s="288"/>
      <c r="DAB106" s="288"/>
      <c r="DAC106" s="288"/>
      <c r="DAD106" s="288"/>
      <c r="DAE106" s="288"/>
      <c r="DAF106" s="288"/>
      <c r="DAG106" s="288"/>
      <c r="DAH106" s="288"/>
      <c r="DAI106" s="288"/>
      <c r="DAJ106" s="288"/>
      <c r="DAK106" s="288"/>
      <c r="DAL106" s="288"/>
      <c r="DAM106" s="288"/>
      <c r="DAN106" s="288"/>
      <c r="DAO106" s="288"/>
      <c r="DAP106" s="288"/>
      <c r="DAQ106" s="288"/>
      <c r="DAR106" s="288"/>
      <c r="DAS106" s="288"/>
      <c r="DAT106" s="288"/>
      <c r="DAU106" s="288"/>
      <c r="DAV106" s="288"/>
      <c r="DAW106" s="288"/>
      <c r="DAX106" s="288"/>
      <c r="DAY106" s="288"/>
      <c r="DAZ106" s="288"/>
      <c r="DBA106" s="288"/>
      <c r="DBB106" s="288"/>
      <c r="DBC106" s="288"/>
      <c r="DBD106" s="288"/>
      <c r="DBE106" s="288"/>
      <c r="DBF106" s="288"/>
      <c r="DBG106" s="288"/>
      <c r="DBH106" s="288"/>
      <c r="DBI106" s="288"/>
      <c r="DBJ106" s="288"/>
      <c r="DBK106" s="288"/>
      <c r="DBL106" s="288"/>
      <c r="DBM106" s="288"/>
      <c r="DBN106" s="288"/>
      <c r="DBO106" s="288"/>
      <c r="DBP106" s="288"/>
      <c r="DBQ106" s="288"/>
      <c r="DBR106" s="288"/>
      <c r="DBS106" s="288"/>
      <c r="DBT106" s="288"/>
      <c r="DBU106" s="288"/>
      <c r="DBV106" s="288"/>
      <c r="DBW106" s="288"/>
      <c r="DBX106" s="288"/>
      <c r="DBY106" s="288"/>
      <c r="DBZ106" s="288"/>
      <c r="DCA106" s="288"/>
      <c r="DCB106" s="288"/>
      <c r="DCC106" s="288"/>
      <c r="DCD106" s="288"/>
      <c r="DCE106" s="288"/>
      <c r="DCF106" s="288"/>
      <c r="DCG106" s="288"/>
      <c r="DCH106" s="288"/>
      <c r="DCI106" s="288"/>
      <c r="DCJ106" s="288"/>
      <c r="DCK106" s="288"/>
      <c r="DCL106" s="288"/>
      <c r="DCM106" s="288"/>
      <c r="DCN106" s="288"/>
      <c r="DCO106" s="288"/>
      <c r="DCP106" s="288"/>
      <c r="DCQ106" s="288"/>
      <c r="DCR106" s="288"/>
      <c r="DCS106" s="288"/>
      <c r="DCT106" s="288"/>
      <c r="DCU106" s="288"/>
      <c r="DCV106" s="288"/>
      <c r="DCW106" s="288"/>
      <c r="DCX106" s="288"/>
      <c r="DCY106" s="288"/>
      <c r="DCZ106" s="288"/>
      <c r="DDA106" s="288"/>
      <c r="DDB106" s="288"/>
      <c r="DDC106" s="288"/>
      <c r="DDD106" s="288"/>
      <c r="DDE106" s="288"/>
      <c r="DDF106" s="288"/>
      <c r="DDG106" s="288"/>
      <c r="DDH106" s="288"/>
      <c r="DDI106" s="288"/>
      <c r="DDJ106" s="288"/>
      <c r="DDK106" s="288"/>
      <c r="DDL106" s="288"/>
      <c r="DDM106" s="288"/>
      <c r="DDN106" s="288"/>
      <c r="DDO106" s="288"/>
      <c r="DDP106" s="288"/>
      <c r="DDQ106" s="288"/>
      <c r="DDR106" s="288"/>
      <c r="DDS106" s="288"/>
      <c r="DDT106" s="288"/>
      <c r="DDU106" s="288"/>
      <c r="DDV106" s="288"/>
      <c r="DDW106" s="288"/>
      <c r="DDX106" s="288"/>
      <c r="DDY106" s="288"/>
      <c r="DDZ106" s="288"/>
      <c r="DEA106" s="288"/>
      <c r="DEB106" s="288"/>
      <c r="DEC106" s="288"/>
      <c r="DED106" s="288"/>
      <c r="DEE106" s="288"/>
      <c r="DEF106" s="288"/>
      <c r="DEG106" s="288"/>
      <c r="DEH106" s="288"/>
      <c r="DEI106" s="288"/>
      <c r="DEJ106" s="288"/>
      <c r="DEK106" s="288"/>
      <c r="DEL106" s="288"/>
      <c r="DEM106" s="288"/>
      <c r="DEN106" s="288"/>
      <c r="DEO106" s="288"/>
      <c r="DEP106" s="288"/>
      <c r="DEQ106" s="288"/>
      <c r="DER106" s="288"/>
      <c r="DES106" s="288"/>
      <c r="DET106" s="288"/>
      <c r="DEU106" s="288"/>
      <c r="DEV106" s="288"/>
      <c r="DEW106" s="288"/>
      <c r="DEX106" s="288"/>
      <c r="DEY106" s="288"/>
      <c r="DEZ106" s="288"/>
      <c r="DFA106" s="288"/>
      <c r="DFB106" s="288"/>
      <c r="DFC106" s="288"/>
      <c r="DFD106" s="288"/>
      <c r="DFE106" s="288"/>
      <c r="DFF106" s="288"/>
      <c r="DFG106" s="288"/>
      <c r="DFH106" s="288"/>
      <c r="DFI106" s="288"/>
      <c r="DFJ106" s="288"/>
      <c r="DFK106" s="288"/>
      <c r="DFL106" s="288"/>
      <c r="DFM106" s="288"/>
      <c r="DFN106" s="288"/>
      <c r="DFO106" s="288"/>
      <c r="DFP106" s="288"/>
      <c r="DFQ106" s="288"/>
      <c r="DFR106" s="288"/>
      <c r="DFS106" s="288"/>
      <c r="DFT106" s="288"/>
      <c r="DFU106" s="288"/>
      <c r="DFV106" s="288"/>
      <c r="DFW106" s="288"/>
      <c r="DFX106" s="288"/>
      <c r="DFY106" s="288"/>
      <c r="DFZ106" s="288"/>
      <c r="DGA106" s="288"/>
      <c r="DGB106" s="288"/>
      <c r="DGC106" s="288"/>
      <c r="DGD106" s="288"/>
      <c r="DGE106" s="288"/>
      <c r="DGF106" s="288"/>
      <c r="DGG106" s="288"/>
      <c r="DGH106" s="288"/>
      <c r="DGI106" s="288"/>
      <c r="DGJ106" s="288"/>
      <c r="DGK106" s="288"/>
      <c r="DGL106" s="288"/>
      <c r="DGM106" s="288"/>
      <c r="DGN106" s="288"/>
      <c r="DGO106" s="288"/>
      <c r="DGP106" s="288"/>
      <c r="DGQ106" s="288"/>
      <c r="DGR106" s="288"/>
      <c r="DGS106" s="288"/>
      <c r="DGT106" s="288"/>
      <c r="DGU106" s="288"/>
      <c r="DGV106" s="288"/>
      <c r="DGW106" s="288"/>
      <c r="DGX106" s="288"/>
      <c r="DGY106" s="288"/>
      <c r="DGZ106" s="288"/>
      <c r="DHA106" s="288"/>
      <c r="DHB106" s="288"/>
      <c r="DHC106" s="288"/>
      <c r="DHD106" s="288"/>
      <c r="DHE106" s="288"/>
      <c r="DHF106" s="288"/>
      <c r="DHG106" s="288"/>
      <c r="DHH106" s="288"/>
      <c r="DHI106" s="288"/>
      <c r="DHJ106" s="288"/>
      <c r="DHK106" s="288"/>
      <c r="DHL106" s="288"/>
      <c r="DHM106" s="288"/>
      <c r="DHN106" s="288"/>
      <c r="DHO106" s="288"/>
      <c r="DHP106" s="288"/>
      <c r="DHQ106" s="288"/>
      <c r="DHR106" s="288"/>
      <c r="DHS106" s="288"/>
      <c r="DHT106" s="288"/>
      <c r="DHU106" s="288"/>
      <c r="DHV106" s="288"/>
      <c r="DHW106" s="288"/>
      <c r="DHX106" s="288"/>
      <c r="DHY106" s="288"/>
      <c r="DHZ106" s="288"/>
      <c r="DIA106" s="288"/>
      <c r="DIB106" s="288"/>
      <c r="DIC106" s="288"/>
      <c r="DID106" s="288"/>
      <c r="DIE106" s="288"/>
      <c r="DIF106" s="288"/>
      <c r="DIG106" s="288"/>
      <c r="DIH106" s="288"/>
      <c r="DII106" s="288"/>
      <c r="DIJ106" s="288"/>
      <c r="DIK106" s="288"/>
      <c r="DIL106" s="288"/>
      <c r="DIM106" s="288"/>
      <c r="DIN106" s="288"/>
      <c r="DIO106" s="288"/>
      <c r="DIP106" s="288"/>
      <c r="DIQ106" s="288"/>
      <c r="DIR106" s="288"/>
      <c r="DIS106" s="288"/>
      <c r="DIT106" s="288"/>
      <c r="DIU106" s="288"/>
      <c r="DIV106" s="288"/>
      <c r="DIW106" s="288"/>
      <c r="DIX106" s="288"/>
      <c r="DIY106" s="288"/>
      <c r="DIZ106" s="288"/>
      <c r="DJA106" s="288"/>
      <c r="DJB106" s="288"/>
      <c r="DJC106" s="288"/>
      <c r="DJD106" s="288"/>
      <c r="DJE106" s="288"/>
      <c r="DJF106" s="288"/>
      <c r="DJG106" s="288"/>
      <c r="DJH106" s="288"/>
      <c r="DJI106" s="288"/>
      <c r="DJJ106" s="288"/>
      <c r="DJK106" s="288"/>
      <c r="DJL106" s="288"/>
      <c r="DJM106" s="288"/>
      <c r="DJN106" s="288"/>
      <c r="DJO106" s="288"/>
      <c r="DJP106" s="288"/>
      <c r="DJQ106" s="288"/>
      <c r="DJR106" s="288"/>
      <c r="DJS106" s="288"/>
      <c r="DJT106" s="288"/>
      <c r="DJU106" s="288"/>
      <c r="DJV106" s="288"/>
      <c r="DJW106" s="288"/>
      <c r="DJX106" s="288"/>
      <c r="DJY106" s="288"/>
      <c r="DJZ106" s="288"/>
      <c r="DKA106" s="288"/>
      <c r="DKB106" s="288"/>
      <c r="DKC106" s="288"/>
      <c r="DKD106" s="288"/>
      <c r="DKE106" s="288"/>
      <c r="DKF106" s="288"/>
      <c r="DKG106" s="288"/>
      <c r="DKH106" s="288"/>
      <c r="DKI106" s="288"/>
      <c r="DKJ106" s="288"/>
      <c r="DKK106" s="288"/>
      <c r="DKL106" s="288"/>
      <c r="DKM106" s="288"/>
      <c r="DKN106" s="288"/>
      <c r="DKO106" s="288"/>
      <c r="DKP106" s="288"/>
      <c r="DKQ106" s="288"/>
      <c r="DKR106" s="288"/>
      <c r="DKS106" s="288"/>
      <c r="DKT106" s="288"/>
      <c r="DKU106" s="288"/>
      <c r="DKV106" s="288"/>
      <c r="DKW106" s="288"/>
      <c r="DKX106" s="288"/>
      <c r="DKY106" s="288"/>
      <c r="DKZ106" s="288"/>
      <c r="DLA106" s="288"/>
      <c r="DLB106" s="288"/>
      <c r="DLC106" s="288"/>
      <c r="DLD106" s="288"/>
      <c r="DLE106" s="288"/>
      <c r="DLF106" s="288"/>
      <c r="DLG106" s="288"/>
      <c r="DLH106" s="288"/>
      <c r="DLI106" s="288"/>
      <c r="DLJ106" s="288"/>
      <c r="DLK106" s="288"/>
      <c r="DLL106" s="288"/>
      <c r="DLM106" s="288"/>
      <c r="DLN106" s="288"/>
      <c r="DLO106" s="288"/>
      <c r="DLP106" s="288"/>
      <c r="DLQ106" s="288"/>
      <c r="DLR106" s="288"/>
      <c r="DLS106" s="288"/>
      <c r="DLT106" s="288"/>
      <c r="DLU106" s="288"/>
      <c r="DLV106" s="288"/>
      <c r="DLW106" s="288"/>
      <c r="DLX106" s="288"/>
      <c r="DLY106" s="288"/>
      <c r="DLZ106" s="288"/>
      <c r="DMA106" s="288"/>
      <c r="DMB106" s="288"/>
      <c r="DMC106" s="288"/>
      <c r="DMD106" s="288"/>
      <c r="DME106" s="288"/>
      <c r="DMF106" s="288"/>
      <c r="DMG106" s="288"/>
      <c r="DMH106" s="288"/>
      <c r="DMI106" s="288"/>
      <c r="DMJ106" s="288"/>
      <c r="DMK106" s="288"/>
      <c r="DML106" s="288"/>
      <c r="DMM106" s="288"/>
      <c r="DMN106" s="288"/>
      <c r="DMO106" s="288"/>
      <c r="DMP106" s="288"/>
      <c r="DMQ106" s="288"/>
      <c r="DMR106" s="288"/>
      <c r="DMS106" s="288"/>
      <c r="DMT106" s="288"/>
      <c r="DMU106" s="288"/>
      <c r="DMV106" s="288"/>
      <c r="DMW106" s="288"/>
      <c r="DMX106" s="288"/>
      <c r="DMY106" s="288"/>
      <c r="DMZ106" s="288"/>
      <c r="DNA106" s="288"/>
      <c r="DNB106" s="288"/>
      <c r="DNC106" s="288"/>
      <c r="DND106" s="288"/>
      <c r="DNE106" s="288"/>
      <c r="DNF106" s="288"/>
      <c r="DNG106" s="288"/>
      <c r="DNH106" s="288"/>
      <c r="DNI106" s="288"/>
      <c r="DNJ106" s="288"/>
      <c r="DNK106" s="288"/>
      <c r="DNL106" s="288"/>
      <c r="DNM106" s="288"/>
      <c r="DNN106" s="288"/>
      <c r="DNO106" s="288"/>
      <c r="DNP106" s="288"/>
      <c r="DNQ106" s="288"/>
      <c r="DNR106" s="288"/>
      <c r="DNS106" s="288"/>
      <c r="DNT106" s="288"/>
      <c r="DNU106" s="288"/>
      <c r="DNV106" s="288"/>
      <c r="DNW106" s="288"/>
      <c r="DNX106" s="288"/>
      <c r="DNY106" s="288"/>
      <c r="DNZ106" s="288"/>
      <c r="DOA106" s="288"/>
      <c r="DOB106" s="288"/>
      <c r="DOC106" s="288"/>
      <c r="DOD106" s="288"/>
      <c r="DOE106" s="288"/>
      <c r="DOF106" s="288"/>
      <c r="DOG106" s="288"/>
      <c r="DOH106" s="288"/>
      <c r="DOI106" s="288"/>
      <c r="DOJ106" s="288"/>
      <c r="DOK106" s="288"/>
      <c r="DOL106" s="288"/>
      <c r="DOM106" s="288"/>
      <c r="DON106" s="288"/>
      <c r="DOO106" s="288"/>
      <c r="DOP106" s="288"/>
      <c r="DOQ106" s="288"/>
      <c r="DOR106" s="288"/>
      <c r="DOS106" s="288"/>
      <c r="DOT106" s="288"/>
      <c r="DOU106" s="288"/>
      <c r="DOV106" s="288"/>
      <c r="DOW106" s="288"/>
      <c r="DOX106" s="288"/>
      <c r="DOY106" s="288"/>
      <c r="DOZ106" s="288"/>
      <c r="DPA106" s="288"/>
      <c r="DPB106" s="288"/>
      <c r="DPC106" s="288"/>
      <c r="DPD106" s="288"/>
      <c r="DPE106" s="288"/>
      <c r="DPF106" s="288"/>
      <c r="DPG106" s="288"/>
      <c r="DPH106" s="288"/>
      <c r="DPI106" s="288"/>
      <c r="DPJ106" s="288"/>
      <c r="DPK106" s="288"/>
      <c r="DPL106" s="288"/>
      <c r="DPM106" s="288"/>
      <c r="DPN106" s="288"/>
      <c r="DPO106" s="288"/>
      <c r="DPP106" s="288"/>
      <c r="DPQ106" s="288"/>
      <c r="DPR106" s="288"/>
      <c r="DPS106" s="288"/>
      <c r="DPT106" s="288"/>
      <c r="DPU106" s="288"/>
      <c r="DPV106" s="288"/>
      <c r="DPW106" s="288"/>
      <c r="DPX106" s="288"/>
      <c r="DPY106" s="288"/>
      <c r="DPZ106" s="288"/>
      <c r="DQA106" s="288"/>
      <c r="DQB106" s="288"/>
      <c r="DQC106" s="288"/>
      <c r="DQD106" s="288"/>
      <c r="DQE106" s="288"/>
      <c r="DQF106" s="288"/>
      <c r="DQG106" s="288"/>
      <c r="DQH106" s="288"/>
      <c r="DQI106" s="288"/>
      <c r="DQJ106" s="288"/>
      <c r="DQK106" s="288"/>
      <c r="DQL106" s="288"/>
      <c r="DQM106" s="288"/>
      <c r="DQN106" s="288"/>
      <c r="DQO106" s="288"/>
      <c r="DQP106" s="288"/>
      <c r="DQQ106" s="288"/>
      <c r="DQR106" s="288"/>
      <c r="DQS106" s="288"/>
      <c r="DQT106" s="288"/>
      <c r="DQU106" s="288"/>
      <c r="DQV106" s="288"/>
      <c r="DQW106" s="288"/>
      <c r="DQX106" s="288"/>
      <c r="DQY106" s="288"/>
      <c r="DQZ106" s="288"/>
      <c r="DRA106" s="288"/>
      <c r="DRB106" s="288"/>
      <c r="DRC106" s="288"/>
      <c r="DRD106" s="288"/>
      <c r="DRE106" s="288"/>
      <c r="DRF106" s="288"/>
      <c r="DRG106" s="288"/>
      <c r="DRH106" s="288"/>
      <c r="DRI106" s="288"/>
      <c r="DRJ106" s="288"/>
      <c r="DRK106" s="288"/>
      <c r="DRL106" s="288"/>
      <c r="DRM106" s="288"/>
      <c r="DRN106" s="288"/>
      <c r="DRO106" s="288"/>
      <c r="DRP106" s="288"/>
      <c r="DRQ106" s="288"/>
      <c r="DRR106" s="288"/>
      <c r="DRS106" s="288"/>
      <c r="DRT106" s="288"/>
      <c r="DRU106" s="288"/>
      <c r="DRV106" s="288"/>
      <c r="DRW106" s="288"/>
      <c r="DRX106" s="288"/>
      <c r="DRY106" s="288"/>
      <c r="DRZ106" s="288"/>
      <c r="DSA106" s="288"/>
      <c r="DSB106" s="288"/>
      <c r="DSC106" s="288"/>
      <c r="DSD106" s="288"/>
      <c r="DSE106" s="288"/>
      <c r="DSF106" s="288"/>
      <c r="DSG106" s="288"/>
      <c r="DSH106" s="288"/>
      <c r="DSI106" s="288"/>
      <c r="DSJ106" s="288"/>
      <c r="DSK106" s="288"/>
      <c r="DSL106" s="288"/>
      <c r="DSM106" s="288"/>
      <c r="DSN106" s="288"/>
      <c r="DSO106" s="288"/>
      <c r="DSP106" s="288"/>
      <c r="DSQ106" s="288"/>
      <c r="DSR106" s="288"/>
      <c r="DSS106" s="288"/>
      <c r="DST106" s="288"/>
      <c r="DSU106" s="288"/>
      <c r="DSV106" s="288"/>
      <c r="DSW106" s="288"/>
      <c r="DSX106" s="288"/>
      <c r="DSY106" s="288"/>
      <c r="DSZ106" s="288"/>
      <c r="DTA106" s="288"/>
      <c r="DTB106" s="288"/>
      <c r="DTC106" s="288"/>
      <c r="DTD106" s="288"/>
      <c r="DTE106" s="288"/>
      <c r="DTF106" s="288"/>
      <c r="DTG106" s="288"/>
      <c r="DTH106" s="288"/>
      <c r="DTI106" s="288"/>
      <c r="DTJ106" s="288"/>
      <c r="DTK106" s="288"/>
      <c r="DTL106" s="288"/>
      <c r="DTM106" s="288"/>
      <c r="DTN106" s="288"/>
      <c r="DTO106" s="288"/>
      <c r="DTP106" s="288"/>
      <c r="DTQ106" s="288"/>
      <c r="DTR106" s="288"/>
      <c r="DTS106" s="288"/>
      <c r="DTT106" s="288"/>
      <c r="DTU106" s="288"/>
      <c r="DTV106" s="288"/>
      <c r="DTW106" s="288"/>
      <c r="DTX106" s="288"/>
      <c r="DTY106" s="288"/>
      <c r="DTZ106" s="288"/>
      <c r="DUA106" s="288"/>
      <c r="DUB106" s="288"/>
      <c r="DUC106" s="288"/>
      <c r="DUD106" s="288"/>
      <c r="DUE106" s="288"/>
      <c r="DUF106" s="288"/>
      <c r="DUG106" s="288"/>
      <c r="DUH106" s="288"/>
      <c r="DUI106" s="288"/>
      <c r="DUJ106" s="288"/>
      <c r="DUK106" s="288"/>
      <c r="DUL106" s="288"/>
      <c r="DUM106" s="288"/>
      <c r="DUN106" s="288"/>
      <c r="DUO106" s="288"/>
      <c r="DUP106" s="288"/>
      <c r="DUQ106" s="288"/>
      <c r="DUR106" s="288"/>
      <c r="DUS106" s="288"/>
      <c r="DUT106" s="288"/>
      <c r="DUU106" s="288"/>
      <c r="DUV106" s="288"/>
      <c r="DUW106" s="288"/>
      <c r="DUX106" s="288"/>
      <c r="DUY106" s="288"/>
      <c r="DUZ106" s="288"/>
      <c r="DVA106" s="288"/>
      <c r="DVB106" s="288"/>
      <c r="DVC106" s="288"/>
      <c r="DVD106" s="288"/>
      <c r="DVE106" s="288"/>
      <c r="DVF106" s="288"/>
      <c r="DVG106" s="288"/>
      <c r="DVH106" s="288"/>
      <c r="DVI106" s="288"/>
      <c r="DVJ106" s="288"/>
      <c r="DVK106" s="288"/>
      <c r="DVL106" s="288"/>
      <c r="DVM106" s="288"/>
      <c r="DVN106" s="288"/>
      <c r="DVO106" s="288"/>
      <c r="DVP106" s="288"/>
      <c r="DVQ106" s="288"/>
      <c r="DVR106" s="288"/>
      <c r="DVS106" s="288"/>
      <c r="DVT106" s="288"/>
      <c r="DVU106" s="288"/>
      <c r="DVV106" s="288"/>
      <c r="DVW106" s="288"/>
      <c r="DVX106" s="288"/>
      <c r="DVY106" s="288"/>
      <c r="DVZ106" s="288"/>
      <c r="DWA106" s="288"/>
      <c r="DWB106" s="288"/>
      <c r="DWC106" s="288"/>
      <c r="DWD106" s="288"/>
      <c r="DWE106" s="288"/>
      <c r="DWF106" s="288"/>
      <c r="DWG106" s="288"/>
      <c r="DWH106" s="288"/>
      <c r="DWI106" s="288"/>
      <c r="DWJ106" s="288"/>
      <c r="DWK106" s="288"/>
      <c r="DWL106" s="288"/>
      <c r="DWM106" s="288"/>
      <c r="DWN106" s="288"/>
      <c r="DWO106" s="288"/>
      <c r="DWP106" s="288"/>
      <c r="DWQ106" s="288"/>
      <c r="DWR106" s="288"/>
      <c r="DWS106" s="288"/>
      <c r="DWT106" s="288"/>
      <c r="DWU106" s="288"/>
      <c r="DWV106" s="288"/>
      <c r="DWW106" s="288"/>
      <c r="DWX106" s="288"/>
      <c r="DWY106" s="288"/>
      <c r="DWZ106" s="288"/>
      <c r="DXA106" s="288"/>
      <c r="DXB106" s="288"/>
      <c r="DXC106" s="288"/>
      <c r="DXD106" s="288"/>
      <c r="DXE106" s="288"/>
      <c r="DXF106" s="288"/>
      <c r="DXG106" s="288"/>
      <c r="DXH106" s="288"/>
      <c r="DXI106" s="288"/>
      <c r="DXJ106" s="288"/>
      <c r="DXK106" s="288"/>
      <c r="DXL106" s="288"/>
      <c r="DXM106" s="288"/>
      <c r="DXN106" s="288"/>
      <c r="DXO106" s="288"/>
      <c r="DXP106" s="288"/>
      <c r="DXQ106" s="288"/>
      <c r="DXR106" s="288"/>
      <c r="DXS106" s="288"/>
      <c r="DXT106" s="288"/>
      <c r="DXU106" s="288"/>
      <c r="DXV106" s="288"/>
      <c r="DXW106" s="288"/>
      <c r="DXX106" s="288"/>
      <c r="DXY106" s="288"/>
      <c r="DXZ106" s="288"/>
      <c r="DYA106" s="288"/>
      <c r="DYB106" s="288"/>
      <c r="DYC106" s="288"/>
      <c r="DYD106" s="288"/>
      <c r="DYE106" s="288"/>
      <c r="DYF106" s="288"/>
      <c r="DYG106" s="288"/>
      <c r="DYH106" s="288"/>
      <c r="DYI106" s="288"/>
      <c r="DYJ106" s="288"/>
      <c r="DYK106" s="288"/>
      <c r="DYL106" s="288"/>
      <c r="DYM106" s="288"/>
      <c r="DYN106" s="288"/>
      <c r="DYO106" s="288"/>
      <c r="DYP106" s="288"/>
      <c r="DYQ106" s="288"/>
      <c r="DYR106" s="288"/>
      <c r="DYS106" s="288"/>
      <c r="DYT106" s="288"/>
      <c r="DYU106" s="288"/>
      <c r="DYV106" s="288"/>
      <c r="DYW106" s="288"/>
      <c r="DYX106" s="288"/>
      <c r="DYY106" s="288"/>
      <c r="DYZ106" s="288"/>
      <c r="DZA106" s="288"/>
      <c r="DZB106" s="288"/>
      <c r="DZC106" s="288"/>
      <c r="DZD106" s="288"/>
      <c r="DZE106" s="288"/>
      <c r="DZF106" s="288"/>
      <c r="DZG106" s="288"/>
      <c r="DZH106" s="288"/>
      <c r="DZI106" s="288"/>
      <c r="DZJ106" s="288"/>
      <c r="DZK106" s="288"/>
      <c r="DZL106" s="288"/>
      <c r="DZM106" s="288"/>
      <c r="DZN106" s="288"/>
      <c r="DZO106" s="288"/>
      <c r="DZP106" s="288"/>
      <c r="DZQ106" s="288"/>
      <c r="DZR106" s="288"/>
      <c r="DZS106" s="288"/>
      <c r="DZT106" s="288"/>
      <c r="DZU106" s="288"/>
      <c r="DZV106" s="288"/>
      <c r="DZW106" s="288"/>
      <c r="DZX106" s="288"/>
      <c r="DZY106" s="288"/>
      <c r="DZZ106" s="288"/>
      <c r="EAA106" s="288"/>
      <c r="EAB106" s="288"/>
      <c r="EAC106" s="288"/>
      <c r="EAD106" s="288"/>
      <c r="EAE106" s="288"/>
      <c r="EAF106" s="288"/>
      <c r="EAG106" s="288"/>
      <c r="EAH106" s="288"/>
      <c r="EAI106" s="288"/>
      <c r="EAJ106" s="288"/>
      <c r="EAK106" s="288"/>
      <c r="EAL106" s="288"/>
      <c r="EAM106" s="288"/>
      <c r="EAN106" s="288"/>
      <c r="EAO106" s="288"/>
      <c r="EAP106" s="288"/>
      <c r="EAQ106" s="288"/>
      <c r="EAR106" s="288"/>
      <c r="EAS106" s="288"/>
      <c r="EAT106" s="288"/>
      <c r="EAU106" s="288"/>
      <c r="EAV106" s="288"/>
      <c r="EAW106" s="288"/>
      <c r="EAX106" s="288"/>
      <c r="EAY106" s="288"/>
      <c r="EAZ106" s="288"/>
      <c r="EBA106" s="288"/>
      <c r="EBB106" s="288"/>
      <c r="EBC106" s="288"/>
      <c r="EBD106" s="288"/>
      <c r="EBE106" s="288"/>
      <c r="EBF106" s="288"/>
      <c r="EBG106" s="288"/>
      <c r="EBH106" s="288"/>
      <c r="EBI106" s="288"/>
      <c r="EBJ106" s="288"/>
      <c r="EBK106" s="288"/>
      <c r="EBL106" s="288"/>
      <c r="EBM106" s="288"/>
      <c r="EBN106" s="288"/>
      <c r="EBO106" s="288"/>
      <c r="EBP106" s="288"/>
      <c r="EBQ106" s="288"/>
      <c r="EBR106" s="288"/>
      <c r="EBS106" s="288"/>
      <c r="EBT106" s="288"/>
      <c r="EBU106" s="288"/>
      <c r="EBV106" s="288"/>
      <c r="EBW106" s="288"/>
      <c r="EBX106" s="288"/>
      <c r="EBY106" s="288"/>
      <c r="EBZ106" s="288"/>
      <c r="ECA106" s="288"/>
      <c r="ECB106" s="288"/>
      <c r="ECC106" s="288"/>
      <c r="ECD106" s="288"/>
      <c r="ECE106" s="288"/>
      <c r="ECF106" s="288"/>
      <c r="ECG106" s="288"/>
      <c r="ECH106" s="288"/>
      <c r="ECI106" s="288"/>
      <c r="ECJ106" s="288"/>
      <c r="ECK106" s="288"/>
      <c r="ECL106" s="288"/>
      <c r="ECM106" s="288"/>
      <c r="ECN106" s="288"/>
      <c r="ECO106" s="288"/>
      <c r="ECP106" s="288"/>
      <c r="ECQ106" s="288"/>
      <c r="ECR106" s="288"/>
      <c r="ECS106" s="288"/>
      <c r="ECT106" s="288"/>
      <c r="ECU106" s="288"/>
      <c r="ECV106" s="288"/>
      <c r="ECW106" s="288"/>
      <c r="ECX106" s="288"/>
      <c r="ECY106" s="288"/>
      <c r="ECZ106" s="288"/>
      <c r="EDA106" s="288"/>
      <c r="EDB106" s="288"/>
      <c r="EDC106" s="288"/>
      <c r="EDD106" s="288"/>
      <c r="EDE106" s="288"/>
      <c r="EDF106" s="288"/>
      <c r="EDG106" s="288"/>
      <c r="EDH106" s="288"/>
      <c r="EDI106" s="288"/>
      <c r="EDJ106" s="288"/>
      <c r="EDK106" s="288"/>
      <c r="EDL106" s="288"/>
      <c r="EDM106" s="288"/>
      <c r="EDN106" s="288"/>
      <c r="EDO106" s="288"/>
      <c r="EDP106" s="288"/>
      <c r="EDQ106" s="288"/>
      <c r="EDR106" s="288"/>
      <c r="EDS106" s="288"/>
      <c r="EDT106" s="288"/>
      <c r="EDU106" s="288"/>
      <c r="EDV106" s="288"/>
      <c r="EDW106" s="288"/>
      <c r="EDX106" s="288"/>
      <c r="EDY106" s="288"/>
      <c r="EDZ106" s="288"/>
      <c r="EEA106" s="288"/>
      <c r="EEB106" s="288"/>
      <c r="EEC106" s="288"/>
      <c r="EED106" s="288"/>
      <c r="EEE106" s="288"/>
      <c r="EEF106" s="288"/>
      <c r="EEG106" s="288"/>
      <c r="EEH106" s="288"/>
      <c r="EEI106" s="288"/>
      <c r="EEJ106" s="288"/>
      <c r="EEK106" s="288"/>
      <c r="EEL106" s="288"/>
      <c r="EEM106" s="288"/>
      <c r="EEN106" s="288"/>
      <c r="EEO106" s="288"/>
      <c r="EEP106" s="288"/>
      <c r="EEQ106" s="288"/>
      <c r="EER106" s="288"/>
      <c r="EES106" s="288"/>
      <c r="EET106" s="288"/>
      <c r="EEU106" s="288"/>
      <c r="EEV106" s="288"/>
      <c r="EEW106" s="288"/>
      <c r="EEX106" s="288"/>
      <c r="EEY106" s="288"/>
      <c r="EEZ106" s="288"/>
      <c r="EFA106" s="288"/>
      <c r="EFB106" s="288"/>
      <c r="EFC106" s="288"/>
      <c r="EFD106" s="288"/>
      <c r="EFE106" s="288"/>
      <c r="EFF106" s="288"/>
      <c r="EFG106" s="288"/>
      <c r="EFH106" s="288"/>
      <c r="EFI106" s="288"/>
      <c r="EFJ106" s="288"/>
      <c r="EFK106" s="288"/>
      <c r="EFL106" s="288"/>
      <c r="EFM106" s="288"/>
      <c r="EFN106" s="288"/>
      <c r="EFO106" s="288"/>
      <c r="EFP106" s="288"/>
      <c r="EFQ106" s="288"/>
      <c r="EFR106" s="288"/>
      <c r="EFS106" s="288"/>
      <c r="EFT106" s="288"/>
      <c r="EFU106" s="288"/>
      <c r="EFV106" s="288"/>
      <c r="EFW106" s="288"/>
      <c r="EFX106" s="288"/>
      <c r="EFY106" s="288"/>
      <c r="EFZ106" s="288"/>
      <c r="EGA106" s="288"/>
      <c r="EGB106" s="288"/>
      <c r="EGC106" s="288"/>
      <c r="EGD106" s="288"/>
      <c r="EGE106" s="288"/>
      <c r="EGF106" s="288"/>
      <c r="EGG106" s="288"/>
      <c r="EGH106" s="288"/>
      <c r="EGI106" s="288"/>
      <c r="EGJ106" s="288"/>
      <c r="EGK106" s="288"/>
      <c r="EGL106" s="288"/>
      <c r="EGM106" s="288"/>
      <c r="EGN106" s="288"/>
      <c r="EGO106" s="288"/>
      <c r="EGP106" s="288"/>
      <c r="EGQ106" s="288"/>
      <c r="EGR106" s="288"/>
      <c r="EGS106" s="288"/>
      <c r="EGT106" s="288"/>
      <c r="EGU106" s="288"/>
      <c r="EGV106" s="288"/>
      <c r="EGW106" s="288"/>
      <c r="EGX106" s="288"/>
      <c r="EGY106" s="288"/>
      <c r="EGZ106" s="288"/>
      <c r="EHA106" s="288"/>
      <c r="EHB106" s="288"/>
      <c r="EHC106" s="288"/>
      <c r="EHD106" s="288"/>
      <c r="EHE106" s="288"/>
      <c r="EHF106" s="288"/>
      <c r="EHG106" s="288"/>
      <c r="EHH106" s="288"/>
      <c r="EHI106" s="288"/>
      <c r="EHJ106" s="288"/>
      <c r="EHK106" s="288"/>
      <c r="EHL106" s="288"/>
      <c r="EHM106" s="288"/>
      <c r="EHN106" s="288"/>
      <c r="EHO106" s="288"/>
      <c r="EHP106" s="288"/>
      <c r="EHQ106" s="288"/>
      <c r="EHR106" s="288"/>
      <c r="EHS106" s="288"/>
      <c r="EHT106" s="288"/>
      <c r="EHU106" s="288"/>
      <c r="EHV106" s="288"/>
      <c r="EHW106" s="288"/>
      <c r="EHX106" s="288"/>
      <c r="EHY106" s="288"/>
      <c r="EHZ106" s="288"/>
      <c r="EIA106" s="288"/>
      <c r="EIB106" s="288"/>
      <c r="EIC106" s="288"/>
      <c r="EID106" s="288"/>
      <c r="EIE106" s="288"/>
      <c r="EIF106" s="288"/>
      <c r="EIG106" s="288"/>
      <c r="EIH106" s="288"/>
      <c r="EII106" s="288"/>
      <c r="EIJ106" s="288"/>
      <c r="EIK106" s="288"/>
      <c r="EIL106" s="288"/>
      <c r="EIM106" s="288"/>
      <c r="EIN106" s="288"/>
      <c r="EIO106" s="288"/>
      <c r="EIP106" s="288"/>
      <c r="EIQ106" s="288"/>
      <c r="EIR106" s="288"/>
      <c r="EIS106" s="288"/>
      <c r="EIT106" s="288"/>
      <c r="EIU106" s="288"/>
      <c r="EIV106" s="288"/>
      <c r="EIW106" s="288"/>
      <c r="EIX106" s="288"/>
      <c r="EIY106" s="288"/>
      <c r="EIZ106" s="288"/>
      <c r="EJA106" s="288"/>
      <c r="EJB106" s="288"/>
      <c r="EJC106" s="288"/>
      <c r="EJD106" s="288"/>
      <c r="EJE106" s="288"/>
      <c r="EJF106" s="288"/>
      <c r="EJG106" s="288"/>
      <c r="EJH106" s="288"/>
      <c r="EJI106" s="288"/>
      <c r="EJJ106" s="288"/>
      <c r="EJK106" s="288"/>
      <c r="EJL106" s="288"/>
      <c r="EJM106" s="288"/>
      <c r="EJN106" s="288"/>
      <c r="EJO106" s="288"/>
      <c r="EJP106" s="288"/>
      <c r="EJQ106" s="288"/>
      <c r="EJR106" s="288"/>
      <c r="EJS106" s="288"/>
      <c r="EJT106" s="288"/>
      <c r="EJU106" s="288"/>
      <c r="EJV106" s="288"/>
      <c r="EJW106" s="288"/>
      <c r="EJX106" s="288"/>
      <c r="EJY106" s="288"/>
      <c r="EJZ106" s="288"/>
      <c r="EKA106" s="288"/>
      <c r="EKB106" s="288"/>
      <c r="EKC106" s="288"/>
      <c r="EKD106" s="288"/>
      <c r="EKE106" s="288"/>
      <c r="EKF106" s="288"/>
      <c r="EKG106" s="288"/>
      <c r="EKH106" s="288"/>
      <c r="EKI106" s="288"/>
      <c r="EKJ106" s="288"/>
      <c r="EKK106" s="288"/>
      <c r="EKL106" s="288"/>
      <c r="EKM106" s="288"/>
      <c r="EKN106" s="288"/>
      <c r="EKO106" s="288"/>
      <c r="EKP106" s="288"/>
      <c r="EKQ106" s="288"/>
      <c r="EKR106" s="288"/>
      <c r="EKS106" s="288"/>
      <c r="EKT106" s="288"/>
      <c r="EKU106" s="288"/>
      <c r="EKV106" s="288"/>
      <c r="EKW106" s="288"/>
      <c r="EKX106" s="288"/>
      <c r="EKY106" s="288"/>
      <c r="EKZ106" s="288"/>
      <c r="ELA106" s="288"/>
      <c r="ELB106" s="288"/>
      <c r="ELC106" s="288"/>
      <c r="ELD106" s="288"/>
      <c r="ELE106" s="288"/>
      <c r="ELF106" s="288"/>
      <c r="ELG106" s="288"/>
      <c r="ELH106" s="288"/>
      <c r="ELI106" s="288"/>
      <c r="ELJ106" s="288"/>
      <c r="ELK106" s="288"/>
      <c r="ELL106" s="288"/>
      <c r="ELM106" s="288"/>
      <c r="ELN106" s="288"/>
      <c r="ELO106" s="288"/>
      <c r="ELP106" s="288"/>
      <c r="ELQ106" s="288"/>
      <c r="ELR106" s="288"/>
      <c r="ELS106" s="288"/>
      <c r="ELT106" s="288"/>
      <c r="ELU106" s="288"/>
      <c r="ELV106" s="288"/>
      <c r="ELW106" s="288"/>
      <c r="ELX106" s="288"/>
      <c r="ELY106" s="288"/>
      <c r="ELZ106" s="288"/>
      <c r="EMA106" s="288"/>
      <c r="EMB106" s="288"/>
      <c r="EMC106" s="288"/>
      <c r="EMD106" s="288"/>
      <c r="EME106" s="288"/>
      <c r="EMF106" s="288"/>
      <c r="EMG106" s="288"/>
      <c r="EMH106" s="288"/>
      <c r="EMI106" s="288"/>
      <c r="EMJ106" s="288"/>
      <c r="EMK106" s="288"/>
      <c r="EML106" s="288"/>
      <c r="EMM106" s="288"/>
      <c r="EMN106" s="288"/>
      <c r="EMO106" s="288"/>
      <c r="EMP106" s="288"/>
      <c r="EMQ106" s="288"/>
      <c r="EMR106" s="288"/>
      <c r="EMS106" s="288"/>
      <c r="EMT106" s="288"/>
      <c r="EMU106" s="288"/>
      <c r="EMV106" s="288"/>
      <c r="EMW106" s="288"/>
      <c r="EMX106" s="288"/>
      <c r="EMY106" s="288"/>
      <c r="EMZ106" s="288"/>
      <c r="ENA106" s="288"/>
      <c r="ENB106" s="288"/>
      <c r="ENC106" s="288"/>
      <c r="END106" s="288"/>
      <c r="ENE106" s="288"/>
      <c r="ENF106" s="288"/>
      <c r="ENG106" s="288"/>
      <c r="ENH106" s="288"/>
      <c r="ENI106" s="288"/>
      <c r="ENJ106" s="288"/>
      <c r="ENK106" s="288"/>
      <c r="ENL106" s="288"/>
      <c r="ENM106" s="288"/>
      <c r="ENN106" s="288"/>
      <c r="ENO106" s="288"/>
      <c r="ENP106" s="288"/>
      <c r="ENQ106" s="288"/>
      <c r="ENR106" s="288"/>
      <c r="ENS106" s="288"/>
      <c r="ENT106" s="288"/>
      <c r="ENU106" s="288"/>
      <c r="ENV106" s="288"/>
      <c r="ENW106" s="288"/>
      <c r="ENX106" s="288"/>
      <c r="ENY106" s="288"/>
      <c r="ENZ106" s="288"/>
      <c r="EOA106" s="288"/>
      <c r="EOB106" s="288"/>
      <c r="EOC106" s="288"/>
      <c r="EOD106" s="288"/>
      <c r="EOE106" s="288"/>
      <c r="EOF106" s="288"/>
      <c r="EOG106" s="288"/>
      <c r="EOH106" s="288"/>
      <c r="EOI106" s="288"/>
      <c r="EOJ106" s="288"/>
      <c r="EOK106" s="288"/>
      <c r="EOL106" s="288"/>
      <c r="EOM106" s="288"/>
      <c r="EON106" s="288"/>
      <c r="EOO106" s="288"/>
      <c r="EOP106" s="288"/>
      <c r="EOQ106" s="288"/>
      <c r="EOR106" s="288"/>
      <c r="EOS106" s="288"/>
      <c r="EOT106" s="288"/>
      <c r="EOU106" s="288"/>
      <c r="EOV106" s="288"/>
      <c r="EOW106" s="288"/>
      <c r="EOX106" s="288"/>
      <c r="EOY106" s="288"/>
      <c r="EOZ106" s="288"/>
      <c r="EPA106" s="288"/>
      <c r="EPB106" s="288"/>
      <c r="EPC106" s="288"/>
      <c r="EPD106" s="288"/>
      <c r="EPE106" s="288"/>
      <c r="EPF106" s="288"/>
      <c r="EPG106" s="288"/>
      <c r="EPH106" s="288"/>
      <c r="EPI106" s="288"/>
      <c r="EPJ106" s="288"/>
      <c r="EPK106" s="288"/>
      <c r="EPL106" s="288"/>
      <c r="EPM106" s="288"/>
      <c r="EPN106" s="288"/>
      <c r="EPO106" s="288"/>
      <c r="EPP106" s="288"/>
      <c r="EPQ106" s="288"/>
      <c r="EPR106" s="288"/>
      <c r="EPS106" s="288"/>
      <c r="EPT106" s="288"/>
      <c r="EPU106" s="288"/>
      <c r="EPV106" s="288"/>
      <c r="EPW106" s="288"/>
      <c r="EPX106" s="288"/>
      <c r="EPY106" s="288"/>
      <c r="EPZ106" s="288"/>
      <c r="EQA106" s="288"/>
      <c r="EQB106" s="288"/>
      <c r="EQC106" s="288"/>
      <c r="EQD106" s="288"/>
      <c r="EQE106" s="288"/>
      <c r="EQF106" s="288"/>
      <c r="EQG106" s="288"/>
      <c r="EQH106" s="288"/>
      <c r="EQI106" s="288"/>
      <c r="EQJ106" s="288"/>
      <c r="EQK106" s="288"/>
      <c r="EQL106" s="288"/>
      <c r="EQM106" s="288"/>
      <c r="EQN106" s="288"/>
      <c r="EQO106" s="288"/>
      <c r="EQP106" s="288"/>
      <c r="EQQ106" s="288"/>
      <c r="EQR106" s="288"/>
      <c r="EQS106" s="288"/>
      <c r="EQT106" s="288"/>
      <c r="EQU106" s="288"/>
      <c r="EQV106" s="288"/>
      <c r="EQW106" s="288"/>
      <c r="EQX106" s="288"/>
      <c r="EQY106" s="288"/>
      <c r="EQZ106" s="288"/>
      <c r="ERA106" s="288"/>
      <c r="ERB106" s="288"/>
      <c r="ERC106" s="288"/>
      <c r="ERD106" s="288"/>
      <c r="ERE106" s="288"/>
      <c r="ERF106" s="288"/>
      <c r="ERG106" s="288"/>
      <c r="ERH106" s="288"/>
      <c r="ERI106" s="288"/>
      <c r="ERJ106" s="288"/>
      <c r="ERK106" s="288"/>
      <c r="ERL106" s="288"/>
      <c r="ERM106" s="288"/>
      <c r="ERN106" s="288"/>
      <c r="ERO106" s="288"/>
      <c r="ERP106" s="288"/>
      <c r="ERQ106" s="288"/>
      <c r="ERR106" s="288"/>
      <c r="ERS106" s="288"/>
      <c r="ERT106" s="288"/>
      <c r="ERU106" s="288"/>
      <c r="ERV106" s="288"/>
      <c r="ERW106" s="288"/>
      <c r="ERX106" s="288"/>
      <c r="ERY106" s="288"/>
      <c r="ERZ106" s="288"/>
      <c r="ESA106" s="288"/>
      <c r="ESB106" s="288"/>
      <c r="ESC106" s="288"/>
      <c r="ESD106" s="288"/>
      <c r="ESE106" s="288"/>
      <c r="ESF106" s="288"/>
      <c r="ESG106" s="288"/>
      <c r="ESH106" s="288"/>
      <c r="ESI106" s="288"/>
      <c r="ESJ106" s="288"/>
      <c r="ESK106" s="288"/>
      <c r="ESL106" s="288"/>
      <c r="ESM106" s="288"/>
      <c r="ESN106" s="288"/>
      <c r="ESO106" s="288"/>
      <c r="ESP106" s="288"/>
      <c r="ESQ106" s="288"/>
      <c r="ESR106" s="288"/>
      <c r="ESS106" s="288"/>
      <c r="EST106" s="288"/>
      <c r="ESU106" s="288"/>
      <c r="ESV106" s="288"/>
      <c r="ESW106" s="288"/>
      <c r="ESX106" s="288"/>
      <c r="ESY106" s="288"/>
      <c r="ESZ106" s="288"/>
      <c r="ETA106" s="288"/>
      <c r="ETB106" s="288"/>
      <c r="ETC106" s="288"/>
      <c r="ETD106" s="288"/>
      <c r="ETE106" s="288"/>
      <c r="ETF106" s="288"/>
      <c r="ETG106" s="288"/>
      <c r="ETH106" s="288"/>
      <c r="ETI106" s="288"/>
      <c r="ETJ106" s="288"/>
      <c r="ETK106" s="288"/>
      <c r="ETL106" s="288"/>
      <c r="ETM106" s="288"/>
      <c r="ETN106" s="288"/>
      <c r="ETO106" s="288"/>
      <c r="ETP106" s="288"/>
      <c r="ETQ106" s="288"/>
      <c r="ETR106" s="288"/>
      <c r="ETS106" s="288"/>
      <c r="ETT106" s="288"/>
      <c r="ETU106" s="288"/>
      <c r="ETV106" s="288"/>
      <c r="ETW106" s="288"/>
      <c r="ETX106" s="288"/>
      <c r="ETY106" s="288"/>
      <c r="ETZ106" s="288"/>
      <c r="EUA106" s="288"/>
      <c r="EUB106" s="288"/>
      <c r="EUC106" s="288"/>
      <c r="EUD106" s="288"/>
      <c r="EUE106" s="288"/>
      <c r="EUF106" s="288"/>
      <c r="EUG106" s="288"/>
      <c r="EUH106" s="288"/>
      <c r="EUI106" s="288"/>
      <c r="EUJ106" s="288"/>
      <c r="EUK106" s="288"/>
      <c r="EUL106" s="288"/>
      <c r="EUM106" s="288"/>
      <c r="EUN106" s="288"/>
      <c r="EUO106" s="288"/>
      <c r="EUP106" s="288"/>
      <c r="EUQ106" s="288"/>
      <c r="EUR106" s="288"/>
      <c r="EUS106" s="288"/>
      <c r="EUT106" s="288"/>
      <c r="EUU106" s="288"/>
      <c r="EUV106" s="288"/>
      <c r="EUW106" s="288"/>
      <c r="EUX106" s="288"/>
      <c r="EUY106" s="288"/>
      <c r="EUZ106" s="288"/>
      <c r="EVA106" s="288"/>
      <c r="EVB106" s="288"/>
      <c r="EVC106" s="288"/>
      <c r="EVD106" s="288"/>
      <c r="EVE106" s="288"/>
      <c r="EVF106" s="288"/>
      <c r="EVG106" s="288"/>
      <c r="EVH106" s="288"/>
      <c r="EVI106" s="288"/>
      <c r="EVJ106" s="288"/>
      <c r="EVK106" s="288"/>
      <c r="EVL106" s="288"/>
      <c r="EVM106" s="288"/>
      <c r="EVN106" s="288"/>
      <c r="EVO106" s="288"/>
      <c r="EVP106" s="288"/>
      <c r="EVQ106" s="288"/>
      <c r="EVR106" s="288"/>
      <c r="EVS106" s="288"/>
      <c r="EVT106" s="288"/>
      <c r="EVU106" s="288"/>
      <c r="EVV106" s="288"/>
      <c r="EVW106" s="288"/>
      <c r="EVX106" s="288"/>
      <c r="EVY106" s="288"/>
      <c r="EVZ106" s="288"/>
      <c r="EWA106" s="288"/>
      <c r="EWB106" s="288"/>
      <c r="EWC106" s="288"/>
      <c r="EWD106" s="288"/>
      <c r="EWE106" s="288"/>
      <c r="EWF106" s="288"/>
      <c r="EWG106" s="288"/>
      <c r="EWH106" s="288"/>
      <c r="EWI106" s="288"/>
      <c r="EWJ106" s="288"/>
      <c r="EWK106" s="288"/>
      <c r="EWL106" s="288"/>
      <c r="EWM106" s="288"/>
      <c r="EWN106" s="288"/>
      <c r="EWO106" s="288"/>
      <c r="EWP106" s="288"/>
      <c r="EWQ106" s="288"/>
      <c r="EWR106" s="288"/>
      <c r="EWS106" s="288"/>
      <c r="EWT106" s="288"/>
      <c r="EWU106" s="288"/>
      <c r="EWV106" s="288"/>
      <c r="EWW106" s="288"/>
      <c r="EWX106" s="288"/>
      <c r="EWY106" s="288"/>
      <c r="EWZ106" s="288"/>
      <c r="EXA106" s="288"/>
      <c r="EXB106" s="288"/>
      <c r="EXC106" s="288"/>
      <c r="EXD106" s="288"/>
      <c r="EXE106" s="288"/>
      <c r="EXF106" s="288"/>
      <c r="EXG106" s="288"/>
      <c r="EXH106" s="288"/>
      <c r="EXI106" s="288"/>
      <c r="EXJ106" s="288"/>
      <c r="EXK106" s="288"/>
      <c r="EXL106" s="288"/>
      <c r="EXM106" s="288"/>
      <c r="EXN106" s="288"/>
      <c r="EXO106" s="288"/>
      <c r="EXP106" s="288"/>
      <c r="EXQ106" s="288"/>
      <c r="EXR106" s="288"/>
      <c r="EXS106" s="288"/>
      <c r="EXT106" s="288"/>
      <c r="EXU106" s="288"/>
      <c r="EXV106" s="288"/>
      <c r="EXW106" s="288"/>
      <c r="EXX106" s="288"/>
      <c r="EXY106" s="288"/>
      <c r="EXZ106" s="288"/>
      <c r="EYA106" s="288"/>
      <c r="EYB106" s="288"/>
      <c r="EYC106" s="288"/>
      <c r="EYD106" s="288"/>
      <c r="EYE106" s="288"/>
      <c r="EYF106" s="288"/>
      <c r="EYG106" s="288"/>
      <c r="EYH106" s="288"/>
      <c r="EYI106" s="288"/>
      <c r="EYJ106" s="288"/>
      <c r="EYK106" s="288"/>
      <c r="EYL106" s="288"/>
      <c r="EYM106" s="288"/>
      <c r="EYN106" s="288"/>
      <c r="EYO106" s="288"/>
      <c r="EYP106" s="288"/>
      <c r="EYQ106" s="288"/>
      <c r="EYR106" s="288"/>
      <c r="EYS106" s="288"/>
      <c r="EYT106" s="288"/>
      <c r="EYU106" s="288"/>
      <c r="EYV106" s="288"/>
      <c r="EYW106" s="288"/>
      <c r="EYX106" s="288"/>
      <c r="EYY106" s="288"/>
      <c r="EYZ106" s="288"/>
      <c r="EZA106" s="288"/>
      <c r="EZB106" s="288"/>
      <c r="EZC106" s="288"/>
      <c r="EZD106" s="288"/>
      <c r="EZE106" s="288"/>
      <c r="EZF106" s="288"/>
      <c r="EZG106" s="288"/>
      <c r="EZH106" s="288"/>
      <c r="EZI106" s="288"/>
      <c r="EZJ106" s="288"/>
      <c r="EZK106" s="288"/>
      <c r="EZL106" s="288"/>
      <c r="EZM106" s="288"/>
      <c r="EZN106" s="288"/>
      <c r="EZO106" s="288"/>
      <c r="EZP106" s="288"/>
      <c r="EZQ106" s="288"/>
      <c r="EZR106" s="288"/>
      <c r="EZS106" s="288"/>
      <c r="EZT106" s="288"/>
      <c r="EZU106" s="288"/>
      <c r="EZV106" s="288"/>
      <c r="EZW106" s="288"/>
      <c r="EZX106" s="288"/>
      <c r="EZY106" s="288"/>
      <c r="EZZ106" s="288"/>
      <c r="FAA106" s="288"/>
      <c r="FAB106" s="288"/>
      <c r="FAC106" s="288"/>
      <c r="FAD106" s="288"/>
      <c r="FAE106" s="288"/>
      <c r="FAF106" s="288"/>
      <c r="FAG106" s="288"/>
      <c r="FAH106" s="288"/>
      <c r="FAI106" s="288"/>
      <c r="FAJ106" s="288"/>
      <c r="FAK106" s="288"/>
      <c r="FAL106" s="288"/>
      <c r="FAM106" s="288"/>
      <c r="FAN106" s="288"/>
      <c r="FAO106" s="288"/>
      <c r="FAP106" s="288"/>
      <c r="FAQ106" s="288"/>
      <c r="FAR106" s="288"/>
      <c r="FAS106" s="288"/>
      <c r="FAT106" s="288"/>
      <c r="FAU106" s="288"/>
      <c r="FAV106" s="288"/>
      <c r="FAW106" s="288"/>
      <c r="FAX106" s="288"/>
      <c r="FAY106" s="288"/>
      <c r="FAZ106" s="288"/>
      <c r="FBA106" s="288"/>
      <c r="FBB106" s="288"/>
      <c r="FBC106" s="288"/>
      <c r="FBD106" s="288"/>
      <c r="FBE106" s="288"/>
      <c r="FBF106" s="288"/>
      <c r="FBG106" s="288"/>
      <c r="FBH106" s="288"/>
      <c r="FBI106" s="288"/>
      <c r="FBJ106" s="288"/>
      <c r="FBK106" s="288"/>
      <c r="FBL106" s="288"/>
      <c r="FBM106" s="288"/>
      <c r="FBN106" s="288"/>
      <c r="FBO106" s="288"/>
      <c r="FBP106" s="288"/>
      <c r="FBQ106" s="288"/>
      <c r="FBR106" s="288"/>
      <c r="FBS106" s="288"/>
      <c r="FBT106" s="288"/>
      <c r="FBU106" s="288"/>
      <c r="FBV106" s="288"/>
      <c r="FBW106" s="288"/>
      <c r="FBX106" s="288"/>
      <c r="FBY106" s="288"/>
      <c r="FBZ106" s="288"/>
      <c r="FCA106" s="288"/>
      <c r="FCB106" s="288"/>
      <c r="FCC106" s="288"/>
      <c r="FCD106" s="288"/>
      <c r="FCE106" s="288"/>
      <c r="FCF106" s="288"/>
      <c r="FCG106" s="288"/>
      <c r="FCH106" s="288"/>
      <c r="FCI106" s="288"/>
      <c r="FCJ106" s="288"/>
      <c r="FCK106" s="288"/>
      <c r="FCL106" s="288"/>
      <c r="FCM106" s="288"/>
      <c r="FCN106" s="288"/>
      <c r="FCO106" s="288"/>
      <c r="FCP106" s="288"/>
      <c r="FCQ106" s="288"/>
      <c r="FCR106" s="288"/>
      <c r="FCS106" s="288"/>
      <c r="FCT106" s="288"/>
      <c r="FCU106" s="288"/>
      <c r="FCV106" s="288"/>
      <c r="FCW106" s="288"/>
      <c r="FCX106" s="288"/>
      <c r="FCY106" s="288"/>
      <c r="FCZ106" s="288"/>
      <c r="FDA106" s="288"/>
      <c r="FDB106" s="288"/>
      <c r="FDC106" s="288"/>
      <c r="FDD106" s="288"/>
      <c r="FDE106" s="288"/>
      <c r="FDF106" s="288"/>
      <c r="FDG106" s="288"/>
      <c r="FDH106" s="288"/>
      <c r="FDI106" s="288"/>
      <c r="FDJ106" s="288"/>
      <c r="FDK106" s="288"/>
      <c r="FDL106" s="288"/>
      <c r="FDM106" s="288"/>
      <c r="FDN106" s="288"/>
      <c r="FDO106" s="288"/>
      <c r="FDP106" s="288"/>
      <c r="FDQ106" s="288"/>
      <c r="FDR106" s="288"/>
      <c r="FDS106" s="288"/>
      <c r="FDT106" s="288"/>
      <c r="FDU106" s="288"/>
      <c r="FDV106" s="288"/>
      <c r="FDW106" s="288"/>
      <c r="FDX106" s="288"/>
      <c r="FDY106" s="288"/>
      <c r="FDZ106" s="288"/>
      <c r="FEA106" s="288"/>
      <c r="FEB106" s="288"/>
      <c r="FEC106" s="288"/>
      <c r="FED106" s="288"/>
      <c r="FEE106" s="288"/>
      <c r="FEF106" s="288"/>
      <c r="FEG106" s="288"/>
      <c r="FEH106" s="288"/>
      <c r="FEI106" s="288"/>
      <c r="FEJ106" s="288"/>
      <c r="FEK106" s="288"/>
      <c r="FEL106" s="288"/>
      <c r="FEM106" s="288"/>
      <c r="FEN106" s="288"/>
      <c r="FEO106" s="288"/>
      <c r="FEP106" s="288"/>
      <c r="FEQ106" s="288"/>
      <c r="FER106" s="288"/>
      <c r="FES106" s="288"/>
      <c r="FET106" s="288"/>
      <c r="FEU106" s="288"/>
      <c r="FEV106" s="288"/>
      <c r="FEW106" s="288"/>
      <c r="FEX106" s="288"/>
      <c r="FEY106" s="288"/>
      <c r="FEZ106" s="288"/>
      <c r="FFA106" s="288"/>
      <c r="FFB106" s="288"/>
      <c r="FFC106" s="288"/>
      <c r="FFD106" s="288"/>
      <c r="FFE106" s="288"/>
      <c r="FFF106" s="288"/>
      <c r="FFG106" s="288"/>
      <c r="FFH106" s="288"/>
      <c r="FFI106" s="288"/>
      <c r="FFJ106" s="288"/>
      <c r="FFK106" s="288"/>
      <c r="FFL106" s="288"/>
      <c r="FFM106" s="288"/>
      <c r="FFN106" s="288"/>
      <c r="FFO106" s="288"/>
      <c r="FFP106" s="288"/>
      <c r="FFQ106" s="288"/>
      <c r="FFR106" s="288"/>
      <c r="FFS106" s="288"/>
      <c r="FFT106" s="288"/>
      <c r="FFU106" s="288"/>
      <c r="FFV106" s="288"/>
      <c r="FFW106" s="288"/>
      <c r="FFX106" s="288"/>
      <c r="FFY106" s="288"/>
      <c r="FFZ106" s="288"/>
      <c r="FGA106" s="288"/>
      <c r="FGB106" s="288"/>
      <c r="FGC106" s="288"/>
      <c r="FGD106" s="288"/>
      <c r="FGE106" s="288"/>
      <c r="FGF106" s="288"/>
      <c r="FGG106" s="288"/>
      <c r="FGH106" s="288"/>
      <c r="FGI106" s="288"/>
      <c r="FGJ106" s="288"/>
      <c r="FGK106" s="288"/>
      <c r="FGL106" s="288"/>
      <c r="FGM106" s="288"/>
      <c r="FGN106" s="288"/>
      <c r="FGO106" s="288"/>
      <c r="FGP106" s="288"/>
      <c r="FGQ106" s="288"/>
      <c r="FGR106" s="288"/>
      <c r="FGS106" s="288"/>
      <c r="FGT106" s="288"/>
      <c r="FGU106" s="288"/>
      <c r="FGV106" s="288"/>
      <c r="FGW106" s="288"/>
      <c r="FGX106" s="288"/>
      <c r="FGY106" s="288"/>
      <c r="FGZ106" s="288"/>
      <c r="FHA106" s="288"/>
      <c r="FHB106" s="288"/>
      <c r="FHC106" s="288"/>
      <c r="FHD106" s="288"/>
      <c r="FHE106" s="288"/>
      <c r="FHF106" s="288"/>
      <c r="FHG106" s="288"/>
      <c r="FHH106" s="288"/>
      <c r="FHI106" s="288"/>
      <c r="FHJ106" s="288"/>
      <c r="FHK106" s="288"/>
      <c r="FHL106" s="288"/>
      <c r="FHM106" s="288"/>
      <c r="FHN106" s="288"/>
      <c r="FHO106" s="288"/>
      <c r="FHP106" s="288"/>
      <c r="FHQ106" s="288"/>
      <c r="FHR106" s="288"/>
      <c r="FHS106" s="288"/>
      <c r="FHT106" s="288"/>
      <c r="FHU106" s="288"/>
      <c r="FHV106" s="288"/>
      <c r="FHW106" s="288"/>
      <c r="FHX106" s="288"/>
      <c r="FHY106" s="288"/>
      <c r="FHZ106" s="288"/>
      <c r="FIA106" s="288"/>
      <c r="FIB106" s="288"/>
      <c r="FIC106" s="288"/>
      <c r="FID106" s="288"/>
      <c r="FIE106" s="288"/>
      <c r="FIF106" s="288"/>
      <c r="FIG106" s="288"/>
      <c r="FIH106" s="288"/>
      <c r="FII106" s="288"/>
      <c r="FIJ106" s="288"/>
      <c r="FIK106" s="288"/>
      <c r="FIL106" s="288"/>
      <c r="FIM106" s="288"/>
      <c r="FIN106" s="288"/>
      <c r="FIO106" s="288"/>
      <c r="FIP106" s="288"/>
      <c r="FIQ106" s="288"/>
      <c r="FIR106" s="288"/>
      <c r="FIS106" s="288"/>
      <c r="FIT106" s="288"/>
      <c r="FIU106" s="288"/>
      <c r="FIV106" s="288"/>
      <c r="FIW106" s="288"/>
      <c r="FIX106" s="288"/>
      <c r="FIY106" s="288"/>
      <c r="FIZ106" s="288"/>
      <c r="FJA106" s="288"/>
      <c r="FJB106" s="288"/>
      <c r="FJC106" s="288"/>
      <c r="FJD106" s="288"/>
      <c r="FJE106" s="288"/>
      <c r="FJF106" s="288"/>
      <c r="FJG106" s="288"/>
      <c r="FJH106" s="288"/>
      <c r="FJI106" s="288"/>
      <c r="FJJ106" s="288"/>
      <c r="FJK106" s="288"/>
      <c r="FJL106" s="288"/>
      <c r="FJM106" s="288"/>
      <c r="FJN106" s="288"/>
      <c r="FJO106" s="288"/>
      <c r="FJP106" s="288"/>
      <c r="FJQ106" s="288"/>
      <c r="FJR106" s="288"/>
      <c r="FJS106" s="288"/>
      <c r="FJT106" s="288"/>
      <c r="FJU106" s="288"/>
      <c r="FJV106" s="288"/>
      <c r="FJW106" s="288"/>
      <c r="FJX106" s="288"/>
      <c r="FJY106" s="288"/>
      <c r="FJZ106" s="288"/>
      <c r="FKA106" s="288"/>
      <c r="FKB106" s="288"/>
      <c r="FKC106" s="288"/>
      <c r="FKD106" s="288"/>
      <c r="FKE106" s="288"/>
      <c r="FKF106" s="288"/>
      <c r="FKG106" s="288"/>
      <c r="FKH106" s="288"/>
      <c r="FKI106" s="288"/>
      <c r="FKJ106" s="288"/>
      <c r="FKK106" s="288"/>
      <c r="FKL106" s="288"/>
      <c r="FKM106" s="288"/>
      <c r="FKN106" s="288"/>
      <c r="FKO106" s="288"/>
      <c r="FKP106" s="288"/>
      <c r="FKQ106" s="288"/>
      <c r="FKR106" s="288"/>
      <c r="FKS106" s="288"/>
      <c r="FKT106" s="288"/>
      <c r="FKU106" s="288"/>
      <c r="FKV106" s="288"/>
      <c r="FKW106" s="288"/>
      <c r="FKX106" s="288"/>
      <c r="FKY106" s="288"/>
      <c r="FKZ106" s="288"/>
      <c r="FLA106" s="288"/>
      <c r="FLB106" s="288"/>
      <c r="FLC106" s="288"/>
      <c r="FLD106" s="288"/>
      <c r="FLE106" s="288"/>
      <c r="FLF106" s="288"/>
      <c r="FLG106" s="288"/>
      <c r="FLH106" s="288"/>
      <c r="FLI106" s="288"/>
      <c r="FLJ106" s="288"/>
      <c r="FLK106" s="288"/>
      <c r="FLL106" s="288"/>
      <c r="FLM106" s="288"/>
      <c r="FLN106" s="288"/>
      <c r="FLO106" s="288"/>
      <c r="FLP106" s="288"/>
      <c r="FLQ106" s="288"/>
      <c r="FLR106" s="288"/>
      <c r="FLS106" s="288"/>
      <c r="FLT106" s="288"/>
      <c r="FLU106" s="288"/>
      <c r="FLV106" s="288"/>
      <c r="FLW106" s="288"/>
      <c r="FLX106" s="288"/>
      <c r="FLY106" s="288"/>
      <c r="FLZ106" s="288"/>
      <c r="FMA106" s="288"/>
      <c r="FMB106" s="288"/>
      <c r="FMC106" s="288"/>
      <c r="FMD106" s="288"/>
      <c r="FME106" s="288"/>
      <c r="FMF106" s="288"/>
      <c r="FMG106" s="288"/>
      <c r="FMH106" s="288"/>
      <c r="FMI106" s="288"/>
      <c r="FMJ106" s="288"/>
      <c r="FMK106" s="288"/>
      <c r="FML106" s="288"/>
      <c r="FMM106" s="288"/>
      <c r="FMN106" s="288"/>
      <c r="FMO106" s="288"/>
      <c r="FMP106" s="288"/>
      <c r="FMQ106" s="288"/>
      <c r="FMR106" s="288"/>
      <c r="FMS106" s="288"/>
      <c r="FMT106" s="288"/>
      <c r="FMU106" s="288"/>
      <c r="FMV106" s="288"/>
      <c r="FMW106" s="288"/>
      <c r="FMX106" s="288"/>
      <c r="FMY106" s="288"/>
      <c r="FMZ106" s="288"/>
      <c r="FNA106" s="288"/>
      <c r="FNB106" s="288"/>
      <c r="FNC106" s="288"/>
      <c r="FND106" s="288"/>
      <c r="FNE106" s="288"/>
      <c r="FNF106" s="288"/>
      <c r="FNG106" s="288"/>
      <c r="FNH106" s="288"/>
      <c r="FNI106" s="288"/>
      <c r="FNJ106" s="288"/>
      <c r="FNK106" s="288"/>
      <c r="FNL106" s="288"/>
      <c r="FNM106" s="288"/>
      <c r="FNN106" s="288"/>
      <c r="FNO106" s="288"/>
      <c r="FNP106" s="288"/>
      <c r="FNQ106" s="288"/>
      <c r="FNR106" s="288"/>
      <c r="FNS106" s="288"/>
      <c r="FNT106" s="288"/>
      <c r="FNU106" s="288"/>
      <c r="FNV106" s="288"/>
      <c r="FNW106" s="288"/>
      <c r="FNX106" s="288"/>
      <c r="FNY106" s="288"/>
      <c r="FNZ106" s="288"/>
      <c r="FOA106" s="288"/>
      <c r="FOB106" s="288"/>
      <c r="FOC106" s="288"/>
      <c r="FOD106" s="288"/>
      <c r="FOE106" s="288"/>
      <c r="FOF106" s="288"/>
      <c r="FOG106" s="288"/>
      <c r="FOH106" s="288"/>
      <c r="FOI106" s="288"/>
      <c r="FOJ106" s="288"/>
      <c r="FOK106" s="288"/>
      <c r="FOL106" s="288"/>
      <c r="FOM106" s="288"/>
      <c r="FON106" s="288"/>
      <c r="FOO106" s="288"/>
      <c r="FOP106" s="288"/>
      <c r="FOQ106" s="288"/>
      <c r="FOR106" s="288"/>
      <c r="FOS106" s="288"/>
      <c r="FOT106" s="288"/>
      <c r="FOU106" s="288"/>
      <c r="FOV106" s="288"/>
      <c r="FOW106" s="288"/>
      <c r="FOX106" s="288"/>
      <c r="FOY106" s="288"/>
      <c r="FOZ106" s="288"/>
      <c r="FPA106" s="288"/>
      <c r="FPB106" s="288"/>
      <c r="FPC106" s="288"/>
      <c r="FPD106" s="288"/>
      <c r="FPE106" s="288"/>
      <c r="FPF106" s="288"/>
      <c r="FPG106" s="288"/>
      <c r="FPH106" s="288"/>
      <c r="FPI106" s="288"/>
      <c r="FPJ106" s="288"/>
      <c r="FPK106" s="288"/>
      <c r="FPL106" s="288"/>
      <c r="FPM106" s="288"/>
      <c r="FPN106" s="288"/>
      <c r="FPO106" s="288"/>
      <c r="FPP106" s="288"/>
      <c r="FPQ106" s="288"/>
      <c r="FPR106" s="288"/>
      <c r="FPS106" s="288"/>
      <c r="FPT106" s="288"/>
      <c r="FPU106" s="288"/>
      <c r="FPV106" s="288"/>
      <c r="FPW106" s="288"/>
      <c r="FPX106" s="288"/>
      <c r="FPY106" s="288"/>
      <c r="FPZ106" s="288"/>
      <c r="FQA106" s="288"/>
      <c r="FQB106" s="288"/>
      <c r="FQC106" s="288"/>
      <c r="FQD106" s="288"/>
      <c r="FQE106" s="288"/>
      <c r="FQF106" s="288"/>
      <c r="FQG106" s="288"/>
      <c r="FQH106" s="288"/>
      <c r="FQI106" s="288"/>
      <c r="FQJ106" s="288"/>
      <c r="FQK106" s="288"/>
      <c r="FQL106" s="288"/>
      <c r="FQM106" s="288"/>
      <c r="FQN106" s="288"/>
      <c r="FQO106" s="288"/>
      <c r="FQP106" s="288"/>
      <c r="FQQ106" s="288"/>
      <c r="FQR106" s="288"/>
      <c r="FQS106" s="288"/>
      <c r="FQT106" s="288"/>
      <c r="FQU106" s="288"/>
      <c r="FQV106" s="288"/>
      <c r="FQW106" s="288"/>
      <c r="FQX106" s="288"/>
      <c r="FQY106" s="288"/>
      <c r="FQZ106" s="288"/>
      <c r="FRA106" s="288"/>
      <c r="FRB106" s="288"/>
      <c r="FRC106" s="288"/>
      <c r="FRD106" s="288"/>
      <c r="FRE106" s="288"/>
      <c r="FRF106" s="288"/>
      <c r="FRG106" s="288"/>
      <c r="FRH106" s="288"/>
      <c r="FRI106" s="288"/>
      <c r="FRJ106" s="288"/>
      <c r="FRK106" s="288"/>
      <c r="FRL106" s="288"/>
      <c r="FRM106" s="288"/>
      <c r="FRN106" s="288"/>
      <c r="FRO106" s="288"/>
      <c r="FRP106" s="288"/>
      <c r="FRQ106" s="288"/>
      <c r="FRR106" s="288"/>
      <c r="FRS106" s="288"/>
      <c r="FRT106" s="288"/>
      <c r="FRU106" s="288"/>
      <c r="FRV106" s="288"/>
      <c r="FRW106" s="288"/>
      <c r="FRX106" s="288"/>
      <c r="FRY106" s="288"/>
      <c r="FRZ106" s="288"/>
      <c r="FSA106" s="288"/>
      <c r="FSB106" s="288"/>
      <c r="FSC106" s="288"/>
      <c r="FSD106" s="288"/>
      <c r="FSE106" s="288"/>
      <c r="FSF106" s="288"/>
      <c r="FSG106" s="288"/>
      <c r="FSH106" s="288"/>
      <c r="FSI106" s="288"/>
      <c r="FSJ106" s="288"/>
      <c r="FSK106" s="288"/>
      <c r="FSL106" s="288"/>
      <c r="FSM106" s="288"/>
      <c r="FSN106" s="288"/>
      <c r="FSO106" s="288"/>
      <c r="FSP106" s="288"/>
      <c r="FSQ106" s="288"/>
      <c r="FSR106" s="288"/>
      <c r="FSS106" s="288"/>
      <c r="FST106" s="288"/>
      <c r="FSU106" s="288"/>
      <c r="FSV106" s="288"/>
      <c r="FSW106" s="288"/>
      <c r="FSX106" s="288"/>
      <c r="FSY106" s="288"/>
      <c r="FSZ106" s="288"/>
      <c r="FTA106" s="288"/>
      <c r="FTB106" s="288"/>
      <c r="FTC106" s="288"/>
      <c r="FTD106" s="288"/>
      <c r="FTE106" s="288"/>
      <c r="FTF106" s="288"/>
      <c r="FTG106" s="288"/>
      <c r="FTH106" s="288"/>
      <c r="FTI106" s="288"/>
      <c r="FTJ106" s="288"/>
      <c r="FTK106" s="288"/>
      <c r="FTL106" s="288"/>
      <c r="FTM106" s="288"/>
      <c r="FTN106" s="288"/>
      <c r="FTO106" s="288"/>
      <c r="FTP106" s="288"/>
      <c r="FTQ106" s="288"/>
      <c r="FTR106" s="288"/>
      <c r="FTS106" s="288"/>
      <c r="FTT106" s="288"/>
      <c r="FTU106" s="288"/>
      <c r="FTV106" s="288"/>
      <c r="FTW106" s="288"/>
      <c r="FTX106" s="288"/>
      <c r="FTY106" s="288"/>
      <c r="FTZ106" s="288"/>
      <c r="FUA106" s="288"/>
      <c r="FUB106" s="288"/>
      <c r="FUC106" s="288"/>
      <c r="FUD106" s="288"/>
      <c r="FUE106" s="288"/>
      <c r="FUF106" s="288"/>
      <c r="FUG106" s="288"/>
      <c r="FUH106" s="288"/>
      <c r="FUI106" s="288"/>
      <c r="FUJ106" s="288"/>
      <c r="FUK106" s="288"/>
      <c r="FUL106" s="288"/>
      <c r="FUM106" s="288"/>
      <c r="FUN106" s="288"/>
      <c r="FUO106" s="288"/>
      <c r="FUP106" s="288"/>
      <c r="FUQ106" s="288"/>
      <c r="FUR106" s="288"/>
      <c r="FUS106" s="288"/>
      <c r="FUT106" s="288"/>
      <c r="FUU106" s="288"/>
      <c r="FUV106" s="288"/>
      <c r="FUW106" s="288"/>
      <c r="FUX106" s="288"/>
      <c r="FUY106" s="288"/>
      <c r="FUZ106" s="288"/>
      <c r="FVA106" s="288"/>
      <c r="FVB106" s="288"/>
      <c r="FVC106" s="288"/>
      <c r="FVD106" s="288"/>
      <c r="FVE106" s="288"/>
      <c r="FVF106" s="288"/>
      <c r="FVG106" s="288"/>
      <c r="FVH106" s="288"/>
      <c r="FVI106" s="288"/>
      <c r="FVJ106" s="288"/>
      <c r="FVK106" s="288"/>
      <c r="FVL106" s="288"/>
      <c r="FVM106" s="288"/>
      <c r="FVN106" s="288"/>
      <c r="FVO106" s="288"/>
      <c r="FVP106" s="288"/>
      <c r="FVQ106" s="288"/>
      <c r="FVR106" s="288"/>
      <c r="FVS106" s="288"/>
      <c r="FVT106" s="288"/>
      <c r="FVU106" s="288"/>
      <c r="FVV106" s="288"/>
      <c r="FVW106" s="288"/>
      <c r="FVX106" s="288"/>
      <c r="FVY106" s="288"/>
      <c r="FVZ106" s="288"/>
      <c r="FWA106" s="288"/>
      <c r="FWB106" s="288"/>
      <c r="FWC106" s="288"/>
      <c r="FWD106" s="288"/>
      <c r="FWE106" s="288"/>
      <c r="FWF106" s="288"/>
      <c r="FWG106" s="288"/>
      <c r="FWH106" s="288"/>
      <c r="FWI106" s="288"/>
      <c r="FWJ106" s="288"/>
      <c r="FWK106" s="288"/>
      <c r="FWL106" s="288"/>
      <c r="FWM106" s="288"/>
      <c r="FWN106" s="288"/>
      <c r="FWO106" s="288"/>
      <c r="FWP106" s="288"/>
      <c r="FWQ106" s="288"/>
      <c r="FWR106" s="288"/>
      <c r="FWS106" s="288"/>
      <c r="FWT106" s="288"/>
      <c r="FWU106" s="288"/>
      <c r="FWV106" s="288"/>
      <c r="FWW106" s="288"/>
      <c r="FWX106" s="288"/>
      <c r="FWY106" s="288"/>
      <c r="FWZ106" s="288"/>
      <c r="FXA106" s="288"/>
      <c r="FXB106" s="288"/>
      <c r="FXC106" s="288"/>
      <c r="FXD106" s="288"/>
      <c r="FXE106" s="288"/>
      <c r="FXF106" s="288"/>
      <c r="FXG106" s="288"/>
      <c r="FXH106" s="288"/>
      <c r="FXI106" s="288"/>
      <c r="FXJ106" s="288"/>
      <c r="FXK106" s="288"/>
      <c r="FXL106" s="288"/>
      <c r="FXM106" s="288"/>
      <c r="FXN106" s="288"/>
      <c r="FXO106" s="288"/>
      <c r="FXP106" s="288"/>
      <c r="FXQ106" s="288"/>
      <c r="FXR106" s="288"/>
      <c r="FXS106" s="288"/>
      <c r="FXT106" s="288"/>
      <c r="FXU106" s="288"/>
      <c r="FXV106" s="288"/>
      <c r="FXW106" s="288"/>
      <c r="FXX106" s="288"/>
      <c r="FXY106" s="288"/>
      <c r="FXZ106" s="288"/>
      <c r="FYA106" s="288"/>
      <c r="FYB106" s="288"/>
      <c r="FYC106" s="288"/>
      <c r="FYD106" s="288"/>
      <c r="FYE106" s="288"/>
      <c r="FYF106" s="288"/>
      <c r="FYG106" s="288"/>
      <c r="FYH106" s="288"/>
      <c r="FYI106" s="288"/>
      <c r="FYJ106" s="288"/>
      <c r="FYK106" s="288"/>
      <c r="FYL106" s="288"/>
      <c r="FYM106" s="288"/>
      <c r="FYN106" s="288"/>
      <c r="FYO106" s="288"/>
      <c r="FYP106" s="288"/>
      <c r="FYQ106" s="288"/>
      <c r="FYR106" s="288"/>
      <c r="FYS106" s="288"/>
      <c r="FYT106" s="288"/>
      <c r="FYU106" s="288"/>
      <c r="FYV106" s="288"/>
      <c r="FYW106" s="288"/>
      <c r="FYX106" s="288"/>
      <c r="FYY106" s="288"/>
      <c r="FYZ106" s="288"/>
      <c r="FZA106" s="288"/>
      <c r="FZB106" s="288"/>
      <c r="FZC106" s="288"/>
      <c r="FZD106" s="288"/>
      <c r="FZE106" s="288"/>
      <c r="FZF106" s="288"/>
      <c r="FZG106" s="288"/>
      <c r="FZH106" s="288"/>
      <c r="FZI106" s="288"/>
      <c r="FZJ106" s="288"/>
      <c r="FZK106" s="288"/>
      <c r="FZL106" s="288"/>
      <c r="FZM106" s="288"/>
      <c r="FZN106" s="288"/>
      <c r="FZO106" s="288"/>
      <c r="FZP106" s="288"/>
      <c r="FZQ106" s="288"/>
      <c r="FZR106" s="288"/>
      <c r="FZS106" s="288"/>
      <c r="FZT106" s="288"/>
      <c r="FZU106" s="288"/>
      <c r="FZV106" s="288"/>
      <c r="FZW106" s="288"/>
      <c r="FZX106" s="288"/>
      <c r="FZY106" s="288"/>
      <c r="FZZ106" s="288"/>
      <c r="GAA106" s="288"/>
      <c r="GAB106" s="288"/>
      <c r="GAC106" s="288"/>
      <c r="GAD106" s="288"/>
      <c r="GAE106" s="288"/>
      <c r="GAF106" s="288"/>
      <c r="GAG106" s="288"/>
      <c r="GAH106" s="288"/>
      <c r="GAI106" s="288"/>
      <c r="GAJ106" s="288"/>
      <c r="GAK106" s="288"/>
      <c r="GAL106" s="288"/>
      <c r="GAM106" s="288"/>
      <c r="GAN106" s="288"/>
      <c r="GAO106" s="288"/>
      <c r="GAP106" s="288"/>
      <c r="GAQ106" s="288"/>
      <c r="GAR106" s="288"/>
      <c r="GAS106" s="288"/>
      <c r="GAT106" s="288"/>
      <c r="GAU106" s="288"/>
      <c r="GAV106" s="288"/>
      <c r="GAW106" s="288"/>
      <c r="GAX106" s="288"/>
      <c r="GAY106" s="288"/>
      <c r="GAZ106" s="288"/>
      <c r="GBA106" s="288"/>
      <c r="GBB106" s="288"/>
      <c r="GBC106" s="288"/>
      <c r="GBD106" s="288"/>
      <c r="GBE106" s="288"/>
      <c r="GBF106" s="288"/>
      <c r="GBG106" s="288"/>
      <c r="GBH106" s="288"/>
      <c r="GBI106" s="288"/>
      <c r="GBJ106" s="288"/>
      <c r="GBK106" s="288"/>
      <c r="GBL106" s="288"/>
      <c r="GBM106" s="288"/>
      <c r="GBN106" s="288"/>
      <c r="GBO106" s="288"/>
      <c r="GBP106" s="288"/>
      <c r="GBQ106" s="288"/>
      <c r="GBR106" s="288"/>
      <c r="GBS106" s="288"/>
      <c r="GBT106" s="288"/>
      <c r="GBU106" s="288"/>
      <c r="GBV106" s="288"/>
      <c r="GBW106" s="288"/>
      <c r="GBX106" s="288"/>
      <c r="GBY106" s="288"/>
      <c r="GBZ106" s="288"/>
      <c r="GCA106" s="288"/>
      <c r="GCB106" s="288"/>
      <c r="GCC106" s="288"/>
      <c r="GCD106" s="288"/>
      <c r="GCE106" s="288"/>
      <c r="GCF106" s="288"/>
      <c r="GCG106" s="288"/>
      <c r="GCH106" s="288"/>
      <c r="GCI106" s="288"/>
      <c r="GCJ106" s="288"/>
      <c r="GCK106" s="288"/>
      <c r="GCL106" s="288"/>
      <c r="GCM106" s="288"/>
      <c r="GCN106" s="288"/>
      <c r="GCO106" s="288"/>
      <c r="GCP106" s="288"/>
      <c r="GCQ106" s="288"/>
      <c r="GCR106" s="288"/>
      <c r="GCS106" s="288"/>
      <c r="GCT106" s="288"/>
      <c r="GCU106" s="288"/>
      <c r="GCV106" s="288"/>
      <c r="GCW106" s="288"/>
      <c r="GCX106" s="288"/>
      <c r="GCY106" s="288"/>
      <c r="GCZ106" s="288"/>
      <c r="GDA106" s="288"/>
      <c r="GDB106" s="288"/>
      <c r="GDC106" s="288"/>
      <c r="GDD106" s="288"/>
      <c r="GDE106" s="288"/>
      <c r="GDF106" s="288"/>
      <c r="GDG106" s="288"/>
      <c r="GDH106" s="288"/>
      <c r="GDI106" s="288"/>
      <c r="GDJ106" s="288"/>
      <c r="GDK106" s="288"/>
      <c r="GDL106" s="288"/>
      <c r="GDM106" s="288"/>
      <c r="GDN106" s="288"/>
      <c r="GDO106" s="288"/>
      <c r="GDP106" s="288"/>
      <c r="GDQ106" s="288"/>
      <c r="GDR106" s="288"/>
      <c r="GDS106" s="288"/>
      <c r="GDT106" s="288"/>
      <c r="GDU106" s="288"/>
      <c r="GDV106" s="288"/>
      <c r="GDW106" s="288"/>
      <c r="GDX106" s="288"/>
      <c r="GDY106" s="288"/>
      <c r="GDZ106" s="288"/>
      <c r="GEA106" s="288"/>
      <c r="GEB106" s="288"/>
      <c r="GEC106" s="288"/>
      <c r="GED106" s="288"/>
      <c r="GEE106" s="288"/>
      <c r="GEF106" s="288"/>
      <c r="GEG106" s="288"/>
      <c r="GEH106" s="288"/>
      <c r="GEI106" s="288"/>
      <c r="GEJ106" s="288"/>
      <c r="GEK106" s="288"/>
      <c r="GEL106" s="288"/>
      <c r="GEM106" s="288"/>
      <c r="GEN106" s="288"/>
      <c r="GEO106" s="288"/>
      <c r="GEP106" s="288"/>
      <c r="GEQ106" s="288"/>
      <c r="GER106" s="288"/>
      <c r="GES106" s="288"/>
      <c r="GET106" s="288"/>
      <c r="GEU106" s="288"/>
      <c r="GEV106" s="288"/>
      <c r="GEW106" s="288"/>
      <c r="GEX106" s="288"/>
      <c r="GEY106" s="288"/>
      <c r="GEZ106" s="288"/>
      <c r="GFA106" s="288"/>
      <c r="GFB106" s="288"/>
      <c r="GFC106" s="288"/>
      <c r="GFD106" s="288"/>
      <c r="GFE106" s="288"/>
      <c r="GFF106" s="288"/>
      <c r="GFG106" s="288"/>
      <c r="GFH106" s="288"/>
      <c r="GFI106" s="288"/>
      <c r="GFJ106" s="288"/>
      <c r="GFK106" s="288"/>
      <c r="GFL106" s="288"/>
      <c r="GFM106" s="288"/>
      <c r="GFN106" s="288"/>
      <c r="GFO106" s="288"/>
      <c r="GFP106" s="288"/>
      <c r="GFQ106" s="288"/>
      <c r="GFR106" s="288"/>
      <c r="GFS106" s="288"/>
      <c r="GFT106" s="288"/>
      <c r="GFU106" s="288"/>
      <c r="GFV106" s="288"/>
      <c r="GFW106" s="288"/>
      <c r="GFX106" s="288"/>
      <c r="GFY106" s="288"/>
      <c r="GFZ106" s="288"/>
      <c r="GGA106" s="288"/>
      <c r="GGB106" s="288"/>
      <c r="GGC106" s="288"/>
      <c r="GGD106" s="288"/>
      <c r="GGE106" s="288"/>
      <c r="GGF106" s="288"/>
      <c r="GGG106" s="288"/>
      <c r="GGH106" s="288"/>
      <c r="GGI106" s="288"/>
      <c r="GGJ106" s="288"/>
      <c r="GGK106" s="288"/>
      <c r="GGL106" s="288"/>
      <c r="GGM106" s="288"/>
      <c r="GGN106" s="288"/>
      <c r="GGO106" s="288"/>
      <c r="GGP106" s="288"/>
      <c r="GGQ106" s="288"/>
      <c r="GGR106" s="288"/>
      <c r="GGS106" s="288"/>
      <c r="GGT106" s="288"/>
      <c r="GGU106" s="288"/>
      <c r="GGV106" s="288"/>
      <c r="GGW106" s="288"/>
      <c r="GGX106" s="288"/>
      <c r="GGY106" s="288"/>
      <c r="GGZ106" s="288"/>
      <c r="GHA106" s="288"/>
      <c r="GHB106" s="288"/>
      <c r="GHC106" s="288"/>
      <c r="GHD106" s="288"/>
      <c r="GHE106" s="288"/>
      <c r="GHF106" s="288"/>
      <c r="GHG106" s="288"/>
      <c r="GHH106" s="288"/>
      <c r="GHI106" s="288"/>
      <c r="GHJ106" s="288"/>
      <c r="GHK106" s="288"/>
      <c r="GHL106" s="288"/>
      <c r="GHM106" s="288"/>
      <c r="GHN106" s="288"/>
      <c r="GHO106" s="288"/>
      <c r="GHP106" s="288"/>
      <c r="GHQ106" s="288"/>
      <c r="GHR106" s="288"/>
      <c r="GHS106" s="288"/>
      <c r="GHT106" s="288"/>
      <c r="GHU106" s="288"/>
      <c r="GHV106" s="288"/>
      <c r="GHW106" s="288"/>
      <c r="GHX106" s="288"/>
      <c r="GHY106" s="288"/>
      <c r="GHZ106" s="288"/>
      <c r="GIA106" s="288"/>
      <c r="GIB106" s="288"/>
      <c r="GIC106" s="288"/>
      <c r="GID106" s="288"/>
      <c r="GIE106" s="288"/>
      <c r="GIF106" s="288"/>
      <c r="GIG106" s="288"/>
      <c r="GIH106" s="288"/>
      <c r="GII106" s="288"/>
      <c r="GIJ106" s="288"/>
      <c r="GIK106" s="288"/>
      <c r="GIL106" s="288"/>
      <c r="GIM106" s="288"/>
      <c r="GIN106" s="288"/>
      <c r="GIO106" s="288"/>
      <c r="GIP106" s="288"/>
      <c r="GIQ106" s="288"/>
      <c r="GIR106" s="288"/>
      <c r="GIS106" s="288"/>
      <c r="GIT106" s="288"/>
      <c r="GIU106" s="288"/>
      <c r="GIV106" s="288"/>
      <c r="GIW106" s="288"/>
      <c r="GIX106" s="288"/>
      <c r="GIY106" s="288"/>
      <c r="GIZ106" s="288"/>
      <c r="GJA106" s="288"/>
      <c r="GJB106" s="288"/>
      <c r="GJC106" s="288"/>
      <c r="GJD106" s="288"/>
      <c r="GJE106" s="288"/>
      <c r="GJF106" s="288"/>
      <c r="GJG106" s="288"/>
      <c r="GJH106" s="288"/>
      <c r="GJI106" s="288"/>
      <c r="GJJ106" s="288"/>
      <c r="GJK106" s="288"/>
      <c r="GJL106" s="288"/>
      <c r="GJM106" s="288"/>
      <c r="GJN106" s="288"/>
      <c r="GJO106" s="288"/>
      <c r="GJP106" s="288"/>
      <c r="GJQ106" s="288"/>
      <c r="GJR106" s="288"/>
      <c r="GJS106" s="288"/>
      <c r="GJT106" s="288"/>
      <c r="GJU106" s="288"/>
      <c r="GJV106" s="288"/>
      <c r="GJW106" s="288"/>
      <c r="GJX106" s="288"/>
      <c r="GJY106" s="288"/>
      <c r="GJZ106" s="288"/>
      <c r="GKA106" s="288"/>
      <c r="GKB106" s="288"/>
      <c r="GKC106" s="288"/>
      <c r="GKD106" s="288"/>
      <c r="GKE106" s="288"/>
      <c r="GKF106" s="288"/>
      <c r="GKG106" s="288"/>
      <c r="GKH106" s="288"/>
      <c r="GKI106" s="288"/>
      <c r="GKJ106" s="288"/>
      <c r="GKK106" s="288"/>
      <c r="GKL106" s="288"/>
      <c r="GKM106" s="288"/>
      <c r="GKN106" s="288"/>
      <c r="GKO106" s="288"/>
      <c r="GKP106" s="288"/>
      <c r="GKQ106" s="288"/>
      <c r="GKR106" s="288"/>
      <c r="GKS106" s="288"/>
      <c r="GKT106" s="288"/>
      <c r="GKU106" s="288"/>
      <c r="GKV106" s="288"/>
      <c r="GKW106" s="288"/>
      <c r="GKX106" s="288"/>
      <c r="GKY106" s="288"/>
      <c r="GKZ106" s="288"/>
      <c r="GLA106" s="288"/>
      <c r="GLB106" s="288"/>
      <c r="GLC106" s="288"/>
      <c r="GLD106" s="288"/>
      <c r="GLE106" s="288"/>
      <c r="GLF106" s="288"/>
      <c r="GLG106" s="288"/>
      <c r="GLH106" s="288"/>
      <c r="GLI106" s="288"/>
      <c r="GLJ106" s="288"/>
      <c r="GLK106" s="288"/>
      <c r="GLL106" s="288"/>
      <c r="GLM106" s="288"/>
      <c r="GLN106" s="288"/>
      <c r="GLO106" s="288"/>
      <c r="GLP106" s="288"/>
      <c r="GLQ106" s="288"/>
      <c r="GLR106" s="288"/>
      <c r="GLS106" s="288"/>
      <c r="GLT106" s="288"/>
      <c r="GLU106" s="288"/>
      <c r="GLV106" s="288"/>
      <c r="GLW106" s="288"/>
      <c r="GLX106" s="288"/>
      <c r="GLY106" s="288"/>
      <c r="GLZ106" s="288"/>
      <c r="GMA106" s="288"/>
      <c r="GMB106" s="288"/>
      <c r="GMC106" s="288"/>
      <c r="GMD106" s="288"/>
      <c r="GME106" s="288"/>
      <c r="GMF106" s="288"/>
      <c r="GMG106" s="288"/>
      <c r="GMH106" s="288"/>
      <c r="GMI106" s="288"/>
      <c r="GMJ106" s="288"/>
      <c r="GMK106" s="288"/>
      <c r="GML106" s="288"/>
      <c r="GMM106" s="288"/>
      <c r="GMN106" s="288"/>
      <c r="GMO106" s="288"/>
      <c r="GMP106" s="288"/>
      <c r="GMQ106" s="288"/>
      <c r="GMR106" s="288"/>
      <c r="GMS106" s="288"/>
      <c r="GMT106" s="288"/>
      <c r="GMU106" s="288"/>
      <c r="GMV106" s="288"/>
      <c r="GMW106" s="288"/>
      <c r="GMX106" s="288"/>
      <c r="GMY106" s="288"/>
      <c r="GMZ106" s="288"/>
      <c r="GNA106" s="288"/>
      <c r="GNB106" s="288"/>
      <c r="GNC106" s="288"/>
      <c r="GND106" s="288"/>
      <c r="GNE106" s="288"/>
      <c r="GNF106" s="288"/>
      <c r="GNG106" s="288"/>
      <c r="GNH106" s="288"/>
      <c r="GNI106" s="288"/>
      <c r="GNJ106" s="288"/>
      <c r="GNK106" s="288"/>
      <c r="GNL106" s="288"/>
      <c r="GNM106" s="288"/>
      <c r="GNN106" s="288"/>
      <c r="GNO106" s="288"/>
      <c r="GNP106" s="288"/>
      <c r="GNQ106" s="288"/>
      <c r="GNR106" s="288"/>
      <c r="GNS106" s="288"/>
      <c r="GNT106" s="288"/>
      <c r="GNU106" s="288"/>
      <c r="GNV106" s="288"/>
      <c r="GNW106" s="288"/>
      <c r="GNX106" s="288"/>
      <c r="GNY106" s="288"/>
      <c r="GNZ106" s="288"/>
      <c r="GOA106" s="288"/>
      <c r="GOB106" s="288"/>
      <c r="GOC106" s="288"/>
      <c r="GOD106" s="288"/>
      <c r="GOE106" s="288"/>
      <c r="GOF106" s="288"/>
      <c r="GOG106" s="288"/>
      <c r="GOH106" s="288"/>
      <c r="GOI106" s="288"/>
      <c r="GOJ106" s="288"/>
      <c r="GOK106" s="288"/>
      <c r="GOL106" s="288"/>
      <c r="GOM106" s="288"/>
      <c r="GON106" s="288"/>
      <c r="GOO106" s="288"/>
      <c r="GOP106" s="288"/>
      <c r="GOQ106" s="288"/>
      <c r="GOR106" s="288"/>
      <c r="GOS106" s="288"/>
      <c r="GOT106" s="288"/>
      <c r="GOU106" s="288"/>
      <c r="GOV106" s="288"/>
      <c r="GOW106" s="288"/>
      <c r="GOX106" s="288"/>
      <c r="GOY106" s="288"/>
      <c r="GOZ106" s="288"/>
      <c r="GPA106" s="288"/>
      <c r="GPB106" s="288"/>
      <c r="GPC106" s="288"/>
      <c r="GPD106" s="288"/>
      <c r="GPE106" s="288"/>
      <c r="GPF106" s="288"/>
      <c r="GPG106" s="288"/>
      <c r="GPH106" s="288"/>
      <c r="GPI106" s="288"/>
      <c r="GPJ106" s="288"/>
      <c r="GPK106" s="288"/>
      <c r="GPL106" s="288"/>
      <c r="GPM106" s="288"/>
      <c r="GPN106" s="288"/>
      <c r="GPO106" s="288"/>
      <c r="GPP106" s="288"/>
      <c r="GPQ106" s="288"/>
      <c r="GPR106" s="288"/>
      <c r="GPS106" s="288"/>
      <c r="GPT106" s="288"/>
      <c r="GPU106" s="288"/>
      <c r="GPV106" s="288"/>
      <c r="GPW106" s="288"/>
      <c r="GPX106" s="288"/>
      <c r="GPY106" s="288"/>
      <c r="GPZ106" s="288"/>
      <c r="GQA106" s="288"/>
      <c r="GQB106" s="288"/>
      <c r="GQC106" s="288"/>
      <c r="GQD106" s="288"/>
      <c r="GQE106" s="288"/>
      <c r="GQF106" s="288"/>
      <c r="GQG106" s="288"/>
      <c r="GQH106" s="288"/>
      <c r="GQI106" s="288"/>
      <c r="GQJ106" s="288"/>
      <c r="GQK106" s="288"/>
      <c r="GQL106" s="288"/>
      <c r="GQM106" s="288"/>
      <c r="GQN106" s="288"/>
      <c r="GQO106" s="288"/>
      <c r="GQP106" s="288"/>
      <c r="GQQ106" s="288"/>
      <c r="GQR106" s="288"/>
      <c r="GQS106" s="288"/>
      <c r="GQT106" s="288"/>
      <c r="GQU106" s="288"/>
      <c r="GQV106" s="288"/>
      <c r="GQW106" s="288"/>
      <c r="GQX106" s="288"/>
      <c r="GQY106" s="288"/>
      <c r="GQZ106" s="288"/>
      <c r="GRA106" s="288"/>
      <c r="GRB106" s="288"/>
      <c r="GRC106" s="288"/>
      <c r="GRD106" s="288"/>
      <c r="GRE106" s="288"/>
      <c r="GRF106" s="288"/>
      <c r="GRG106" s="288"/>
      <c r="GRH106" s="288"/>
      <c r="GRI106" s="288"/>
      <c r="GRJ106" s="288"/>
      <c r="GRK106" s="288"/>
      <c r="GRL106" s="288"/>
      <c r="GRM106" s="288"/>
      <c r="GRN106" s="288"/>
      <c r="GRO106" s="288"/>
      <c r="GRP106" s="288"/>
      <c r="GRQ106" s="288"/>
      <c r="GRR106" s="288"/>
      <c r="GRS106" s="288"/>
      <c r="GRT106" s="288"/>
      <c r="GRU106" s="288"/>
      <c r="GRV106" s="288"/>
      <c r="GRW106" s="288"/>
      <c r="GRX106" s="288"/>
      <c r="GRY106" s="288"/>
      <c r="GRZ106" s="288"/>
      <c r="GSA106" s="288"/>
      <c r="GSB106" s="288"/>
      <c r="GSC106" s="288"/>
      <c r="GSD106" s="288"/>
      <c r="GSE106" s="288"/>
      <c r="GSF106" s="288"/>
      <c r="GSG106" s="288"/>
      <c r="GSH106" s="288"/>
      <c r="GSI106" s="288"/>
      <c r="GSJ106" s="288"/>
      <c r="GSK106" s="288"/>
      <c r="GSL106" s="288"/>
      <c r="GSM106" s="288"/>
      <c r="GSN106" s="288"/>
      <c r="GSO106" s="288"/>
      <c r="GSP106" s="288"/>
      <c r="GSQ106" s="288"/>
      <c r="GSR106" s="288"/>
      <c r="GSS106" s="288"/>
      <c r="GST106" s="288"/>
      <c r="GSU106" s="288"/>
      <c r="GSV106" s="288"/>
      <c r="GSW106" s="288"/>
      <c r="GSX106" s="288"/>
      <c r="GSY106" s="288"/>
      <c r="GSZ106" s="288"/>
      <c r="GTA106" s="288"/>
      <c r="GTB106" s="288"/>
      <c r="GTC106" s="288"/>
      <c r="GTD106" s="288"/>
      <c r="GTE106" s="288"/>
      <c r="GTF106" s="288"/>
      <c r="GTG106" s="288"/>
      <c r="GTH106" s="288"/>
      <c r="GTI106" s="288"/>
      <c r="GTJ106" s="288"/>
      <c r="GTK106" s="288"/>
      <c r="GTL106" s="288"/>
      <c r="GTM106" s="288"/>
      <c r="GTN106" s="288"/>
      <c r="GTO106" s="288"/>
      <c r="GTP106" s="288"/>
      <c r="GTQ106" s="288"/>
      <c r="GTR106" s="288"/>
      <c r="GTS106" s="288"/>
      <c r="GTT106" s="288"/>
      <c r="GTU106" s="288"/>
      <c r="GTV106" s="288"/>
      <c r="GTW106" s="288"/>
      <c r="GTX106" s="288"/>
      <c r="GTY106" s="288"/>
      <c r="GTZ106" s="288"/>
      <c r="GUA106" s="288"/>
      <c r="GUB106" s="288"/>
      <c r="GUC106" s="288"/>
      <c r="GUD106" s="288"/>
      <c r="GUE106" s="288"/>
      <c r="GUF106" s="288"/>
      <c r="GUG106" s="288"/>
      <c r="GUH106" s="288"/>
      <c r="GUI106" s="288"/>
      <c r="GUJ106" s="288"/>
      <c r="GUK106" s="288"/>
      <c r="GUL106" s="288"/>
      <c r="GUM106" s="288"/>
      <c r="GUN106" s="288"/>
      <c r="GUO106" s="288"/>
      <c r="GUP106" s="288"/>
      <c r="GUQ106" s="288"/>
      <c r="GUR106" s="288"/>
      <c r="GUS106" s="288"/>
      <c r="GUT106" s="288"/>
      <c r="GUU106" s="288"/>
      <c r="GUV106" s="288"/>
      <c r="GUW106" s="288"/>
      <c r="GUX106" s="288"/>
      <c r="GUY106" s="288"/>
      <c r="GUZ106" s="288"/>
      <c r="GVA106" s="288"/>
      <c r="GVB106" s="288"/>
      <c r="GVC106" s="288"/>
      <c r="GVD106" s="288"/>
      <c r="GVE106" s="288"/>
      <c r="GVF106" s="288"/>
      <c r="GVG106" s="288"/>
      <c r="GVH106" s="288"/>
      <c r="GVI106" s="288"/>
      <c r="GVJ106" s="288"/>
      <c r="GVK106" s="288"/>
      <c r="GVL106" s="288"/>
      <c r="GVM106" s="288"/>
      <c r="GVN106" s="288"/>
      <c r="GVO106" s="288"/>
      <c r="GVP106" s="288"/>
      <c r="GVQ106" s="288"/>
      <c r="GVR106" s="288"/>
      <c r="GVS106" s="288"/>
      <c r="GVT106" s="288"/>
      <c r="GVU106" s="288"/>
      <c r="GVV106" s="288"/>
      <c r="GVW106" s="288"/>
      <c r="GVX106" s="288"/>
      <c r="GVY106" s="288"/>
      <c r="GVZ106" s="288"/>
      <c r="GWA106" s="288"/>
      <c r="GWB106" s="288"/>
      <c r="GWC106" s="288"/>
      <c r="GWD106" s="288"/>
      <c r="GWE106" s="288"/>
      <c r="GWF106" s="288"/>
      <c r="GWG106" s="288"/>
      <c r="GWH106" s="288"/>
      <c r="GWI106" s="288"/>
      <c r="GWJ106" s="288"/>
      <c r="GWK106" s="288"/>
      <c r="GWL106" s="288"/>
      <c r="GWM106" s="288"/>
      <c r="GWN106" s="288"/>
      <c r="GWO106" s="288"/>
      <c r="GWP106" s="288"/>
      <c r="GWQ106" s="288"/>
      <c r="GWR106" s="288"/>
      <c r="GWS106" s="288"/>
      <c r="GWT106" s="288"/>
      <c r="GWU106" s="288"/>
      <c r="GWV106" s="288"/>
      <c r="GWW106" s="288"/>
      <c r="GWX106" s="288"/>
      <c r="GWY106" s="288"/>
      <c r="GWZ106" s="288"/>
      <c r="GXA106" s="288"/>
      <c r="GXB106" s="288"/>
      <c r="GXC106" s="288"/>
      <c r="GXD106" s="288"/>
      <c r="GXE106" s="288"/>
      <c r="GXF106" s="288"/>
      <c r="GXG106" s="288"/>
      <c r="GXH106" s="288"/>
      <c r="GXI106" s="288"/>
      <c r="GXJ106" s="288"/>
      <c r="GXK106" s="288"/>
      <c r="GXL106" s="288"/>
      <c r="GXM106" s="288"/>
      <c r="GXN106" s="288"/>
      <c r="GXO106" s="288"/>
      <c r="GXP106" s="288"/>
      <c r="GXQ106" s="288"/>
      <c r="GXR106" s="288"/>
      <c r="GXS106" s="288"/>
      <c r="GXT106" s="288"/>
      <c r="GXU106" s="288"/>
      <c r="GXV106" s="288"/>
      <c r="GXW106" s="288"/>
      <c r="GXX106" s="288"/>
      <c r="GXY106" s="288"/>
      <c r="GXZ106" s="288"/>
      <c r="GYA106" s="288"/>
      <c r="GYB106" s="288"/>
      <c r="GYC106" s="288"/>
      <c r="GYD106" s="288"/>
      <c r="GYE106" s="288"/>
      <c r="GYF106" s="288"/>
      <c r="GYG106" s="288"/>
      <c r="GYH106" s="288"/>
      <c r="GYI106" s="288"/>
      <c r="GYJ106" s="288"/>
      <c r="GYK106" s="288"/>
      <c r="GYL106" s="288"/>
      <c r="GYM106" s="288"/>
      <c r="GYN106" s="288"/>
      <c r="GYO106" s="288"/>
      <c r="GYP106" s="288"/>
      <c r="GYQ106" s="288"/>
      <c r="GYR106" s="288"/>
      <c r="GYS106" s="288"/>
      <c r="GYT106" s="288"/>
      <c r="GYU106" s="288"/>
      <c r="GYV106" s="288"/>
      <c r="GYW106" s="288"/>
      <c r="GYX106" s="288"/>
      <c r="GYY106" s="288"/>
      <c r="GYZ106" s="288"/>
      <c r="GZA106" s="288"/>
      <c r="GZB106" s="288"/>
      <c r="GZC106" s="288"/>
      <c r="GZD106" s="288"/>
      <c r="GZE106" s="288"/>
      <c r="GZF106" s="288"/>
      <c r="GZG106" s="288"/>
      <c r="GZH106" s="288"/>
      <c r="GZI106" s="288"/>
      <c r="GZJ106" s="288"/>
      <c r="GZK106" s="288"/>
      <c r="GZL106" s="288"/>
      <c r="GZM106" s="288"/>
      <c r="GZN106" s="288"/>
      <c r="GZO106" s="288"/>
      <c r="GZP106" s="288"/>
      <c r="GZQ106" s="288"/>
      <c r="GZR106" s="288"/>
      <c r="GZS106" s="288"/>
      <c r="GZT106" s="288"/>
      <c r="GZU106" s="288"/>
      <c r="GZV106" s="288"/>
      <c r="GZW106" s="288"/>
      <c r="GZX106" s="288"/>
      <c r="GZY106" s="288"/>
      <c r="GZZ106" s="288"/>
      <c r="HAA106" s="288"/>
      <c r="HAB106" s="288"/>
      <c r="HAC106" s="288"/>
      <c r="HAD106" s="288"/>
      <c r="HAE106" s="288"/>
      <c r="HAF106" s="288"/>
      <c r="HAG106" s="288"/>
      <c r="HAH106" s="288"/>
      <c r="HAI106" s="288"/>
      <c r="HAJ106" s="288"/>
      <c r="HAK106" s="288"/>
      <c r="HAL106" s="288"/>
      <c r="HAM106" s="288"/>
      <c r="HAN106" s="288"/>
      <c r="HAO106" s="288"/>
      <c r="HAP106" s="288"/>
      <c r="HAQ106" s="288"/>
      <c r="HAR106" s="288"/>
      <c r="HAS106" s="288"/>
      <c r="HAT106" s="288"/>
      <c r="HAU106" s="288"/>
      <c r="HAV106" s="288"/>
      <c r="HAW106" s="288"/>
      <c r="HAX106" s="288"/>
      <c r="HAY106" s="288"/>
      <c r="HAZ106" s="288"/>
      <c r="HBA106" s="288"/>
      <c r="HBB106" s="288"/>
      <c r="HBC106" s="288"/>
      <c r="HBD106" s="288"/>
      <c r="HBE106" s="288"/>
      <c r="HBF106" s="288"/>
      <c r="HBG106" s="288"/>
      <c r="HBH106" s="288"/>
      <c r="HBI106" s="288"/>
      <c r="HBJ106" s="288"/>
      <c r="HBK106" s="288"/>
      <c r="HBL106" s="288"/>
      <c r="HBM106" s="288"/>
      <c r="HBN106" s="288"/>
      <c r="HBO106" s="288"/>
      <c r="HBP106" s="288"/>
      <c r="HBQ106" s="288"/>
      <c r="HBR106" s="288"/>
      <c r="HBS106" s="288"/>
      <c r="HBT106" s="288"/>
      <c r="HBU106" s="288"/>
      <c r="HBV106" s="288"/>
      <c r="HBW106" s="288"/>
      <c r="HBX106" s="288"/>
      <c r="HBY106" s="288"/>
      <c r="HBZ106" s="288"/>
      <c r="HCA106" s="288"/>
      <c r="HCB106" s="288"/>
      <c r="HCC106" s="288"/>
      <c r="HCD106" s="288"/>
      <c r="HCE106" s="288"/>
      <c r="HCF106" s="288"/>
      <c r="HCG106" s="288"/>
      <c r="HCH106" s="288"/>
      <c r="HCI106" s="288"/>
      <c r="HCJ106" s="288"/>
      <c r="HCK106" s="288"/>
      <c r="HCL106" s="288"/>
      <c r="HCM106" s="288"/>
      <c r="HCN106" s="288"/>
      <c r="HCO106" s="288"/>
      <c r="HCP106" s="288"/>
      <c r="HCQ106" s="288"/>
      <c r="HCR106" s="288"/>
      <c r="HCS106" s="288"/>
      <c r="HCT106" s="288"/>
      <c r="HCU106" s="288"/>
      <c r="HCV106" s="288"/>
      <c r="HCW106" s="288"/>
      <c r="HCX106" s="288"/>
      <c r="HCY106" s="288"/>
      <c r="HCZ106" s="288"/>
      <c r="HDA106" s="288"/>
      <c r="HDB106" s="288"/>
      <c r="HDC106" s="288"/>
      <c r="HDD106" s="288"/>
      <c r="HDE106" s="288"/>
      <c r="HDF106" s="288"/>
      <c r="HDG106" s="288"/>
      <c r="HDH106" s="288"/>
      <c r="HDI106" s="288"/>
      <c r="HDJ106" s="288"/>
      <c r="HDK106" s="288"/>
      <c r="HDL106" s="288"/>
      <c r="HDM106" s="288"/>
      <c r="HDN106" s="288"/>
      <c r="HDO106" s="288"/>
      <c r="HDP106" s="288"/>
      <c r="HDQ106" s="288"/>
      <c r="HDR106" s="288"/>
      <c r="HDS106" s="288"/>
      <c r="HDT106" s="288"/>
      <c r="HDU106" s="288"/>
      <c r="HDV106" s="288"/>
      <c r="HDW106" s="288"/>
      <c r="HDX106" s="288"/>
      <c r="HDY106" s="288"/>
      <c r="HDZ106" s="288"/>
      <c r="HEA106" s="288"/>
      <c r="HEB106" s="288"/>
      <c r="HEC106" s="288"/>
      <c r="HED106" s="288"/>
      <c r="HEE106" s="288"/>
      <c r="HEF106" s="288"/>
      <c r="HEG106" s="288"/>
      <c r="HEH106" s="288"/>
      <c r="HEI106" s="288"/>
      <c r="HEJ106" s="288"/>
      <c r="HEK106" s="288"/>
      <c r="HEL106" s="288"/>
      <c r="HEM106" s="288"/>
      <c r="HEN106" s="288"/>
      <c r="HEO106" s="288"/>
      <c r="HEP106" s="288"/>
      <c r="HEQ106" s="288"/>
      <c r="HER106" s="288"/>
      <c r="HES106" s="288"/>
      <c r="HET106" s="288"/>
      <c r="HEU106" s="288"/>
      <c r="HEV106" s="288"/>
      <c r="HEW106" s="288"/>
      <c r="HEX106" s="288"/>
      <c r="HEY106" s="288"/>
      <c r="HEZ106" s="288"/>
      <c r="HFA106" s="288"/>
      <c r="HFB106" s="288"/>
      <c r="HFC106" s="288"/>
      <c r="HFD106" s="288"/>
      <c r="HFE106" s="288"/>
      <c r="HFF106" s="288"/>
      <c r="HFG106" s="288"/>
      <c r="HFH106" s="288"/>
      <c r="HFI106" s="288"/>
      <c r="HFJ106" s="288"/>
      <c r="HFK106" s="288"/>
      <c r="HFL106" s="288"/>
      <c r="HFM106" s="288"/>
      <c r="HFN106" s="288"/>
      <c r="HFO106" s="288"/>
      <c r="HFP106" s="288"/>
      <c r="HFQ106" s="288"/>
      <c r="HFR106" s="288"/>
      <c r="HFS106" s="288"/>
      <c r="HFT106" s="288"/>
      <c r="HFU106" s="288"/>
      <c r="HFV106" s="288"/>
      <c r="HFW106" s="288"/>
      <c r="HFX106" s="288"/>
      <c r="HFY106" s="288"/>
      <c r="HFZ106" s="288"/>
      <c r="HGA106" s="288"/>
      <c r="HGB106" s="288"/>
      <c r="HGC106" s="288"/>
      <c r="HGD106" s="288"/>
      <c r="HGE106" s="288"/>
      <c r="HGF106" s="288"/>
      <c r="HGG106" s="288"/>
      <c r="HGH106" s="288"/>
      <c r="HGI106" s="288"/>
      <c r="HGJ106" s="288"/>
      <c r="HGK106" s="288"/>
      <c r="HGL106" s="288"/>
      <c r="HGM106" s="288"/>
      <c r="HGN106" s="288"/>
      <c r="HGO106" s="288"/>
      <c r="HGP106" s="288"/>
      <c r="HGQ106" s="288"/>
      <c r="HGR106" s="288"/>
      <c r="HGS106" s="288"/>
      <c r="HGT106" s="288"/>
      <c r="HGU106" s="288"/>
      <c r="HGV106" s="288"/>
      <c r="HGW106" s="288"/>
      <c r="HGX106" s="288"/>
      <c r="HGY106" s="288"/>
      <c r="HGZ106" s="288"/>
      <c r="HHA106" s="288"/>
      <c r="HHB106" s="288"/>
      <c r="HHC106" s="288"/>
      <c r="HHD106" s="288"/>
      <c r="HHE106" s="288"/>
      <c r="HHF106" s="288"/>
      <c r="HHG106" s="288"/>
      <c r="HHH106" s="288"/>
      <c r="HHI106" s="288"/>
      <c r="HHJ106" s="288"/>
      <c r="HHK106" s="288"/>
      <c r="HHL106" s="288"/>
      <c r="HHM106" s="288"/>
      <c r="HHN106" s="288"/>
      <c r="HHO106" s="288"/>
      <c r="HHP106" s="288"/>
      <c r="HHQ106" s="288"/>
      <c r="HHR106" s="288"/>
      <c r="HHS106" s="288"/>
      <c r="HHT106" s="288"/>
      <c r="HHU106" s="288"/>
      <c r="HHV106" s="288"/>
      <c r="HHW106" s="288"/>
      <c r="HHX106" s="288"/>
      <c r="HHY106" s="288"/>
      <c r="HHZ106" s="288"/>
      <c r="HIA106" s="288"/>
      <c r="HIB106" s="288"/>
      <c r="HIC106" s="288"/>
      <c r="HID106" s="288"/>
      <c r="HIE106" s="288"/>
      <c r="HIF106" s="288"/>
      <c r="HIG106" s="288"/>
      <c r="HIH106" s="288"/>
      <c r="HII106" s="288"/>
      <c r="HIJ106" s="288"/>
      <c r="HIK106" s="288"/>
      <c r="HIL106" s="288"/>
      <c r="HIM106" s="288"/>
      <c r="HIN106" s="288"/>
      <c r="HIO106" s="288"/>
      <c r="HIP106" s="288"/>
      <c r="HIQ106" s="288"/>
      <c r="HIR106" s="288"/>
      <c r="HIS106" s="288"/>
      <c r="HIT106" s="288"/>
      <c r="HIU106" s="288"/>
      <c r="HIV106" s="288"/>
      <c r="HIW106" s="288"/>
      <c r="HIX106" s="288"/>
      <c r="HIY106" s="288"/>
      <c r="HIZ106" s="288"/>
      <c r="HJA106" s="288"/>
      <c r="HJB106" s="288"/>
      <c r="HJC106" s="288"/>
      <c r="HJD106" s="288"/>
      <c r="HJE106" s="288"/>
      <c r="HJF106" s="288"/>
      <c r="HJG106" s="288"/>
      <c r="HJH106" s="288"/>
      <c r="HJI106" s="288"/>
      <c r="HJJ106" s="288"/>
      <c r="HJK106" s="288"/>
      <c r="HJL106" s="288"/>
      <c r="HJM106" s="288"/>
      <c r="HJN106" s="288"/>
      <c r="HJO106" s="288"/>
      <c r="HJP106" s="288"/>
      <c r="HJQ106" s="288"/>
      <c r="HJR106" s="288"/>
      <c r="HJS106" s="288"/>
      <c r="HJT106" s="288"/>
      <c r="HJU106" s="288"/>
      <c r="HJV106" s="288"/>
      <c r="HJW106" s="288"/>
      <c r="HJX106" s="288"/>
      <c r="HJY106" s="288"/>
      <c r="HJZ106" s="288"/>
      <c r="HKA106" s="288"/>
      <c r="HKB106" s="288"/>
      <c r="HKC106" s="288"/>
      <c r="HKD106" s="288"/>
      <c r="HKE106" s="288"/>
      <c r="HKF106" s="288"/>
      <c r="HKG106" s="288"/>
      <c r="HKH106" s="288"/>
      <c r="HKI106" s="288"/>
      <c r="HKJ106" s="288"/>
      <c r="HKK106" s="288"/>
      <c r="HKL106" s="288"/>
      <c r="HKM106" s="288"/>
      <c r="HKN106" s="288"/>
      <c r="HKO106" s="288"/>
      <c r="HKP106" s="288"/>
      <c r="HKQ106" s="288"/>
      <c r="HKR106" s="288"/>
      <c r="HKS106" s="288"/>
      <c r="HKT106" s="288"/>
      <c r="HKU106" s="288"/>
      <c r="HKV106" s="288"/>
      <c r="HKW106" s="288"/>
      <c r="HKX106" s="288"/>
      <c r="HKY106" s="288"/>
      <c r="HKZ106" s="288"/>
      <c r="HLA106" s="288"/>
      <c r="HLB106" s="288"/>
      <c r="HLC106" s="288"/>
      <c r="HLD106" s="288"/>
      <c r="HLE106" s="288"/>
      <c r="HLF106" s="288"/>
      <c r="HLG106" s="288"/>
      <c r="HLH106" s="288"/>
      <c r="HLI106" s="288"/>
      <c r="HLJ106" s="288"/>
      <c r="HLK106" s="288"/>
      <c r="HLL106" s="288"/>
      <c r="HLM106" s="288"/>
      <c r="HLN106" s="288"/>
      <c r="HLO106" s="288"/>
      <c r="HLP106" s="288"/>
      <c r="HLQ106" s="288"/>
      <c r="HLR106" s="288"/>
      <c r="HLS106" s="288"/>
      <c r="HLT106" s="288"/>
      <c r="HLU106" s="288"/>
      <c r="HLV106" s="288"/>
      <c r="HLW106" s="288"/>
      <c r="HLX106" s="288"/>
      <c r="HLY106" s="288"/>
      <c r="HLZ106" s="288"/>
      <c r="HMA106" s="288"/>
      <c r="HMB106" s="288"/>
      <c r="HMC106" s="288"/>
      <c r="HMD106" s="288"/>
      <c r="HME106" s="288"/>
      <c r="HMF106" s="288"/>
      <c r="HMG106" s="288"/>
      <c r="HMH106" s="288"/>
      <c r="HMI106" s="288"/>
      <c r="HMJ106" s="288"/>
      <c r="HMK106" s="288"/>
      <c r="HML106" s="288"/>
      <c r="HMM106" s="288"/>
      <c r="HMN106" s="288"/>
      <c r="HMO106" s="288"/>
      <c r="HMP106" s="288"/>
      <c r="HMQ106" s="288"/>
      <c r="HMR106" s="288"/>
      <c r="HMS106" s="288"/>
      <c r="HMT106" s="288"/>
      <c r="HMU106" s="288"/>
      <c r="HMV106" s="288"/>
      <c r="HMW106" s="288"/>
      <c r="HMX106" s="288"/>
      <c r="HMY106" s="288"/>
      <c r="HMZ106" s="288"/>
      <c r="HNA106" s="288"/>
      <c r="HNB106" s="288"/>
      <c r="HNC106" s="288"/>
      <c r="HND106" s="288"/>
      <c r="HNE106" s="288"/>
      <c r="HNF106" s="288"/>
      <c r="HNG106" s="288"/>
      <c r="HNH106" s="288"/>
      <c r="HNI106" s="288"/>
      <c r="HNJ106" s="288"/>
      <c r="HNK106" s="288"/>
      <c r="HNL106" s="288"/>
      <c r="HNM106" s="288"/>
      <c r="HNN106" s="288"/>
      <c r="HNO106" s="288"/>
      <c r="HNP106" s="288"/>
      <c r="HNQ106" s="288"/>
      <c r="HNR106" s="288"/>
      <c r="HNS106" s="288"/>
      <c r="HNT106" s="288"/>
      <c r="HNU106" s="288"/>
      <c r="HNV106" s="288"/>
      <c r="HNW106" s="288"/>
      <c r="HNX106" s="288"/>
      <c r="HNY106" s="288"/>
      <c r="HNZ106" s="288"/>
      <c r="HOA106" s="288"/>
      <c r="HOB106" s="288"/>
      <c r="HOC106" s="288"/>
      <c r="HOD106" s="288"/>
      <c r="HOE106" s="288"/>
      <c r="HOF106" s="288"/>
      <c r="HOG106" s="288"/>
      <c r="HOH106" s="288"/>
      <c r="HOI106" s="288"/>
      <c r="HOJ106" s="288"/>
      <c r="HOK106" s="288"/>
      <c r="HOL106" s="288"/>
      <c r="HOM106" s="288"/>
      <c r="HON106" s="288"/>
      <c r="HOO106" s="288"/>
      <c r="HOP106" s="288"/>
      <c r="HOQ106" s="288"/>
      <c r="HOR106" s="288"/>
      <c r="HOS106" s="288"/>
      <c r="HOT106" s="288"/>
      <c r="HOU106" s="288"/>
      <c r="HOV106" s="288"/>
      <c r="HOW106" s="288"/>
      <c r="HOX106" s="288"/>
      <c r="HOY106" s="288"/>
      <c r="HOZ106" s="288"/>
      <c r="HPA106" s="288"/>
      <c r="HPB106" s="288"/>
      <c r="HPC106" s="288"/>
      <c r="HPD106" s="288"/>
      <c r="HPE106" s="288"/>
      <c r="HPF106" s="288"/>
      <c r="HPG106" s="288"/>
      <c r="HPH106" s="288"/>
      <c r="HPI106" s="288"/>
      <c r="HPJ106" s="288"/>
      <c r="HPK106" s="288"/>
      <c r="HPL106" s="288"/>
      <c r="HPM106" s="288"/>
      <c r="HPN106" s="288"/>
      <c r="HPO106" s="288"/>
      <c r="HPP106" s="288"/>
      <c r="HPQ106" s="288"/>
      <c r="HPR106" s="288"/>
      <c r="HPS106" s="288"/>
      <c r="HPT106" s="288"/>
      <c r="HPU106" s="288"/>
      <c r="HPV106" s="288"/>
      <c r="HPW106" s="288"/>
      <c r="HPX106" s="288"/>
      <c r="HPY106" s="288"/>
      <c r="HPZ106" s="288"/>
      <c r="HQA106" s="288"/>
      <c r="HQB106" s="288"/>
      <c r="HQC106" s="288"/>
      <c r="HQD106" s="288"/>
      <c r="HQE106" s="288"/>
      <c r="HQF106" s="288"/>
      <c r="HQG106" s="288"/>
      <c r="HQH106" s="288"/>
      <c r="HQI106" s="288"/>
      <c r="HQJ106" s="288"/>
      <c r="HQK106" s="288"/>
      <c r="HQL106" s="288"/>
      <c r="HQM106" s="288"/>
      <c r="HQN106" s="288"/>
      <c r="HQO106" s="288"/>
      <c r="HQP106" s="288"/>
      <c r="HQQ106" s="288"/>
      <c r="HQR106" s="288"/>
      <c r="HQS106" s="288"/>
      <c r="HQT106" s="288"/>
      <c r="HQU106" s="288"/>
      <c r="HQV106" s="288"/>
      <c r="HQW106" s="288"/>
      <c r="HQX106" s="288"/>
      <c r="HQY106" s="288"/>
      <c r="HQZ106" s="288"/>
      <c r="HRA106" s="288"/>
      <c r="HRB106" s="288"/>
      <c r="HRC106" s="288"/>
      <c r="HRD106" s="288"/>
      <c r="HRE106" s="288"/>
      <c r="HRF106" s="288"/>
      <c r="HRG106" s="288"/>
      <c r="HRH106" s="288"/>
      <c r="HRI106" s="288"/>
      <c r="HRJ106" s="288"/>
      <c r="HRK106" s="288"/>
      <c r="HRL106" s="288"/>
      <c r="HRM106" s="288"/>
      <c r="HRN106" s="288"/>
      <c r="HRO106" s="288"/>
      <c r="HRP106" s="288"/>
      <c r="HRQ106" s="288"/>
      <c r="HRR106" s="288"/>
      <c r="HRS106" s="288"/>
      <c r="HRT106" s="288"/>
      <c r="HRU106" s="288"/>
      <c r="HRV106" s="288"/>
      <c r="HRW106" s="288"/>
      <c r="HRX106" s="288"/>
      <c r="HRY106" s="288"/>
      <c r="HRZ106" s="288"/>
      <c r="HSA106" s="288"/>
      <c r="HSB106" s="288"/>
      <c r="HSC106" s="288"/>
      <c r="HSD106" s="288"/>
      <c r="HSE106" s="288"/>
      <c r="HSF106" s="288"/>
      <c r="HSG106" s="288"/>
      <c r="HSH106" s="288"/>
      <c r="HSI106" s="288"/>
      <c r="HSJ106" s="288"/>
      <c r="HSK106" s="288"/>
      <c r="HSL106" s="288"/>
      <c r="HSM106" s="288"/>
      <c r="HSN106" s="288"/>
      <c r="HSO106" s="288"/>
      <c r="HSP106" s="288"/>
      <c r="HSQ106" s="288"/>
      <c r="HSR106" s="288"/>
      <c r="HSS106" s="288"/>
      <c r="HST106" s="288"/>
      <c r="HSU106" s="288"/>
      <c r="HSV106" s="288"/>
      <c r="HSW106" s="288"/>
      <c r="HSX106" s="288"/>
      <c r="HSY106" s="288"/>
      <c r="HSZ106" s="288"/>
      <c r="HTA106" s="288"/>
      <c r="HTB106" s="288"/>
      <c r="HTC106" s="288"/>
      <c r="HTD106" s="288"/>
      <c r="HTE106" s="288"/>
      <c r="HTF106" s="288"/>
      <c r="HTG106" s="288"/>
      <c r="HTH106" s="288"/>
      <c r="HTI106" s="288"/>
      <c r="HTJ106" s="288"/>
      <c r="HTK106" s="288"/>
      <c r="HTL106" s="288"/>
      <c r="HTM106" s="288"/>
      <c r="HTN106" s="288"/>
      <c r="HTO106" s="288"/>
      <c r="HTP106" s="288"/>
      <c r="HTQ106" s="288"/>
      <c r="HTR106" s="288"/>
      <c r="HTS106" s="288"/>
      <c r="HTT106" s="288"/>
      <c r="HTU106" s="288"/>
      <c r="HTV106" s="288"/>
      <c r="HTW106" s="288"/>
      <c r="HTX106" s="288"/>
      <c r="HTY106" s="288"/>
      <c r="HTZ106" s="288"/>
      <c r="HUA106" s="288"/>
      <c r="HUB106" s="288"/>
      <c r="HUC106" s="288"/>
      <c r="HUD106" s="288"/>
      <c r="HUE106" s="288"/>
      <c r="HUF106" s="288"/>
      <c r="HUG106" s="288"/>
      <c r="HUH106" s="288"/>
      <c r="HUI106" s="288"/>
      <c r="HUJ106" s="288"/>
      <c r="HUK106" s="288"/>
      <c r="HUL106" s="288"/>
      <c r="HUM106" s="288"/>
      <c r="HUN106" s="288"/>
      <c r="HUO106" s="288"/>
      <c r="HUP106" s="288"/>
      <c r="HUQ106" s="288"/>
      <c r="HUR106" s="288"/>
      <c r="HUS106" s="288"/>
      <c r="HUT106" s="288"/>
      <c r="HUU106" s="288"/>
      <c r="HUV106" s="288"/>
      <c r="HUW106" s="288"/>
      <c r="HUX106" s="288"/>
      <c r="HUY106" s="288"/>
      <c r="HUZ106" s="288"/>
      <c r="HVA106" s="288"/>
      <c r="HVB106" s="288"/>
      <c r="HVC106" s="288"/>
      <c r="HVD106" s="288"/>
      <c r="HVE106" s="288"/>
      <c r="HVF106" s="288"/>
      <c r="HVG106" s="288"/>
      <c r="HVH106" s="288"/>
      <c r="HVI106" s="288"/>
      <c r="HVJ106" s="288"/>
      <c r="HVK106" s="288"/>
      <c r="HVL106" s="288"/>
      <c r="HVM106" s="288"/>
      <c r="HVN106" s="288"/>
      <c r="HVO106" s="288"/>
      <c r="HVP106" s="288"/>
      <c r="HVQ106" s="288"/>
      <c r="HVR106" s="288"/>
      <c r="HVS106" s="288"/>
      <c r="HVT106" s="288"/>
      <c r="HVU106" s="288"/>
      <c r="HVV106" s="288"/>
      <c r="HVW106" s="288"/>
      <c r="HVX106" s="288"/>
      <c r="HVY106" s="288"/>
      <c r="HVZ106" s="288"/>
      <c r="HWA106" s="288"/>
      <c r="HWB106" s="288"/>
      <c r="HWC106" s="288"/>
      <c r="HWD106" s="288"/>
      <c r="HWE106" s="288"/>
      <c r="HWF106" s="288"/>
      <c r="HWG106" s="288"/>
      <c r="HWH106" s="288"/>
      <c r="HWI106" s="288"/>
      <c r="HWJ106" s="288"/>
      <c r="HWK106" s="288"/>
      <c r="HWL106" s="288"/>
      <c r="HWM106" s="288"/>
      <c r="HWN106" s="288"/>
      <c r="HWO106" s="288"/>
      <c r="HWP106" s="288"/>
      <c r="HWQ106" s="288"/>
      <c r="HWR106" s="288"/>
      <c r="HWS106" s="288"/>
      <c r="HWT106" s="288"/>
      <c r="HWU106" s="288"/>
      <c r="HWV106" s="288"/>
      <c r="HWW106" s="288"/>
      <c r="HWX106" s="288"/>
      <c r="HWY106" s="288"/>
      <c r="HWZ106" s="288"/>
      <c r="HXA106" s="288"/>
      <c r="HXB106" s="288"/>
      <c r="HXC106" s="288"/>
      <c r="HXD106" s="288"/>
      <c r="HXE106" s="288"/>
      <c r="HXF106" s="288"/>
      <c r="HXG106" s="288"/>
      <c r="HXH106" s="288"/>
      <c r="HXI106" s="288"/>
      <c r="HXJ106" s="288"/>
      <c r="HXK106" s="288"/>
      <c r="HXL106" s="288"/>
      <c r="HXM106" s="288"/>
      <c r="HXN106" s="288"/>
      <c r="HXO106" s="288"/>
      <c r="HXP106" s="288"/>
      <c r="HXQ106" s="288"/>
      <c r="HXR106" s="288"/>
      <c r="HXS106" s="288"/>
      <c r="HXT106" s="288"/>
      <c r="HXU106" s="288"/>
      <c r="HXV106" s="288"/>
      <c r="HXW106" s="288"/>
      <c r="HXX106" s="288"/>
      <c r="HXY106" s="288"/>
      <c r="HXZ106" s="288"/>
      <c r="HYA106" s="288"/>
      <c r="HYB106" s="288"/>
      <c r="HYC106" s="288"/>
      <c r="HYD106" s="288"/>
      <c r="HYE106" s="288"/>
      <c r="HYF106" s="288"/>
      <c r="HYG106" s="288"/>
      <c r="HYH106" s="288"/>
      <c r="HYI106" s="288"/>
      <c r="HYJ106" s="288"/>
      <c r="HYK106" s="288"/>
      <c r="HYL106" s="288"/>
      <c r="HYM106" s="288"/>
      <c r="HYN106" s="288"/>
      <c r="HYO106" s="288"/>
      <c r="HYP106" s="288"/>
      <c r="HYQ106" s="288"/>
      <c r="HYR106" s="288"/>
      <c r="HYS106" s="288"/>
      <c r="HYT106" s="288"/>
      <c r="HYU106" s="288"/>
      <c r="HYV106" s="288"/>
      <c r="HYW106" s="288"/>
      <c r="HYX106" s="288"/>
      <c r="HYY106" s="288"/>
      <c r="HYZ106" s="288"/>
      <c r="HZA106" s="288"/>
      <c r="HZB106" s="288"/>
      <c r="HZC106" s="288"/>
      <c r="HZD106" s="288"/>
      <c r="HZE106" s="288"/>
      <c r="HZF106" s="288"/>
      <c r="HZG106" s="288"/>
      <c r="HZH106" s="288"/>
      <c r="HZI106" s="288"/>
      <c r="HZJ106" s="288"/>
      <c r="HZK106" s="288"/>
      <c r="HZL106" s="288"/>
      <c r="HZM106" s="288"/>
      <c r="HZN106" s="288"/>
      <c r="HZO106" s="288"/>
      <c r="HZP106" s="288"/>
      <c r="HZQ106" s="288"/>
      <c r="HZR106" s="288"/>
      <c r="HZS106" s="288"/>
      <c r="HZT106" s="288"/>
      <c r="HZU106" s="288"/>
      <c r="HZV106" s="288"/>
      <c r="HZW106" s="288"/>
      <c r="HZX106" s="288"/>
      <c r="HZY106" s="288"/>
      <c r="HZZ106" s="288"/>
      <c r="IAA106" s="288"/>
      <c r="IAB106" s="288"/>
      <c r="IAC106" s="288"/>
      <c r="IAD106" s="288"/>
      <c r="IAE106" s="288"/>
      <c r="IAF106" s="288"/>
      <c r="IAG106" s="288"/>
      <c r="IAH106" s="288"/>
      <c r="IAI106" s="288"/>
      <c r="IAJ106" s="288"/>
      <c r="IAK106" s="288"/>
      <c r="IAL106" s="288"/>
      <c r="IAM106" s="288"/>
      <c r="IAN106" s="288"/>
      <c r="IAO106" s="288"/>
      <c r="IAP106" s="288"/>
      <c r="IAQ106" s="288"/>
      <c r="IAR106" s="288"/>
      <c r="IAS106" s="288"/>
      <c r="IAT106" s="288"/>
      <c r="IAU106" s="288"/>
      <c r="IAV106" s="288"/>
      <c r="IAW106" s="288"/>
      <c r="IAX106" s="288"/>
      <c r="IAY106" s="288"/>
      <c r="IAZ106" s="288"/>
      <c r="IBA106" s="288"/>
      <c r="IBB106" s="288"/>
      <c r="IBC106" s="288"/>
      <c r="IBD106" s="288"/>
      <c r="IBE106" s="288"/>
      <c r="IBF106" s="288"/>
      <c r="IBG106" s="288"/>
      <c r="IBH106" s="288"/>
      <c r="IBI106" s="288"/>
      <c r="IBJ106" s="288"/>
      <c r="IBK106" s="288"/>
      <c r="IBL106" s="288"/>
      <c r="IBM106" s="288"/>
      <c r="IBN106" s="288"/>
      <c r="IBO106" s="288"/>
      <c r="IBP106" s="288"/>
      <c r="IBQ106" s="288"/>
      <c r="IBR106" s="288"/>
      <c r="IBS106" s="288"/>
      <c r="IBT106" s="288"/>
      <c r="IBU106" s="288"/>
      <c r="IBV106" s="288"/>
      <c r="IBW106" s="288"/>
      <c r="IBX106" s="288"/>
      <c r="IBY106" s="288"/>
      <c r="IBZ106" s="288"/>
      <c r="ICA106" s="288"/>
      <c r="ICB106" s="288"/>
      <c r="ICC106" s="288"/>
      <c r="ICD106" s="288"/>
      <c r="ICE106" s="288"/>
      <c r="ICF106" s="288"/>
      <c r="ICG106" s="288"/>
      <c r="ICH106" s="288"/>
      <c r="ICI106" s="288"/>
      <c r="ICJ106" s="288"/>
      <c r="ICK106" s="288"/>
      <c r="ICL106" s="288"/>
      <c r="ICM106" s="288"/>
      <c r="ICN106" s="288"/>
      <c r="ICO106" s="288"/>
      <c r="ICP106" s="288"/>
      <c r="ICQ106" s="288"/>
      <c r="ICR106" s="288"/>
      <c r="ICS106" s="288"/>
      <c r="ICT106" s="288"/>
      <c r="ICU106" s="288"/>
      <c r="ICV106" s="288"/>
      <c r="ICW106" s="288"/>
      <c r="ICX106" s="288"/>
      <c r="ICY106" s="288"/>
      <c r="ICZ106" s="288"/>
      <c r="IDA106" s="288"/>
      <c r="IDB106" s="288"/>
      <c r="IDC106" s="288"/>
      <c r="IDD106" s="288"/>
      <c r="IDE106" s="288"/>
      <c r="IDF106" s="288"/>
      <c r="IDG106" s="288"/>
      <c r="IDH106" s="288"/>
      <c r="IDI106" s="288"/>
      <c r="IDJ106" s="288"/>
      <c r="IDK106" s="288"/>
      <c r="IDL106" s="288"/>
      <c r="IDM106" s="288"/>
      <c r="IDN106" s="288"/>
      <c r="IDO106" s="288"/>
      <c r="IDP106" s="288"/>
      <c r="IDQ106" s="288"/>
      <c r="IDR106" s="288"/>
      <c r="IDS106" s="288"/>
      <c r="IDT106" s="288"/>
      <c r="IDU106" s="288"/>
      <c r="IDV106" s="288"/>
      <c r="IDW106" s="288"/>
      <c r="IDX106" s="288"/>
      <c r="IDY106" s="288"/>
      <c r="IDZ106" s="288"/>
      <c r="IEA106" s="288"/>
      <c r="IEB106" s="288"/>
      <c r="IEC106" s="288"/>
      <c r="IED106" s="288"/>
      <c r="IEE106" s="288"/>
      <c r="IEF106" s="288"/>
      <c r="IEG106" s="288"/>
      <c r="IEH106" s="288"/>
      <c r="IEI106" s="288"/>
      <c r="IEJ106" s="288"/>
      <c r="IEK106" s="288"/>
      <c r="IEL106" s="288"/>
      <c r="IEM106" s="288"/>
      <c r="IEN106" s="288"/>
      <c r="IEO106" s="288"/>
      <c r="IEP106" s="288"/>
      <c r="IEQ106" s="288"/>
      <c r="IER106" s="288"/>
      <c r="IES106" s="288"/>
      <c r="IET106" s="288"/>
      <c r="IEU106" s="288"/>
      <c r="IEV106" s="288"/>
      <c r="IEW106" s="288"/>
      <c r="IEX106" s="288"/>
      <c r="IEY106" s="288"/>
      <c r="IEZ106" s="288"/>
      <c r="IFA106" s="288"/>
      <c r="IFB106" s="288"/>
      <c r="IFC106" s="288"/>
      <c r="IFD106" s="288"/>
      <c r="IFE106" s="288"/>
      <c r="IFF106" s="288"/>
      <c r="IFG106" s="288"/>
      <c r="IFH106" s="288"/>
      <c r="IFI106" s="288"/>
      <c r="IFJ106" s="288"/>
      <c r="IFK106" s="288"/>
      <c r="IFL106" s="288"/>
      <c r="IFM106" s="288"/>
      <c r="IFN106" s="288"/>
      <c r="IFO106" s="288"/>
      <c r="IFP106" s="288"/>
      <c r="IFQ106" s="288"/>
      <c r="IFR106" s="288"/>
      <c r="IFS106" s="288"/>
      <c r="IFT106" s="288"/>
      <c r="IFU106" s="288"/>
      <c r="IFV106" s="288"/>
      <c r="IFW106" s="288"/>
      <c r="IFX106" s="288"/>
      <c r="IFY106" s="288"/>
      <c r="IFZ106" s="288"/>
      <c r="IGA106" s="288"/>
      <c r="IGB106" s="288"/>
      <c r="IGC106" s="288"/>
      <c r="IGD106" s="288"/>
      <c r="IGE106" s="288"/>
      <c r="IGF106" s="288"/>
      <c r="IGG106" s="288"/>
      <c r="IGH106" s="288"/>
      <c r="IGI106" s="288"/>
      <c r="IGJ106" s="288"/>
      <c r="IGK106" s="288"/>
      <c r="IGL106" s="288"/>
      <c r="IGM106" s="288"/>
      <c r="IGN106" s="288"/>
      <c r="IGO106" s="288"/>
      <c r="IGP106" s="288"/>
      <c r="IGQ106" s="288"/>
      <c r="IGR106" s="288"/>
      <c r="IGS106" s="288"/>
      <c r="IGT106" s="288"/>
      <c r="IGU106" s="288"/>
      <c r="IGV106" s="288"/>
      <c r="IGW106" s="288"/>
      <c r="IGX106" s="288"/>
      <c r="IGY106" s="288"/>
      <c r="IGZ106" s="288"/>
      <c r="IHA106" s="288"/>
      <c r="IHB106" s="288"/>
      <c r="IHC106" s="288"/>
      <c r="IHD106" s="288"/>
      <c r="IHE106" s="288"/>
      <c r="IHF106" s="288"/>
      <c r="IHG106" s="288"/>
      <c r="IHH106" s="288"/>
      <c r="IHI106" s="288"/>
      <c r="IHJ106" s="288"/>
      <c r="IHK106" s="288"/>
      <c r="IHL106" s="288"/>
      <c r="IHM106" s="288"/>
      <c r="IHN106" s="288"/>
      <c r="IHO106" s="288"/>
      <c r="IHP106" s="288"/>
      <c r="IHQ106" s="288"/>
      <c r="IHR106" s="288"/>
      <c r="IHS106" s="288"/>
      <c r="IHT106" s="288"/>
      <c r="IHU106" s="288"/>
      <c r="IHV106" s="288"/>
      <c r="IHW106" s="288"/>
      <c r="IHX106" s="288"/>
      <c r="IHY106" s="288"/>
      <c r="IHZ106" s="288"/>
      <c r="IIA106" s="288"/>
      <c r="IIB106" s="288"/>
      <c r="IIC106" s="288"/>
      <c r="IID106" s="288"/>
      <c r="IIE106" s="288"/>
      <c r="IIF106" s="288"/>
      <c r="IIG106" s="288"/>
      <c r="IIH106" s="288"/>
      <c r="III106" s="288"/>
      <c r="IIJ106" s="288"/>
      <c r="IIK106" s="288"/>
      <c r="IIL106" s="288"/>
      <c r="IIM106" s="288"/>
      <c r="IIN106" s="288"/>
      <c r="IIO106" s="288"/>
      <c r="IIP106" s="288"/>
      <c r="IIQ106" s="288"/>
      <c r="IIR106" s="288"/>
      <c r="IIS106" s="288"/>
      <c r="IIT106" s="288"/>
      <c r="IIU106" s="288"/>
      <c r="IIV106" s="288"/>
      <c r="IIW106" s="288"/>
      <c r="IIX106" s="288"/>
      <c r="IIY106" s="288"/>
      <c r="IIZ106" s="288"/>
      <c r="IJA106" s="288"/>
      <c r="IJB106" s="288"/>
      <c r="IJC106" s="288"/>
      <c r="IJD106" s="288"/>
      <c r="IJE106" s="288"/>
      <c r="IJF106" s="288"/>
      <c r="IJG106" s="288"/>
      <c r="IJH106" s="288"/>
      <c r="IJI106" s="288"/>
      <c r="IJJ106" s="288"/>
      <c r="IJK106" s="288"/>
      <c r="IJL106" s="288"/>
      <c r="IJM106" s="288"/>
      <c r="IJN106" s="288"/>
      <c r="IJO106" s="288"/>
      <c r="IJP106" s="288"/>
      <c r="IJQ106" s="288"/>
      <c r="IJR106" s="288"/>
      <c r="IJS106" s="288"/>
      <c r="IJT106" s="288"/>
      <c r="IJU106" s="288"/>
      <c r="IJV106" s="288"/>
      <c r="IJW106" s="288"/>
      <c r="IJX106" s="288"/>
      <c r="IJY106" s="288"/>
      <c r="IJZ106" s="288"/>
      <c r="IKA106" s="288"/>
      <c r="IKB106" s="288"/>
      <c r="IKC106" s="288"/>
      <c r="IKD106" s="288"/>
      <c r="IKE106" s="288"/>
      <c r="IKF106" s="288"/>
      <c r="IKG106" s="288"/>
      <c r="IKH106" s="288"/>
      <c r="IKI106" s="288"/>
      <c r="IKJ106" s="288"/>
      <c r="IKK106" s="288"/>
      <c r="IKL106" s="288"/>
      <c r="IKM106" s="288"/>
      <c r="IKN106" s="288"/>
      <c r="IKO106" s="288"/>
      <c r="IKP106" s="288"/>
      <c r="IKQ106" s="288"/>
      <c r="IKR106" s="288"/>
      <c r="IKS106" s="288"/>
      <c r="IKT106" s="288"/>
      <c r="IKU106" s="288"/>
      <c r="IKV106" s="288"/>
      <c r="IKW106" s="288"/>
      <c r="IKX106" s="288"/>
      <c r="IKY106" s="288"/>
      <c r="IKZ106" s="288"/>
      <c r="ILA106" s="288"/>
      <c r="ILB106" s="288"/>
      <c r="ILC106" s="288"/>
      <c r="ILD106" s="288"/>
      <c r="ILE106" s="288"/>
      <c r="ILF106" s="288"/>
      <c r="ILG106" s="288"/>
      <c r="ILH106" s="288"/>
      <c r="ILI106" s="288"/>
      <c r="ILJ106" s="288"/>
      <c r="ILK106" s="288"/>
      <c r="ILL106" s="288"/>
      <c r="ILM106" s="288"/>
      <c r="ILN106" s="288"/>
      <c r="ILO106" s="288"/>
      <c r="ILP106" s="288"/>
      <c r="ILQ106" s="288"/>
      <c r="ILR106" s="288"/>
      <c r="ILS106" s="288"/>
      <c r="ILT106" s="288"/>
      <c r="ILU106" s="288"/>
      <c r="ILV106" s="288"/>
      <c r="ILW106" s="288"/>
      <c r="ILX106" s="288"/>
      <c r="ILY106" s="288"/>
      <c r="ILZ106" s="288"/>
      <c r="IMA106" s="288"/>
      <c r="IMB106" s="288"/>
      <c r="IMC106" s="288"/>
      <c r="IMD106" s="288"/>
      <c r="IME106" s="288"/>
      <c r="IMF106" s="288"/>
      <c r="IMG106" s="288"/>
      <c r="IMH106" s="288"/>
      <c r="IMI106" s="288"/>
      <c r="IMJ106" s="288"/>
      <c r="IMK106" s="288"/>
      <c r="IML106" s="288"/>
      <c r="IMM106" s="288"/>
      <c r="IMN106" s="288"/>
      <c r="IMO106" s="288"/>
      <c r="IMP106" s="288"/>
      <c r="IMQ106" s="288"/>
      <c r="IMR106" s="288"/>
      <c r="IMS106" s="288"/>
      <c r="IMT106" s="288"/>
      <c r="IMU106" s="288"/>
      <c r="IMV106" s="288"/>
      <c r="IMW106" s="288"/>
      <c r="IMX106" s="288"/>
      <c r="IMY106" s="288"/>
      <c r="IMZ106" s="288"/>
      <c r="INA106" s="288"/>
      <c r="INB106" s="288"/>
      <c r="INC106" s="288"/>
      <c r="IND106" s="288"/>
      <c r="INE106" s="288"/>
      <c r="INF106" s="288"/>
      <c r="ING106" s="288"/>
      <c r="INH106" s="288"/>
      <c r="INI106" s="288"/>
      <c r="INJ106" s="288"/>
      <c r="INK106" s="288"/>
      <c r="INL106" s="288"/>
      <c r="INM106" s="288"/>
      <c r="INN106" s="288"/>
      <c r="INO106" s="288"/>
      <c r="INP106" s="288"/>
      <c r="INQ106" s="288"/>
      <c r="INR106" s="288"/>
      <c r="INS106" s="288"/>
      <c r="INT106" s="288"/>
      <c r="INU106" s="288"/>
      <c r="INV106" s="288"/>
      <c r="INW106" s="288"/>
      <c r="INX106" s="288"/>
      <c r="INY106" s="288"/>
      <c r="INZ106" s="288"/>
      <c r="IOA106" s="288"/>
      <c r="IOB106" s="288"/>
      <c r="IOC106" s="288"/>
      <c r="IOD106" s="288"/>
      <c r="IOE106" s="288"/>
      <c r="IOF106" s="288"/>
      <c r="IOG106" s="288"/>
      <c r="IOH106" s="288"/>
      <c r="IOI106" s="288"/>
      <c r="IOJ106" s="288"/>
      <c r="IOK106" s="288"/>
      <c r="IOL106" s="288"/>
      <c r="IOM106" s="288"/>
      <c r="ION106" s="288"/>
      <c r="IOO106" s="288"/>
      <c r="IOP106" s="288"/>
      <c r="IOQ106" s="288"/>
      <c r="IOR106" s="288"/>
      <c r="IOS106" s="288"/>
      <c r="IOT106" s="288"/>
      <c r="IOU106" s="288"/>
      <c r="IOV106" s="288"/>
      <c r="IOW106" s="288"/>
      <c r="IOX106" s="288"/>
      <c r="IOY106" s="288"/>
      <c r="IOZ106" s="288"/>
      <c r="IPA106" s="288"/>
      <c r="IPB106" s="288"/>
      <c r="IPC106" s="288"/>
      <c r="IPD106" s="288"/>
      <c r="IPE106" s="288"/>
      <c r="IPF106" s="288"/>
      <c r="IPG106" s="288"/>
      <c r="IPH106" s="288"/>
      <c r="IPI106" s="288"/>
      <c r="IPJ106" s="288"/>
      <c r="IPK106" s="288"/>
      <c r="IPL106" s="288"/>
      <c r="IPM106" s="288"/>
      <c r="IPN106" s="288"/>
      <c r="IPO106" s="288"/>
      <c r="IPP106" s="288"/>
      <c r="IPQ106" s="288"/>
      <c r="IPR106" s="288"/>
      <c r="IPS106" s="288"/>
      <c r="IPT106" s="288"/>
      <c r="IPU106" s="288"/>
      <c r="IPV106" s="288"/>
      <c r="IPW106" s="288"/>
      <c r="IPX106" s="288"/>
      <c r="IPY106" s="288"/>
      <c r="IPZ106" s="288"/>
      <c r="IQA106" s="288"/>
      <c r="IQB106" s="288"/>
      <c r="IQC106" s="288"/>
      <c r="IQD106" s="288"/>
      <c r="IQE106" s="288"/>
      <c r="IQF106" s="288"/>
      <c r="IQG106" s="288"/>
      <c r="IQH106" s="288"/>
      <c r="IQI106" s="288"/>
      <c r="IQJ106" s="288"/>
      <c r="IQK106" s="288"/>
      <c r="IQL106" s="288"/>
      <c r="IQM106" s="288"/>
      <c r="IQN106" s="288"/>
      <c r="IQO106" s="288"/>
      <c r="IQP106" s="288"/>
      <c r="IQQ106" s="288"/>
      <c r="IQR106" s="288"/>
      <c r="IQS106" s="288"/>
      <c r="IQT106" s="288"/>
      <c r="IQU106" s="288"/>
      <c r="IQV106" s="288"/>
      <c r="IQW106" s="288"/>
      <c r="IQX106" s="288"/>
      <c r="IQY106" s="288"/>
      <c r="IQZ106" s="288"/>
      <c r="IRA106" s="288"/>
      <c r="IRB106" s="288"/>
      <c r="IRC106" s="288"/>
      <c r="IRD106" s="288"/>
      <c r="IRE106" s="288"/>
      <c r="IRF106" s="288"/>
      <c r="IRG106" s="288"/>
      <c r="IRH106" s="288"/>
      <c r="IRI106" s="288"/>
      <c r="IRJ106" s="288"/>
      <c r="IRK106" s="288"/>
      <c r="IRL106" s="288"/>
      <c r="IRM106" s="288"/>
      <c r="IRN106" s="288"/>
      <c r="IRO106" s="288"/>
      <c r="IRP106" s="288"/>
      <c r="IRQ106" s="288"/>
      <c r="IRR106" s="288"/>
      <c r="IRS106" s="288"/>
      <c r="IRT106" s="288"/>
      <c r="IRU106" s="288"/>
      <c r="IRV106" s="288"/>
      <c r="IRW106" s="288"/>
      <c r="IRX106" s="288"/>
      <c r="IRY106" s="288"/>
      <c r="IRZ106" s="288"/>
      <c r="ISA106" s="288"/>
      <c r="ISB106" s="288"/>
      <c r="ISC106" s="288"/>
      <c r="ISD106" s="288"/>
      <c r="ISE106" s="288"/>
      <c r="ISF106" s="288"/>
      <c r="ISG106" s="288"/>
      <c r="ISH106" s="288"/>
      <c r="ISI106" s="288"/>
      <c r="ISJ106" s="288"/>
      <c r="ISK106" s="288"/>
      <c r="ISL106" s="288"/>
      <c r="ISM106" s="288"/>
      <c r="ISN106" s="288"/>
      <c r="ISO106" s="288"/>
      <c r="ISP106" s="288"/>
      <c r="ISQ106" s="288"/>
      <c r="ISR106" s="288"/>
      <c r="ISS106" s="288"/>
      <c r="IST106" s="288"/>
      <c r="ISU106" s="288"/>
      <c r="ISV106" s="288"/>
      <c r="ISW106" s="288"/>
      <c r="ISX106" s="288"/>
      <c r="ISY106" s="288"/>
      <c r="ISZ106" s="288"/>
      <c r="ITA106" s="288"/>
      <c r="ITB106" s="288"/>
      <c r="ITC106" s="288"/>
      <c r="ITD106" s="288"/>
      <c r="ITE106" s="288"/>
      <c r="ITF106" s="288"/>
      <c r="ITG106" s="288"/>
      <c r="ITH106" s="288"/>
      <c r="ITI106" s="288"/>
      <c r="ITJ106" s="288"/>
      <c r="ITK106" s="288"/>
      <c r="ITL106" s="288"/>
      <c r="ITM106" s="288"/>
      <c r="ITN106" s="288"/>
      <c r="ITO106" s="288"/>
      <c r="ITP106" s="288"/>
      <c r="ITQ106" s="288"/>
      <c r="ITR106" s="288"/>
      <c r="ITS106" s="288"/>
      <c r="ITT106" s="288"/>
      <c r="ITU106" s="288"/>
      <c r="ITV106" s="288"/>
      <c r="ITW106" s="288"/>
      <c r="ITX106" s="288"/>
      <c r="ITY106" s="288"/>
      <c r="ITZ106" s="288"/>
      <c r="IUA106" s="288"/>
      <c r="IUB106" s="288"/>
      <c r="IUC106" s="288"/>
      <c r="IUD106" s="288"/>
      <c r="IUE106" s="288"/>
      <c r="IUF106" s="288"/>
      <c r="IUG106" s="288"/>
      <c r="IUH106" s="288"/>
      <c r="IUI106" s="288"/>
      <c r="IUJ106" s="288"/>
      <c r="IUK106" s="288"/>
      <c r="IUL106" s="288"/>
      <c r="IUM106" s="288"/>
      <c r="IUN106" s="288"/>
      <c r="IUO106" s="288"/>
      <c r="IUP106" s="288"/>
      <c r="IUQ106" s="288"/>
      <c r="IUR106" s="288"/>
      <c r="IUS106" s="288"/>
      <c r="IUT106" s="288"/>
      <c r="IUU106" s="288"/>
      <c r="IUV106" s="288"/>
      <c r="IUW106" s="288"/>
      <c r="IUX106" s="288"/>
      <c r="IUY106" s="288"/>
      <c r="IUZ106" s="288"/>
      <c r="IVA106" s="288"/>
      <c r="IVB106" s="288"/>
      <c r="IVC106" s="288"/>
      <c r="IVD106" s="288"/>
      <c r="IVE106" s="288"/>
      <c r="IVF106" s="288"/>
      <c r="IVG106" s="288"/>
      <c r="IVH106" s="288"/>
      <c r="IVI106" s="288"/>
      <c r="IVJ106" s="288"/>
      <c r="IVK106" s="288"/>
      <c r="IVL106" s="288"/>
      <c r="IVM106" s="288"/>
      <c r="IVN106" s="288"/>
      <c r="IVO106" s="288"/>
      <c r="IVP106" s="288"/>
      <c r="IVQ106" s="288"/>
      <c r="IVR106" s="288"/>
      <c r="IVS106" s="288"/>
      <c r="IVT106" s="288"/>
      <c r="IVU106" s="288"/>
      <c r="IVV106" s="288"/>
      <c r="IVW106" s="288"/>
      <c r="IVX106" s="288"/>
      <c r="IVY106" s="288"/>
      <c r="IVZ106" s="288"/>
      <c r="IWA106" s="288"/>
      <c r="IWB106" s="288"/>
      <c r="IWC106" s="288"/>
      <c r="IWD106" s="288"/>
      <c r="IWE106" s="288"/>
      <c r="IWF106" s="288"/>
      <c r="IWG106" s="288"/>
      <c r="IWH106" s="288"/>
      <c r="IWI106" s="288"/>
      <c r="IWJ106" s="288"/>
      <c r="IWK106" s="288"/>
      <c r="IWL106" s="288"/>
      <c r="IWM106" s="288"/>
      <c r="IWN106" s="288"/>
      <c r="IWO106" s="288"/>
      <c r="IWP106" s="288"/>
      <c r="IWQ106" s="288"/>
      <c r="IWR106" s="288"/>
      <c r="IWS106" s="288"/>
      <c r="IWT106" s="288"/>
      <c r="IWU106" s="288"/>
      <c r="IWV106" s="288"/>
      <c r="IWW106" s="288"/>
      <c r="IWX106" s="288"/>
      <c r="IWY106" s="288"/>
      <c r="IWZ106" s="288"/>
      <c r="IXA106" s="288"/>
      <c r="IXB106" s="288"/>
      <c r="IXC106" s="288"/>
      <c r="IXD106" s="288"/>
      <c r="IXE106" s="288"/>
      <c r="IXF106" s="288"/>
      <c r="IXG106" s="288"/>
      <c r="IXH106" s="288"/>
      <c r="IXI106" s="288"/>
      <c r="IXJ106" s="288"/>
      <c r="IXK106" s="288"/>
      <c r="IXL106" s="288"/>
      <c r="IXM106" s="288"/>
      <c r="IXN106" s="288"/>
      <c r="IXO106" s="288"/>
      <c r="IXP106" s="288"/>
      <c r="IXQ106" s="288"/>
      <c r="IXR106" s="288"/>
      <c r="IXS106" s="288"/>
      <c r="IXT106" s="288"/>
      <c r="IXU106" s="288"/>
      <c r="IXV106" s="288"/>
      <c r="IXW106" s="288"/>
      <c r="IXX106" s="288"/>
      <c r="IXY106" s="288"/>
      <c r="IXZ106" s="288"/>
      <c r="IYA106" s="288"/>
      <c r="IYB106" s="288"/>
      <c r="IYC106" s="288"/>
      <c r="IYD106" s="288"/>
      <c r="IYE106" s="288"/>
      <c r="IYF106" s="288"/>
      <c r="IYG106" s="288"/>
      <c r="IYH106" s="288"/>
      <c r="IYI106" s="288"/>
      <c r="IYJ106" s="288"/>
      <c r="IYK106" s="288"/>
      <c r="IYL106" s="288"/>
      <c r="IYM106" s="288"/>
      <c r="IYN106" s="288"/>
      <c r="IYO106" s="288"/>
      <c r="IYP106" s="288"/>
      <c r="IYQ106" s="288"/>
      <c r="IYR106" s="288"/>
      <c r="IYS106" s="288"/>
      <c r="IYT106" s="288"/>
      <c r="IYU106" s="288"/>
      <c r="IYV106" s="288"/>
      <c r="IYW106" s="288"/>
      <c r="IYX106" s="288"/>
      <c r="IYY106" s="288"/>
      <c r="IYZ106" s="288"/>
      <c r="IZA106" s="288"/>
      <c r="IZB106" s="288"/>
      <c r="IZC106" s="288"/>
      <c r="IZD106" s="288"/>
      <c r="IZE106" s="288"/>
      <c r="IZF106" s="288"/>
      <c r="IZG106" s="288"/>
      <c r="IZH106" s="288"/>
      <c r="IZI106" s="288"/>
      <c r="IZJ106" s="288"/>
      <c r="IZK106" s="288"/>
      <c r="IZL106" s="288"/>
      <c r="IZM106" s="288"/>
      <c r="IZN106" s="288"/>
      <c r="IZO106" s="288"/>
      <c r="IZP106" s="288"/>
      <c r="IZQ106" s="288"/>
      <c r="IZR106" s="288"/>
      <c r="IZS106" s="288"/>
      <c r="IZT106" s="288"/>
      <c r="IZU106" s="288"/>
      <c r="IZV106" s="288"/>
      <c r="IZW106" s="288"/>
      <c r="IZX106" s="288"/>
      <c r="IZY106" s="288"/>
      <c r="IZZ106" s="288"/>
      <c r="JAA106" s="288"/>
      <c r="JAB106" s="288"/>
      <c r="JAC106" s="288"/>
      <c r="JAD106" s="288"/>
      <c r="JAE106" s="288"/>
      <c r="JAF106" s="288"/>
      <c r="JAG106" s="288"/>
      <c r="JAH106" s="288"/>
      <c r="JAI106" s="288"/>
      <c r="JAJ106" s="288"/>
      <c r="JAK106" s="288"/>
      <c r="JAL106" s="288"/>
      <c r="JAM106" s="288"/>
      <c r="JAN106" s="288"/>
      <c r="JAO106" s="288"/>
      <c r="JAP106" s="288"/>
      <c r="JAQ106" s="288"/>
      <c r="JAR106" s="288"/>
      <c r="JAS106" s="288"/>
      <c r="JAT106" s="288"/>
      <c r="JAU106" s="288"/>
      <c r="JAV106" s="288"/>
      <c r="JAW106" s="288"/>
      <c r="JAX106" s="288"/>
      <c r="JAY106" s="288"/>
      <c r="JAZ106" s="288"/>
      <c r="JBA106" s="288"/>
      <c r="JBB106" s="288"/>
      <c r="JBC106" s="288"/>
      <c r="JBD106" s="288"/>
      <c r="JBE106" s="288"/>
      <c r="JBF106" s="288"/>
      <c r="JBG106" s="288"/>
      <c r="JBH106" s="288"/>
      <c r="JBI106" s="288"/>
      <c r="JBJ106" s="288"/>
      <c r="JBK106" s="288"/>
      <c r="JBL106" s="288"/>
      <c r="JBM106" s="288"/>
      <c r="JBN106" s="288"/>
      <c r="JBO106" s="288"/>
      <c r="JBP106" s="288"/>
      <c r="JBQ106" s="288"/>
      <c r="JBR106" s="288"/>
      <c r="JBS106" s="288"/>
      <c r="JBT106" s="288"/>
      <c r="JBU106" s="288"/>
      <c r="JBV106" s="288"/>
      <c r="JBW106" s="288"/>
      <c r="JBX106" s="288"/>
      <c r="JBY106" s="288"/>
      <c r="JBZ106" s="288"/>
      <c r="JCA106" s="288"/>
      <c r="JCB106" s="288"/>
      <c r="JCC106" s="288"/>
      <c r="JCD106" s="288"/>
      <c r="JCE106" s="288"/>
      <c r="JCF106" s="288"/>
      <c r="JCG106" s="288"/>
      <c r="JCH106" s="288"/>
      <c r="JCI106" s="288"/>
      <c r="JCJ106" s="288"/>
      <c r="JCK106" s="288"/>
      <c r="JCL106" s="288"/>
      <c r="JCM106" s="288"/>
      <c r="JCN106" s="288"/>
      <c r="JCO106" s="288"/>
      <c r="JCP106" s="288"/>
      <c r="JCQ106" s="288"/>
      <c r="JCR106" s="288"/>
      <c r="JCS106" s="288"/>
      <c r="JCT106" s="288"/>
      <c r="JCU106" s="288"/>
      <c r="JCV106" s="288"/>
      <c r="JCW106" s="288"/>
      <c r="JCX106" s="288"/>
      <c r="JCY106" s="288"/>
      <c r="JCZ106" s="288"/>
      <c r="JDA106" s="288"/>
      <c r="JDB106" s="288"/>
      <c r="JDC106" s="288"/>
      <c r="JDD106" s="288"/>
      <c r="JDE106" s="288"/>
      <c r="JDF106" s="288"/>
      <c r="JDG106" s="288"/>
      <c r="JDH106" s="288"/>
      <c r="JDI106" s="288"/>
      <c r="JDJ106" s="288"/>
      <c r="JDK106" s="288"/>
      <c r="JDL106" s="288"/>
      <c r="JDM106" s="288"/>
      <c r="JDN106" s="288"/>
      <c r="JDO106" s="288"/>
      <c r="JDP106" s="288"/>
      <c r="JDQ106" s="288"/>
      <c r="JDR106" s="288"/>
      <c r="JDS106" s="288"/>
      <c r="JDT106" s="288"/>
      <c r="JDU106" s="288"/>
      <c r="JDV106" s="288"/>
      <c r="JDW106" s="288"/>
      <c r="JDX106" s="288"/>
      <c r="JDY106" s="288"/>
      <c r="JDZ106" s="288"/>
      <c r="JEA106" s="288"/>
      <c r="JEB106" s="288"/>
      <c r="JEC106" s="288"/>
      <c r="JED106" s="288"/>
      <c r="JEE106" s="288"/>
      <c r="JEF106" s="288"/>
      <c r="JEG106" s="288"/>
      <c r="JEH106" s="288"/>
      <c r="JEI106" s="288"/>
      <c r="JEJ106" s="288"/>
      <c r="JEK106" s="288"/>
      <c r="JEL106" s="288"/>
      <c r="JEM106" s="288"/>
      <c r="JEN106" s="288"/>
      <c r="JEO106" s="288"/>
      <c r="JEP106" s="288"/>
      <c r="JEQ106" s="288"/>
      <c r="JER106" s="288"/>
      <c r="JES106" s="288"/>
      <c r="JET106" s="288"/>
      <c r="JEU106" s="288"/>
      <c r="JEV106" s="288"/>
      <c r="JEW106" s="288"/>
      <c r="JEX106" s="288"/>
      <c r="JEY106" s="288"/>
      <c r="JEZ106" s="288"/>
      <c r="JFA106" s="288"/>
      <c r="JFB106" s="288"/>
      <c r="JFC106" s="288"/>
      <c r="JFD106" s="288"/>
      <c r="JFE106" s="288"/>
      <c r="JFF106" s="288"/>
      <c r="JFG106" s="288"/>
      <c r="JFH106" s="288"/>
      <c r="JFI106" s="288"/>
      <c r="JFJ106" s="288"/>
      <c r="JFK106" s="288"/>
      <c r="JFL106" s="288"/>
      <c r="JFM106" s="288"/>
      <c r="JFN106" s="288"/>
      <c r="JFO106" s="288"/>
      <c r="JFP106" s="288"/>
      <c r="JFQ106" s="288"/>
      <c r="JFR106" s="288"/>
      <c r="JFS106" s="288"/>
      <c r="JFT106" s="288"/>
      <c r="JFU106" s="288"/>
      <c r="JFV106" s="288"/>
      <c r="JFW106" s="288"/>
      <c r="JFX106" s="288"/>
      <c r="JFY106" s="288"/>
      <c r="JFZ106" s="288"/>
      <c r="JGA106" s="288"/>
      <c r="JGB106" s="288"/>
      <c r="JGC106" s="288"/>
      <c r="JGD106" s="288"/>
      <c r="JGE106" s="288"/>
      <c r="JGF106" s="288"/>
      <c r="JGG106" s="288"/>
      <c r="JGH106" s="288"/>
      <c r="JGI106" s="288"/>
      <c r="JGJ106" s="288"/>
      <c r="JGK106" s="288"/>
      <c r="JGL106" s="288"/>
      <c r="JGM106" s="288"/>
      <c r="JGN106" s="288"/>
      <c r="JGO106" s="288"/>
      <c r="JGP106" s="288"/>
      <c r="JGQ106" s="288"/>
      <c r="JGR106" s="288"/>
      <c r="JGS106" s="288"/>
      <c r="JGT106" s="288"/>
      <c r="JGU106" s="288"/>
      <c r="JGV106" s="288"/>
      <c r="JGW106" s="288"/>
      <c r="JGX106" s="288"/>
      <c r="JGY106" s="288"/>
      <c r="JGZ106" s="288"/>
      <c r="JHA106" s="288"/>
      <c r="JHB106" s="288"/>
      <c r="JHC106" s="288"/>
      <c r="JHD106" s="288"/>
      <c r="JHE106" s="288"/>
      <c r="JHF106" s="288"/>
      <c r="JHG106" s="288"/>
      <c r="JHH106" s="288"/>
      <c r="JHI106" s="288"/>
      <c r="JHJ106" s="288"/>
      <c r="JHK106" s="288"/>
      <c r="JHL106" s="288"/>
      <c r="JHM106" s="288"/>
      <c r="JHN106" s="288"/>
      <c r="JHO106" s="288"/>
      <c r="JHP106" s="288"/>
      <c r="JHQ106" s="288"/>
      <c r="JHR106" s="288"/>
      <c r="JHS106" s="288"/>
      <c r="JHT106" s="288"/>
      <c r="JHU106" s="288"/>
      <c r="JHV106" s="288"/>
      <c r="JHW106" s="288"/>
      <c r="JHX106" s="288"/>
      <c r="JHY106" s="288"/>
      <c r="JHZ106" s="288"/>
      <c r="JIA106" s="288"/>
      <c r="JIB106" s="288"/>
      <c r="JIC106" s="288"/>
      <c r="JID106" s="288"/>
      <c r="JIE106" s="288"/>
      <c r="JIF106" s="288"/>
      <c r="JIG106" s="288"/>
      <c r="JIH106" s="288"/>
      <c r="JII106" s="288"/>
      <c r="JIJ106" s="288"/>
      <c r="JIK106" s="288"/>
      <c r="JIL106" s="288"/>
      <c r="JIM106" s="288"/>
      <c r="JIN106" s="288"/>
      <c r="JIO106" s="288"/>
      <c r="JIP106" s="288"/>
      <c r="JIQ106" s="288"/>
      <c r="JIR106" s="288"/>
      <c r="JIS106" s="288"/>
      <c r="JIT106" s="288"/>
      <c r="JIU106" s="288"/>
      <c r="JIV106" s="288"/>
      <c r="JIW106" s="288"/>
      <c r="JIX106" s="288"/>
      <c r="JIY106" s="288"/>
      <c r="JIZ106" s="288"/>
      <c r="JJA106" s="288"/>
      <c r="JJB106" s="288"/>
      <c r="JJC106" s="288"/>
      <c r="JJD106" s="288"/>
      <c r="JJE106" s="288"/>
      <c r="JJF106" s="288"/>
      <c r="JJG106" s="288"/>
      <c r="JJH106" s="288"/>
      <c r="JJI106" s="288"/>
      <c r="JJJ106" s="288"/>
      <c r="JJK106" s="288"/>
      <c r="JJL106" s="288"/>
      <c r="JJM106" s="288"/>
      <c r="JJN106" s="288"/>
      <c r="JJO106" s="288"/>
      <c r="JJP106" s="288"/>
      <c r="JJQ106" s="288"/>
      <c r="JJR106" s="288"/>
      <c r="JJS106" s="288"/>
      <c r="JJT106" s="288"/>
      <c r="JJU106" s="288"/>
      <c r="JJV106" s="288"/>
      <c r="JJW106" s="288"/>
      <c r="JJX106" s="288"/>
      <c r="JJY106" s="288"/>
      <c r="JJZ106" s="288"/>
      <c r="JKA106" s="288"/>
      <c r="JKB106" s="288"/>
      <c r="JKC106" s="288"/>
      <c r="JKD106" s="288"/>
      <c r="JKE106" s="288"/>
      <c r="JKF106" s="288"/>
      <c r="JKG106" s="288"/>
      <c r="JKH106" s="288"/>
      <c r="JKI106" s="288"/>
      <c r="JKJ106" s="288"/>
      <c r="JKK106" s="288"/>
      <c r="JKL106" s="288"/>
      <c r="JKM106" s="288"/>
      <c r="JKN106" s="288"/>
      <c r="JKO106" s="288"/>
      <c r="JKP106" s="288"/>
      <c r="JKQ106" s="288"/>
      <c r="JKR106" s="288"/>
      <c r="JKS106" s="288"/>
      <c r="JKT106" s="288"/>
      <c r="JKU106" s="288"/>
      <c r="JKV106" s="288"/>
      <c r="JKW106" s="288"/>
      <c r="JKX106" s="288"/>
      <c r="JKY106" s="288"/>
      <c r="JKZ106" s="288"/>
      <c r="JLA106" s="288"/>
      <c r="JLB106" s="288"/>
      <c r="JLC106" s="288"/>
      <c r="JLD106" s="288"/>
      <c r="JLE106" s="288"/>
      <c r="JLF106" s="288"/>
      <c r="JLG106" s="288"/>
      <c r="JLH106" s="288"/>
      <c r="JLI106" s="288"/>
      <c r="JLJ106" s="288"/>
      <c r="JLK106" s="288"/>
      <c r="JLL106" s="288"/>
      <c r="JLM106" s="288"/>
      <c r="JLN106" s="288"/>
      <c r="JLO106" s="288"/>
      <c r="JLP106" s="288"/>
      <c r="JLQ106" s="288"/>
      <c r="JLR106" s="288"/>
      <c r="JLS106" s="288"/>
      <c r="JLT106" s="288"/>
      <c r="JLU106" s="288"/>
      <c r="JLV106" s="288"/>
      <c r="JLW106" s="288"/>
      <c r="JLX106" s="288"/>
      <c r="JLY106" s="288"/>
      <c r="JLZ106" s="288"/>
      <c r="JMA106" s="288"/>
      <c r="JMB106" s="288"/>
      <c r="JMC106" s="288"/>
      <c r="JMD106" s="288"/>
      <c r="JME106" s="288"/>
      <c r="JMF106" s="288"/>
      <c r="JMG106" s="288"/>
      <c r="JMH106" s="288"/>
      <c r="JMI106" s="288"/>
      <c r="JMJ106" s="288"/>
      <c r="JMK106" s="288"/>
      <c r="JML106" s="288"/>
      <c r="JMM106" s="288"/>
      <c r="JMN106" s="288"/>
      <c r="JMO106" s="288"/>
      <c r="JMP106" s="288"/>
      <c r="JMQ106" s="288"/>
      <c r="JMR106" s="288"/>
      <c r="JMS106" s="288"/>
      <c r="JMT106" s="288"/>
      <c r="JMU106" s="288"/>
      <c r="JMV106" s="288"/>
      <c r="JMW106" s="288"/>
      <c r="JMX106" s="288"/>
      <c r="JMY106" s="288"/>
      <c r="JMZ106" s="288"/>
      <c r="JNA106" s="288"/>
      <c r="JNB106" s="288"/>
      <c r="JNC106" s="288"/>
      <c r="JND106" s="288"/>
      <c r="JNE106" s="288"/>
      <c r="JNF106" s="288"/>
      <c r="JNG106" s="288"/>
      <c r="JNH106" s="288"/>
      <c r="JNI106" s="288"/>
      <c r="JNJ106" s="288"/>
      <c r="JNK106" s="288"/>
      <c r="JNL106" s="288"/>
      <c r="JNM106" s="288"/>
      <c r="JNN106" s="288"/>
      <c r="JNO106" s="288"/>
      <c r="JNP106" s="288"/>
      <c r="JNQ106" s="288"/>
      <c r="JNR106" s="288"/>
      <c r="JNS106" s="288"/>
      <c r="JNT106" s="288"/>
      <c r="JNU106" s="288"/>
      <c r="JNV106" s="288"/>
      <c r="JNW106" s="288"/>
      <c r="JNX106" s="288"/>
      <c r="JNY106" s="288"/>
      <c r="JNZ106" s="288"/>
      <c r="JOA106" s="288"/>
      <c r="JOB106" s="288"/>
      <c r="JOC106" s="288"/>
      <c r="JOD106" s="288"/>
      <c r="JOE106" s="288"/>
      <c r="JOF106" s="288"/>
      <c r="JOG106" s="288"/>
      <c r="JOH106" s="288"/>
      <c r="JOI106" s="288"/>
      <c r="JOJ106" s="288"/>
      <c r="JOK106" s="288"/>
      <c r="JOL106" s="288"/>
      <c r="JOM106" s="288"/>
      <c r="JON106" s="288"/>
      <c r="JOO106" s="288"/>
      <c r="JOP106" s="288"/>
      <c r="JOQ106" s="288"/>
      <c r="JOR106" s="288"/>
      <c r="JOS106" s="288"/>
      <c r="JOT106" s="288"/>
      <c r="JOU106" s="288"/>
      <c r="JOV106" s="288"/>
      <c r="JOW106" s="288"/>
      <c r="JOX106" s="288"/>
      <c r="JOY106" s="288"/>
      <c r="JOZ106" s="288"/>
      <c r="JPA106" s="288"/>
      <c r="JPB106" s="288"/>
      <c r="JPC106" s="288"/>
      <c r="JPD106" s="288"/>
      <c r="JPE106" s="288"/>
      <c r="JPF106" s="288"/>
      <c r="JPG106" s="288"/>
      <c r="JPH106" s="288"/>
      <c r="JPI106" s="288"/>
      <c r="JPJ106" s="288"/>
      <c r="JPK106" s="288"/>
      <c r="JPL106" s="288"/>
      <c r="JPM106" s="288"/>
      <c r="JPN106" s="288"/>
      <c r="JPO106" s="288"/>
      <c r="JPP106" s="288"/>
      <c r="JPQ106" s="288"/>
      <c r="JPR106" s="288"/>
      <c r="JPS106" s="288"/>
      <c r="JPT106" s="288"/>
      <c r="JPU106" s="288"/>
      <c r="JPV106" s="288"/>
      <c r="JPW106" s="288"/>
      <c r="JPX106" s="288"/>
      <c r="JPY106" s="288"/>
      <c r="JPZ106" s="288"/>
      <c r="JQA106" s="288"/>
      <c r="JQB106" s="288"/>
      <c r="JQC106" s="288"/>
      <c r="JQD106" s="288"/>
      <c r="JQE106" s="288"/>
      <c r="JQF106" s="288"/>
      <c r="JQG106" s="288"/>
      <c r="JQH106" s="288"/>
      <c r="JQI106" s="288"/>
      <c r="JQJ106" s="288"/>
      <c r="JQK106" s="288"/>
      <c r="JQL106" s="288"/>
      <c r="JQM106" s="288"/>
      <c r="JQN106" s="288"/>
      <c r="JQO106" s="288"/>
      <c r="JQP106" s="288"/>
      <c r="JQQ106" s="288"/>
      <c r="JQR106" s="288"/>
      <c r="JQS106" s="288"/>
      <c r="JQT106" s="288"/>
      <c r="JQU106" s="288"/>
      <c r="JQV106" s="288"/>
      <c r="JQW106" s="288"/>
      <c r="JQX106" s="288"/>
      <c r="JQY106" s="288"/>
      <c r="JQZ106" s="288"/>
      <c r="JRA106" s="288"/>
      <c r="JRB106" s="288"/>
      <c r="JRC106" s="288"/>
      <c r="JRD106" s="288"/>
      <c r="JRE106" s="288"/>
      <c r="JRF106" s="288"/>
      <c r="JRG106" s="288"/>
      <c r="JRH106" s="288"/>
      <c r="JRI106" s="288"/>
      <c r="JRJ106" s="288"/>
      <c r="JRK106" s="288"/>
      <c r="JRL106" s="288"/>
      <c r="JRM106" s="288"/>
      <c r="JRN106" s="288"/>
      <c r="JRO106" s="288"/>
      <c r="JRP106" s="288"/>
      <c r="JRQ106" s="288"/>
      <c r="JRR106" s="288"/>
      <c r="JRS106" s="288"/>
      <c r="JRT106" s="288"/>
      <c r="JRU106" s="288"/>
      <c r="JRV106" s="288"/>
      <c r="JRW106" s="288"/>
      <c r="JRX106" s="288"/>
      <c r="JRY106" s="288"/>
      <c r="JRZ106" s="288"/>
      <c r="JSA106" s="288"/>
      <c r="JSB106" s="288"/>
      <c r="JSC106" s="288"/>
      <c r="JSD106" s="288"/>
      <c r="JSE106" s="288"/>
      <c r="JSF106" s="288"/>
      <c r="JSG106" s="288"/>
      <c r="JSH106" s="288"/>
      <c r="JSI106" s="288"/>
      <c r="JSJ106" s="288"/>
      <c r="JSK106" s="288"/>
      <c r="JSL106" s="288"/>
      <c r="JSM106" s="288"/>
      <c r="JSN106" s="288"/>
      <c r="JSO106" s="288"/>
      <c r="JSP106" s="288"/>
      <c r="JSQ106" s="288"/>
      <c r="JSR106" s="288"/>
      <c r="JSS106" s="288"/>
      <c r="JST106" s="288"/>
      <c r="JSU106" s="288"/>
      <c r="JSV106" s="288"/>
      <c r="JSW106" s="288"/>
      <c r="JSX106" s="288"/>
      <c r="JSY106" s="288"/>
      <c r="JSZ106" s="288"/>
      <c r="JTA106" s="288"/>
      <c r="JTB106" s="288"/>
      <c r="JTC106" s="288"/>
      <c r="JTD106" s="288"/>
      <c r="JTE106" s="288"/>
      <c r="JTF106" s="288"/>
      <c r="JTG106" s="288"/>
      <c r="JTH106" s="288"/>
      <c r="JTI106" s="288"/>
      <c r="JTJ106" s="288"/>
      <c r="JTK106" s="288"/>
      <c r="JTL106" s="288"/>
      <c r="JTM106" s="288"/>
      <c r="JTN106" s="288"/>
      <c r="JTO106" s="288"/>
      <c r="JTP106" s="288"/>
      <c r="JTQ106" s="288"/>
      <c r="JTR106" s="288"/>
      <c r="JTS106" s="288"/>
      <c r="JTT106" s="288"/>
      <c r="JTU106" s="288"/>
      <c r="JTV106" s="288"/>
      <c r="JTW106" s="288"/>
      <c r="JTX106" s="288"/>
      <c r="JTY106" s="288"/>
      <c r="JTZ106" s="288"/>
      <c r="JUA106" s="288"/>
      <c r="JUB106" s="288"/>
      <c r="JUC106" s="288"/>
      <c r="JUD106" s="288"/>
      <c r="JUE106" s="288"/>
      <c r="JUF106" s="288"/>
      <c r="JUG106" s="288"/>
      <c r="JUH106" s="288"/>
      <c r="JUI106" s="288"/>
      <c r="JUJ106" s="288"/>
      <c r="JUK106" s="288"/>
      <c r="JUL106" s="288"/>
      <c r="JUM106" s="288"/>
      <c r="JUN106" s="288"/>
      <c r="JUO106" s="288"/>
      <c r="JUP106" s="288"/>
      <c r="JUQ106" s="288"/>
      <c r="JUR106" s="288"/>
      <c r="JUS106" s="288"/>
      <c r="JUT106" s="288"/>
      <c r="JUU106" s="288"/>
      <c r="JUV106" s="288"/>
      <c r="JUW106" s="288"/>
      <c r="JUX106" s="288"/>
      <c r="JUY106" s="288"/>
      <c r="JUZ106" s="288"/>
      <c r="JVA106" s="288"/>
      <c r="JVB106" s="288"/>
      <c r="JVC106" s="288"/>
      <c r="JVD106" s="288"/>
      <c r="JVE106" s="288"/>
      <c r="JVF106" s="288"/>
      <c r="JVG106" s="288"/>
      <c r="JVH106" s="288"/>
      <c r="JVI106" s="288"/>
      <c r="JVJ106" s="288"/>
      <c r="JVK106" s="288"/>
      <c r="JVL106" s="288"/>
      <c r="JVM106" s="288"/>
      <c r="JVN106" s="288"/>
      <c r="JVO106" s="288"/>
      <c r="JVP106" s="288"/>
      <c r="JVQ106" s="288"/>
      <c r="JVR106" s="288"/>
      <c r="JVS106" s="288"/>
      <c r="JVT106" s="288"/>
      <c r="JVU106" s="288"/>
      <c r="JVV106" s="288"/>
      <c r="JVW106" s="288"/>
      <c r="JVX106" s="288"/>
      <c r="JVY106" s="288"/>
      <c r="JVZ106" s="288"/>
      <c r="JWA106" s="288"/>
      <c r="JWB106" s="288"/>
      <c r="JWC106" s="288"/>
      <c r="JWD106" s="288"/>
      <c r="JWE106" s="288"/>
      <c r="JWF106" s="288"/>
      <c r="JWG106" s="288"/>
      <c r="JWH106" s="288"/>
      <c r="JWI106" s="288"/>
      <c r="JWJ106" s="288"/>
      <c r="JWK106" s="288"/>
      <c r="JWL106" s="288"/>
      <c r="JWM106" s="288"/>
      <c r="JWN106" s="288"/>
      <c r="JWO106" s="288"/>
      <c r="JWP106" s="288"/>
      <c r="JWQ106" s="288"/>
      <c r="JWR106" s="288"/>
      <c r="JWS106" s="288"/>
      <c r="JWT106" s="288"/>
      <c r="JWU106" s="288"/>
      <c r="JWV106" s="288"/>
      <c r="JWW106" s="288"/>
      <c r="JWX106" s="288"/>
      <c r="JWY106" s="288"/>
      <c r="JWZ106" s="288"/>
      <c r="JXA106" s="288"/>
      <c r="JXB106" s="288"/>
      <c r="JXC106" s="288"/>
      <c r="JXD106" s="288"/>
      <c r="JXE106" s="288"/>
      <c r="JXF106" s="288"/>
      <c r="JXG106" s="288"/>
      <c r="JXH106" s="288"/>
      <c r="JXI106" s="288"/>
      <c r="JXJ106" s="288"/>
      <c r="JXK106" s="288"/>
      <c r="JXL106" s="288"/>
      <c r="JXM106" s="288"/>
      <c r="JXN106" s="288"/>
      <c r="JXO106" s="288"/>
      <c r="JXP106" s="288"/>
      <c r="JXQ106" s="288"/>
      <c r="JXR106" s="288"/>
      <c r="JXS106" s="288"/>
      <c r="JXT106" s="288"/>
      <c r="JXU106" s="288"/>
      <c r="JXV106" s="288"/>
      <c r="JXW106" s="288"/>
      <c r="JXX106" s="288"/>
      <c r="JXY106" s="288"/>
      <c r="JXZ106" s="288"/>
      <c r="JYA106" s="288"/>
      <c r="JYB106" s="288"/>
      <c r="JYC106" s="288"/>
      <c r="JYD106" s="288"/>
      <c r="JYE106" s="288"/>
      <c r="JYF106" s="288"/>
      <c r="JYG106" s="288"/>
      <c r="JYH106" s="288"/>
      <c r="JYI106" s="288"/>
      <c r="JYJ106" s="288"/>
      <c r="JYK106" s="288"/>
      <c r="JYL106" s="288"/>
      <c r="JYM106" s="288"/>
      <c r="JYN106" s="288"/>
      <c r="JYO106" s="288"/>
      <c r="JYP106" s="288"/>
      <c r="JYQ106" s="288"/>
      <c r="JYR106" s="288"/>
      <c r="JYS106" s="288"/>
      <c r="JYT106" s="288"/>
      <c r="JYU106" s="288"/>
      <c r="JYV106" s="288"/>
      <c r="JYW106" s="288"/>
      <c r="JYX106" s="288"/>
      <c r="JYY106" s="288"/>
      <c r="JYZ106" s="288"/>
      <c r="JZA106" s="288"/>
      <c r="JZB106" s="288"/>
      <c r="JZC106" s="288"/>
      <c r="JZD106" s="288"/>
      <c r="JZE106" s="288"/>
      <c r="JZF106" s="288"/>
      <c r="JZG106" s="288"/>
      <c r="JZH106" s="288"/>
      <c r="JZI106" s="288"/>
      <c r="JZJ106" s="288"/>
      <c r="JZK106" s="288"/>
      <c r="JZL106" s="288"/>
      <c r="JZM106" s="288"/>
      <c r="JZN106" s="288"/>
      <c r="JZO106" s="288"/>
      <c r="JZP106" s="288"/>
      <c r="JZQ106" s="288"/>
      <c r="JZR106" s="288"/>
      <c r="JZS106" s="288"/>
      <c r="JZT106" s="288"/>
      <c r="JZU106" s="288"/>
      <c r="JZV106" s="288"/>
      <c r="JZW106" s="288"/>
      <c r="JZX106" s="288"/>
      <c r="JZY106" s="288"/>
      <c r="JZZ106" s="288"/>
      <c r="KAA106" s="288"/>
      <c r="KAB106" s="288"/>
      <c r="KAC106" s="288"/>
      <c r="KAD106" s="288"/>
      <c r="KAE106" s="288"/>
      <c r="KAF106" s="288"/>
      <c r="KAG106" s="288"/>
      <c r="KAH106" s="288"/>
      <c r="KAI106" s="288"/>
      <c r="KAJ106" s="288"/>
      <c r="KAK106" s="288"/>
      <c r="KAL106" s="288"/>
      <c r="KAM106" s="288"/>
      <c r="KAN106" s="288"/>
      <c r="KAO106" s="288"/>
      <c r="KAP106" s="288"/>
      <c r="KAQ106" s="288"/>
      <c r="KAR106" s="288"/>
      <c r="KAS106" s="288"/>
      <c r="KAT106" s="288"/>
      <c r="KAU106" s="288"/>
      <c r="KAV106" s="288"/>
      <c r="KAW106" s="288"/>
      <c r="KAX106" s="288"/>
      <c r="KAY106" s="288"/>
      <c r="KAZ106" s="288"/>
      <c r="KBA106" s="288"/>
      <c r="KBB106" s="288"/>
      <c r="KBC106" s="288"/>
      <c r="KBD106" s="288"/>
      <c r="KBE106" s="288"/>
      <c r="KBF106" s="288"/>
      <c r="KBG106" s="288"/>
      <c r="KBH106" s="288"/>
      <c r="KBI106" s="288"/>
      <c r="KBJ106" s="288"/>
      <c r="KBK106" s="288"/>
      <c r="KBL106" s="288"/>
      <c r="KBM106" s="288"/>
      <c r="KBN106" s="288"/>
      <c r="KBO106" s="288"/>
      <c r="KBP106" s="288"/>
      <c r="KBQ106" s="288"/>
      <c r="KBR106" s="288"/>
      <c r="KBS106" s="288"/>
      <c r="KBT106" s="288"/>
      <c r="KBU106" s="288"/>
      <c r="KBV106" s="288"/>
      <c r="KBW106" s="288"/>
      <c r="KBX106" s="288"/>
      <c r="KBY106" s="288"/>
      <c r="KBZ106" s="288"/>
      <c r="KCA106" s="288"/>
      <c r="KCB106" s="288"/>
      <c r="KCC106" s="288"/>
      <c r="KCD106" s="288"/>
      <c r="KCE106" s="288"/>
      <c r="KCF106" s="288"/>
      <c r="KCG106" s="288"/>
      <c r="KCH106" s="288"/>
      <c r="KCI106" s="288"/>
      <c r="KCJ106" s="288"/>
      <c r="KCK106" s="288"/>
      <c r="KCL106" s="288"/>
      <c r="KCM106" s="288"/>
      <c r="KCN106" s="288"/>
      <c r="KCO106" s="288"/>
      <c r="KCP106" s="288"/>
      <c r="KCQ106" s="288"/>
      <c r="KCR106" s="288"/>
      <c r="KCS106" s="288"/>
      <c r="KCT106" s="288"/>
      <c r="KCU106" s="288"/>
      <c r="KCV106" s="288"/>
      <c r="KCW106" s="288"/>
      <c r="KCX106" s="288"/>
      <c r="KCY106" s="288"/>
      <c r="KCZ106" s="288"/>
      <c r="KDA106" s="288"/>
      <c r="KDB106" s="288"/>
      <c r="KDC106" s="288"/>
      <c r="KDD106" s="288"/>
      <c r="KDE106" s="288"/>
      <c r="KDF106" s="288"/>
      <c r="KDG106" s="288"/>
      <c r="KDH106" s="288"/>
      <c r="KDI106" s="288"/>
      <c r="KDJ106" s="288"/>
      <c r="KDK106" s="288"/>
      <c r="KDL106" s="288"/>
      <c r="KDM106" s="288"/>
      <c r="KDN106" s="288"/>
      <c r="KDO106" s="288"/>
      <c r="KDP106" s="288"/>
      <c r="KDQ106" s="288"/>
      <c r="KDR106" s="288"/>
      <c r="KDS106" s="288"/>
      <c r="KDT106" s="288"/>
      <c r="KDU106" s="288"/>
      <c r="KDV106" s="288"/>
      <c r="KDW106" s="288"/>
      <c r="KDX106" s="288"/>
      <c r="KDY106" s="288"/>
      <c r="KDZ106" s="288"/>
      <c r="KEA106" s="288"/>
      <c r="KEB106" s="288"/>
      <c r="KEC106" s="288"/>
      <c r="KED106" s="288"/>
      <c r="KEE106" s="288"/>
      <c r="KEF106" s="288"/>
      <c r="KEG106" s="288"/>
      <c r="KEH106" s="288"/>
      <c r="KEI106" s="288"/>
      <c r="KEJ106" s="288"/>
      <c r="KEK106" s="288"/>
      <c r="KEL106" s="288"/>
      <c r="KEM106" s="288"/>
      <c r="KEN106" s="288"/>
      <c r="KEO106" s="288"/>
      <c r="KEP106" s="288"/>
      <c r="KEQ106" s="288"/>
      <c r="KER106" s="288"/>
      <c r="KES106" s="288"/>
      <c r="KET106" s="288"/>
      <c r="KEU106" s="288"/>
      <c r="KEV106" s="288"/>
      <c r="KEW106" s="288"/>
      <c r="KEX106" s="288"/>
      <c r="KEY106" s="288"/>
      <c r="KEZ106" s="288"/>
      <c r="KFA106" s="288"/>
      <c r="KFB106" s="288"/>
      <c r="KFC106" s="288"/>
      <c r="KFD106" s="288"/>
      <c r="KFE106" s="288"/>
      <c r="KFF106" s="288"/>
      <c r="KFG106" s="288"/>
      <c r="KFH106" s="288"/>
      <c r="KFI106" s="288"/>
      <c r="KFJ106" s="288"/>
      <c r="KFK106" s="288"/>
      <c r="KFL106" s="288"/>
      <c r="KFM106" s="288"/>
      <c r="KFN106" s="288"/>
      <c r="KFO106" s="288"/>
      <c r="KFP106" s="288"/>
      <c r="KFQ106" s="288"/>
      <c r="KFR106" s="288"/>
      <c r="KFS106" s="288"/>
      <c r="KFT106" s="288"/>
      <c r="KFU106" s="288"/>
      <c r="KFV106" s="288"/>
      <c r="KFW106" s="288"/>
      <c r="KFX106" s="288"/>
      <c r="KFY106" s="288"/>
      <c r="KFZ106" s="288"/>
      <c r="KGA106" s="288"/>
      <c r="KGB106" s="288"/>
      <c r="KGC106" s="288"/>
      <c r="KGD106" s="288"/>
      <c r="KGE106" s="288"/>
      <c r="KGF106" s="288"/>
      <c r="KGG106" s="288"/>
      <c r="KGH106" s="288"/>
      <c r="KGI106" s="288"/>
      <c r="KGJ106" s="288"/>
      <c r="KGK106" s="288"/>
      <c r="KGL106" s="288"/>
      <c r="KGM106" s="288"/>
      <c r="KGN106" s="288"/>
      <c r="KGO106" s="288"/>
      <c r="KGP106" s="288"/>
      <c r="KGQ106" s="288"/>
      <c r="KGR106" s="288"/>
      <c r="KGS106" s="288"/>
      <c r="KGT106" s="288"/>
      <c r="KGU106" s="288"/>
      <c r="KGV106" s="288"/>
      <c r="KGW106" s="288"/>
      <c r="KGX106" s="288"/>
      <c r="KGY106" s="288"/>
      <c r="KGZ106" s="288"/>
      <c r="KHA106" s="288"/>
      <c r="KHB106" s="288"/>
      <c r="KHC106" s="288"/>
      <c r="KHD106" s="288"/>
      <c r="KHE106" s="288"/>
      <c r="KHF106" s="288"/>
      <c r="KHG106" s="288"/>
      <c r="KHH106" s="288"/>
      <c r="KHI106" s="288"/>
      <c r="KHJ106" s="288"/>
      <c r="KHK106" s="288"/>
      <c r="KHL106" s="288"/>
      <c r="KHM106" s="288"/>
      <c r="KHN106" s="288"/>
      <c r="KHO106" s="288"/>
      <c r="KHP106" s="288"/>
      <c r="KHQ106" s="288"/>
      <c r="KHR106" s="288"/>
      <c r="KHS106" s="288"/>
      <c r="KHT106" s="288"/>
      <c r="KHU106" s="288"/>
      <c r="KHV106" s="288"/>
      <c r="KHW106" s="288"/>
      <c r="KHX106" s="288"/>
      <c r="KHY106" s="288"/>
      <c r="KHZ106" s="288"/>
      <c r="KIA106" s="288"/>
      <c r="KIB106" s="288"/>
      <c r="KIC106" s="288"/>
      <c r="KID106" s="288"/>
      <c r="KIE106" s="288"/>
      <c r="KIF106" s="288"/>
      <c r="KIG106" s="288"/>
      <c r="KIH106" s="288"/>
      <c r="KII106" s="288"/>
      <c r="KIJ106" s="288"/>
      <c r="KIK106" s="288"/>
      <c r="KIL106" s="288"/>
      <c r="KIM106" s="288"/>
      <c r="KIN106" s="288"/>
      <c r="KIO106" s="288"/>
      <c r="KIP106" s="288"/>
      <c r="KIQ106" s="288"/>
      <c r="KIR106" s="288"/>
      <c r="KIS106" s="288"/>
      <c r="KIT106" s="288"/>
      <c r="KIU106" s="288"/>
      <c r="KIV106" s="288"/>
      <c r="KIW106" s="288"/>
      <c r="KIX106" s="288"/>
      <c r="KIY106" s="288"/>
      <c r="KIZ106" s="288"/>
      <c r="KJA106" s="288"/>
      <c r="KJB106" s="288"/>
      <c r="KJC106" s="288"/>
      <c r="KJD106" s="288"/>
      <c r="KJE106" s="288"/>
      <c r="KJF106" s="288"/>
      <c r="KJG106" s="288"/>
      <c r="KJH106" s="288"/>
      <c r="KJI106" s="288"/>
      <c r="KJJ106" s="288"/>
      <c r="KJK106" s="288"/>
      <c r="KJL106" s="288"/>
      <c r="KJM106" s="288"/>
      <c r="KJN106" s="288"/>
      <c r="KJO106" s="288"/>
      <c r="KJP106" s="288"/>
      <c r="KJQ106" s="288"/>
      <c r="KJR106" s="288"/>
      <c r="KJS106" s="288"/>
      <c r="KJT106" s="288"/>
      <c r="KJU106" s="288"/>
      <c r="KJV106" s="288"/>
      <c r="KJW106" s="288"/>
      <c r="KJX106" s="288"/>
      <c r="KJY106" s="288"/>
      <c r="KJZ106" s="288"/>
      <c r="KKA106" s="288"/>
      <c r="KKB106" s="288"/>
      <c r="KKC106" s="288"/>
      <c r="KKD106" s="288"/>
      <c r="KKE106" s="288"/>
      <c r="KKF106" s="288"/>
      <c r="KKG106" s="288"/>
      <c r="KKH106" s="288"/>
      <c r="KKI106" s="288"/>
      <c r="KKJ106" s="288"/>
      <c r="KKK106" s="288"/>
      <c r="KKL106" s="288"/>
      <c r="KKM106" s="288"/>
      <c r="KKN106" s="288"/>
      <c r="KKO106" s="288"/>
      <c r="KKP106" s="288"/>
      <c r="KKQ106" s="288"/>
      <c r="KKR106" s="288"/>
      <c r="KKS106" s="288"/>
      <c r="KKT106" s="288"/>
      <c r="KKU106" s="288"/>
      <c r="KKV106" s="288"/>
      <c r="KKW106" s="288"/>
      <c r="KKX106" s="288"/>
      <c r="KKY106" s="288"/>
      <c r="KKZ106" s="288"/>
      <c r="KLA106" s="288"/>
      <c r="KLB106" s="288"/>
      <c r="KLC106" s="288"/>
      <c r="KLD106" s="288"/>
      <c r="KLE106" s="288"/>
      <c r="KLF106" s="288"/>
      <c r="KLG106" s="288"/>
      <c r="KLH106" s="288"/>
      <c r="KLI106" s="288"/>
      <c r="KLJ106" s="288"/>
      <c r="KLK106" s="288"/>
      <c r="KLL106" s="288"/>
      <c r="KLM106" s="288"/>
      <c r="KLN106" s="288"/>
      <c r="KLO106" s="288"/>
      <c r="KLP106" s="288"/>
      <c r="KLQ106" s="288"/>
      <c r="KLR106" s="288"/>
      <c r="KLS106" s="288"/>
      <c r="KLT106" s="288"/>
      <c r="KLU106" s="288"/>
      <c r="KLV106" s="288"/>
      <c r="KLW106" s="288"/>
      <c r="KLX106" s="288"/>
      <c r="KLY106" s="288"/>
      <c r="KLZ106" s="288"/>
      <c r="KMA106" s="288"/>
      <c r="KMB106" s="288"/>
      <c r="KMC106" s="288"/>
      <c r="KMD106" s="288"/>
      <c r="KME106" s="288"/>
      <c r="KMF106" s="288"/>
      <c r="KMG106" s="288"/>
      <c r="KMH106" s="288"/>
      <c r="KMI106" s="288"/>
      <c r="KMJ106" s="288"/>
      <c r="KMK106" s="288"/>
      <c r="KML106" s="288"/>
      <c r="KMM106" s="288"/>
      <c r="KMN106" s="288"/>
      <c r="KMO106" s="288"/>
      <c r="KMP106" s="288"/>
      <c r="KMQ106" s="288"/>
      <c r="KMR106" s="288"/>
      <c r="KMS106" s="288"/>
      <c r="KMT106" s="288"/>
      <c r="KMU106" s="288"/>
      <c r="KMV106" s="288"/>
      <c r="KMW106" s="288"/>
      <c r="KMX106" s="288"/>
      <c r="KMY106" s="288"/>
      <c r="KMZ106" s="288"/>
      <c r="KNA106" s="288"/>
      <c r="KNB106" s="288"/>
      <c r="KNC106" s="288"/>
      <c r="KND106" s="288"/>
      <c r="KNE106" s="288"/>
      <c r="KNF106" s="288"/>
      <c r="KNG106" s="288"/>
      <c r="KNH106" s="288"/>
      <c r="KNI106" s="288"/>
      <c r="KNJ106" s="288"/>
      <c r="KNK106" s="288"/>
      <c r="KNL106" s="288"/>
      <c r="KNM106" s="288"/>
      <c r="KNN106" s="288"/>
      <c r="KNO106" s="288"/>
      <c r="KNP106" s="288"/>
      <c r="KNQ106" s="288"/>
      <c r="KNR106" s="288"/>
      <c r="KNS106" s="288"/>
      <c r="KNT106" s="288"/>
      <c r="KNU106" s="288"/>
      <c r="KNV106" s="288"/>
      <c r="KNW106" s="288"/>
      <c r="KNX106" s="288"/>
      <c r="KNY106" s="288"/>
      <c r="KNZ106" s="288"/>
      <c r="KOA106" s="288"/>
      <c r="KOB106" s="288"/>
      <c r="KOC106" s="288"/>
      <c r="KOD106" s="288"/>
      <c r="KOE106" s="288"/>
      <c r="KOF106" s="288"/>
      <c r="KOG106" s="288"/>
      <c r="KOH106" s="288"/>
      <c r="KOI106" s="288"/>
      <c r="KOJ106" s="288"/>
      <c r="KOK106" s="288"/>
      <c r="KOL106" s="288"/>
      <c r="KOM106" s="288"/>
      <c r="KON106" s="288"/>
      <c r="KOO106" s="288"/>
      <c r="KOP106" s="288"/>
      <c r="KOQ106" s="288"/>
      <c r="KOR106" s="288"/>
      <c r="KOS106" s="288"/>
      <c r="KOT106" s="288"/>
      <c r="KOU106" s="288"/>
      <c r="KOV106" s="288"/>
      <c r="KOW106" s="288"/>
      <c r="KOX106" s="288"/>
      <c r="KOY106" s="288"/>
      <c r="KOZ106" s="288"/>
      <c r="KPA106" s="288"/>
      <c r="KPB106" s="288"/>
      <c r="KPC106" s="288"/>
      <c r="KPD106" s="288"/>
      <c r="KPE106" s="288"/>
      <c r="KPF106" s="288"/>
      <c r="KPG106" s="288"/>
      <c r="KPH106" s="288"/>
      <c r="KPI106" s="288"/>
      <c r="KPJ106" s="288"/>
      <c r="KPK106" s="288"/>
      <c r="KPL106" s="288"/>
      <c r="KPM106" s="288"/>
      <c r="KPN106" s="288"/>
      <c r="KPO106" s="288"/>
      <c r="KPP106" s="288"/>
      <c r="KPQ106" s="288"/>
      <c r="KPR106" s="288"/>
      <c r="KPS106" s="288"/>
      <c r="KPT106" s="288"/>
      <c r="KPU106" s="288"/>
      <c r="KPV106" s="288"/>
      <c r="KPW106" s="288"/>
      <c r="KPX106" s="288"/>
      <c r="KPY106" s="288"/>
      <c r="KPZ106" s="288"/>
      <c r="KQA106" s="288"/>
      <c r="KQB106" s="288"/>
      <c r="KQC106" s="288"/>
      <c r="KQD106" s="288"/>
      <c r="KQE106" s="288"/>
      <c r="KQF106" s="288"/>
      <c r="KQG106" s="288"/>
      <c r="KQH106" s="288"/>
      <c r="KQI106" s="288"/>
      <c r="KQJ106" s="288"/>
      <c r="KQK106" s="288"/>
      <c r="KQL106" s="288"/>
      <c r="KQM106" s="288"/>
      <c r="KQN106" s="288"/>
      <c r="KQO106" s="288"/>
      <c r="KQP106" s="288"/>
      <c r="KQQ106" s="288"/>
      <c r="KQR106" s="288"/>
      <c r="KQS106" s="288"/>
      <c r="KQT106" s="288"/>
      <c r="KQU106" s="288"/>
      <c r="KQV106" s="288"/>
      <c r="KQW106" s="288"/>
      <c r="KQX106" s="288"/>
      <c r="KQY106" s="288"/>
      <c r="KQZ106" s="288"/>
      <c r="KRA106" s="288"/>
      <c r="KRB106" s="288"/>
      <c r="KRC106" s="288"/>
      <c r="KRD106" s="288"/>
      <c r="KRE106" s="288"/>
      <c r="KRF106" s="288"/>
      <c r="KRG106" s="288"/>
      <c r="KRH106" s="288"/>
      <c r="KRI106" s="288"/>
      <c r="KRJ106" s="288"/>
      <c r="KRK106" s="288"/>
      <c r="KRL106" s="288"/>
      <c r="KRM106" s="288"/>
      <c r="KRN106" s="288"/>
      <c r="KRO106" s="288"/>
      <c r="KRP106" s="288"/>
      <c r="KRQ106" s="288"/>
      <c r="KRR106" s="288"/>
      <c r="KRS106" s="288"/>
      <c r="KRT106" s="288"/>
      <c r="KRU106" s="288"/>
      <c r="KRV106" s="288"/>
      <c r="KRW106" s="288"/>
      <c r="KRX106" s="288"/>
      <c r="KRY106" s="288"/>
      <c r="KRZ106" s="288"/>
      <c r="KSA106" s="288"/>
      <c r="KSB106" s="288"/>
      <c r="KSC106" s="288"/>
      <c r="KSD106" s="288"/>
      <c r="KSE106" s="288"/>
      <c r="KSF106" s="288"/>
      <c r="KSG106" s="288"/>
      <c r="KSH106" s="288"/>
      <c r="KSI106" s="288"/>
      <c r="KSJ106" s="288"/>
      <c r="KSK106" s="288"/>
      <c r="KSL106" s="288"/>
      <c r="KSM106" s="288"/>
      <c r="KSN106" s="288"/>
      <c r="KSO106" s="288"/>
      <c r="KSP106" s="288"/>
      <c r="KSQ106" s="288"/>
      <c r="KSR106" s="288"/>
      <c r="KSS106" s="288"/>
      <c r="KST106" s="288"/>
      <c r="KSU106" s="288"/>
      <c r="KSV106" s="288"/>
      <c r="KSW106" s="288"/>
      <c r="KSX106" s="288"/>
      <c r="KSY106" s="288"/>
      <c r="KSZ106" s="288"/>
      <c r="KTA106" s="288"/>
      <c r="KTB106" s="288"/>
      <c r="KTC106" s="288"/>
      <c r="KTD106" s="288"/>
      <c r="KTE106" s="288"/>
      <c r="KTF106" s="288"/>
      <c r="KTG106" s="288"/>
      <c r="KTH106" s="288"/>
      <c r="KTI106" s="288"/>
      <c r="KTJ106" s="288"/>
      <c r="KTK106" s="288"/>
      <c r="KTL106" s="288"/>
      <c r="KTM106" s="288"/>
      <c r="KTN106" s="288"/>
      <c r="KTO106" s="288"/>
      <c r="KTP106" s="288"/>
      <c r="KTQ106" s="288"/>
      <c r="KTR106" s="288"/>
      <c r="KTS106" s="288"/>
      <c r="KTT106" s="288"/>
      <c r="KTU106" s="288"/>
      <c r="KTV106" s="288"/>
      <c r="KTW106" s="288"/>
      <c r="KTX106" s="288"/>
      <c r="KTY106" s="288"/>
      <c r="KTZ106" s="288"/>
      <c r="KUA106" s="288"/>
      <c r="KUB106" s="288"/>
      <c r="KUC106" s="288"/>
      <c r="KUD106" s="288"/>
      <c r="KUE106" s="288"/>
      <c r="KUF106" s="288"/>
      <c r="KUG106" s="288"/>
      <c r="KUH106" s="288"/>
      <c r="KUI106" s="288"/>
      <c r="KUJ106" s="288"/>
      <c r="KUK106" s="288"/>
      <c r="KUL106" s="288"/>
      <c r="KUM106" s="288"/>
      <c r="KUN106" s="288"/>
      <c r="KUO106" s="288"/>
      <c r="KUP106" s="288"/>
      <c r="KUQ106" s="288"/>
      <c r="KUR106" s="288"/>
      <c r="KUS106" s="288"/>
      <c r="KUT106" s="288"/>
      <c r="KUU106" s="288"/>
      <c r="KUV106" s="288"/>
      <c r="KUW106" s="288"/>
      <c r="KUX106" s="288"/>
      <c r="KUY106" s="288"/>
      <c r="KUZ106" s="288"/>
      <c r="KVA106" s="288"/>
      <c r="KVB106" s="288"/>
      <c r="KVC106" s="288"/>
      <c r="KVD106" s="288"/>
      <c r="KVE106" s="288"/>
      <c r="KVF106" s="288"/>
      <c r="KVG106" s="288"/>
      <c r="KVH106" s="288"/>
      <c r="KVI106" s="288"/>
      <c r="KVJ106" s="288"/>
      <c r="KVK106" s="288"/>
      <c r="KVL106" s="288"/>
      <c r="KVM106" s="288"/>
      <c r="KVN106" s="288"/>
      <c r="KVO106" s="288"/>
      <c r="KVP106" s="288"/>
      <c r="KVQ106" s="288"/>
      <c r="KVR106" s="288"/>
      <c r="KVS106" s="288"/>
      <c r="KVT106" s="288"/>
      <c r="KVU106" s="288"/>
      <c r="KVV106" s="288"/>
      <c r="KVW106" s="288"/>
      <c r="KVX106" s="288"/>
      <c r="KVY106" s="288"/>
      <c r="KVZ106" s="288"/>
      <c r="KWA106" s="288"/>
      <c r="KWB106" s="288"/>
      <c r="KWC106" s="288"/>
      <c r="KWD106" s="288"/>
      <c r="KWE106" s="288"/>
      <c r="KWF106" s="288"/>
      <c r="KWG106" s="288"/>
      <c r="KWH106" s="288"/>
      <c r="KWI106" s="288"/>
      <c r="KWJ106" s="288"/>
      <c r="KWK106" s="288"/>
      <c r="KWL106" s="288"/>
      <c r="KWM106" s="288"/>
      <c r="KWN106" s="288"/>
      <c r="KWO106" s="288"/>
      <c r="KWP106" s="288"/>
      <c r="KWQ106" s="288"/>
      <c r="KWR106" s="288"/>
      <c r="KWS106" s="288"/>
      <c r="KWT106" s="288"/>
      <c r="KWU106" s="288"/>
      <c r="KWV106" s="288"/>
      <c r="KWW106" s="288"/>
      <c r="KWX106" s="288"/>
      <c r="KWY106" s="288"/>
      <c r="KWZ106" s="288"/>
      <c r="KXA106" s="288"/>
      <c r="KXB106" s="288"/>
      <c r="KXC106" s="288"/>
      <c r="KXD106" s="288"/>
      <c r="KXE106" s="288"/>
      <c r="KXF106" s="288"/>
      <c r="KXG106" s="288"/>
      <c r="KXH106" s="288"/>
      <c r="KXI106" s="288"/>
      <c r="KXJ106" s="288"/>
      <c r="KXK106" s="288"/>
      <c r="KXL106" s="288"/>
      <c r="KXM106" s="288"/>
      <c r="KXN106" s="288"/>
      <c r="KXO106" s="288"/>
      <c r="KXP106" s="288"/>
      <c r="KXQ106" s="288"/>
      <c r="KXR106" s="288"/>
      <c r="KXS106" s="288"/>
      <c r="KXT106" s="288"/>
      <c r="KXU106" s="288"/>
      <c r="KXV106" s="288"/>
      <c r="KXW106" s="288"/>
      <c r="KXX106" s="288"/>
      <c r="KXY106" s="288"/>
      <c r="KXZ106" s="288"/>
      <c r="KYA106" s="288"/>
      <c r="KYB106" s="288"/>
      <c r="KYC106" s="288"/>
      <c r="KYD106" s="288"/>
      <c r="KYE106" s="288"/>
      <c r="KYF106" s="288"/>
      <c r="KYG106" s="288"/>
      <c r="KYH106" s="288"/>
      <c r="KYI106" s="288"/>
      <c r="KYJ106" s="288"/>
      <c r="KYK106" s="288"/>
      <c r="KYL106" s="288"/>
      <c r="KYM106" s="288"/>
      <c r="KYN106" s="288"/>
      <c r="KYO106" s="288"/>
      <c r="KYP106" s="288"/>
      <c r="KYQ106" s="288"/>
      <c r="KYR106" s="288"/>
      <c r="KYS106" s="288"/>
      <c r="KYT106" s="288"/>
      <c r="KYU106" s="288"/>
      <c r="KYV106" s="288"/>
      <c r="KYW106" s="288"/>
      <c r="KYX106" s="288"/>
      <c r="KYY106" s="288"/>
      <c r="KYZ106" s="288"/>
      <c r="KZA106" s="288"/>
      <c r="KZB106" s="288"/>
      <c r="KZC106" s="288"/>
      <c r="KZD106" s="288"/>
      <c r="KZE106" s="288"/>
      <c r="KZF106" s="288"/>
      <c r="KZG106" s="288"/>
      <c r="KZH106" s="288"/>
      <c r="KZI106" s="288"/>
      <c r="KZJ106" s="288"/>
      <c r="KZK106" s="288"/>
      <c r="KZL106" s="288"/>
      <c r="KZM106" s="288"/>
      <c r="KZN106" s="288"/>
      <c r="KZO106" s="288"/>
      <c r="KZP106" s="288"/>
      <c r="KZQ106" s="288"/>
      <c r="KZR106" s="288"/>
      <c r="KZS106" s="288"/>
      <c r="KZT106" s="288"/>
      <c r="KZU106" s="288"/>
      <c r="KZV106" s="288"/>
      <c r="KZW106" s="288"/>
      <c r="KZX106" s="288"/>
      <c r="KZY106" s="288"/>
      <c r="KZZ106" s="288"/>
      <c r="LAA106" s="288"/>
      <c r="LAB106" s="288"/>
      <c r="LAC106" s="288"/>
      <c r="LAD106" s="288"/>
      <c r="LAE106" s="288"/>
      <c r="LAF106" s="288"/>
      <c r="LAG106" s="288"/>
      <c r="LAH106" s="288"/>
      <c r="LAI106" s="288"/>
      <c r="LAJ106" s="288"/>
      <c r="LAK106" s="288"/>
      <c r="LAL106" s="288"/>
      <c r="LAM106" s="288"/>
      <c r="LAN106" s="288"/>
      <c r="LAO106" s="288"/>
      <c r="LAP106" s="288"/>
      <c r="LAQ106" s="288"/>
      <c r="LAR106" s="288"/>
      <c r="LAS106" s="288"/>
      <c r="LAT106" s="288"/>
      <c r="LAU106" s="288"/>
      <c r="LAV106" s="288"/>
      <c r="LAW106" s="288"/>
      <c r="LAX106" s="288"/>
      <c r="LAY106" s="288"/>
      <c r="LAZ106" s="288"/>
      <c r="LBA106" s="288"/>
      <c r="LBB106" s="288"/>
      <c r="LBC106" s="288"/>
      <c r="LBD106" s="288"/>
      <c r="LBE106" s="288"/>
      <c r="LBF106" s="288"/>
      <c r="LBG106" s="288"/>
      <c r="LBH106" s="288"/>
      <c r="LBI106" s="288"/>
      <c r="LBJ106" s="288"/>
      <c r="LBK106" s="288"/>
      <c r="LBL106" s="288"/>
      <c r="LBM106" s="288"/>
      <c r="LBN106" s="288"/>
      <c r="LBO106" s="288"/>
      <c r="LBP106" s="288"/>
      <c r="LBQ106" s="288"/>
      <c r="LBR106" s="288"/>
      <c r="LBS106" s="288"/>
      <c r="LBT106" s="288"/>
      <c r="LBU106" s="288"/>
      <c r="LBV106" s="288"/>
      <c r="LBW106" s="288"/>
      <c r="LBX106" s="288"/>
      <c r="LBY106" s="288"/>
      <c r="LBZ106" s="288"/>
      <c r="LCA106" s="288"/>
      <c r="LCB106" s="288"/>
      <c r="LCC106" s="288"/>
      <c r="LCD106" s="288"/>
      <c r="LCE106" s="288"/>
      <c r="LCF106" s="288"/>
      <c r="LCG106" s="288"/>
      <c r="LCH106" s="288"/>
      <c r="LCI106" s="288"/>
      <c r="LCJ106" s="288"/>
      <c r="LCK106" s="288"/>
      <c r="LCL106" s="288"/>
      <c r="LCM106" s="288"/>
      <c r="LCN106" s="288"/>
      <c r="LCO106" s="288"/>
      <c r="LCP106" s="288"/>
      <c r="LCQ106" s="288"/>
      <c r="LCR106" s="288"/>
      <c r="LCS106" s="288"/>
      <c r="LCT106" s="288"/>
      <c r="LCU106" s="288"/>
      <c r="LCV106" s="288"/>
      <c r="LCW106" s="288"/>
      <c r="LCX106" s="288"/>
      <c r="LCY106" s="288"/>
      <c r="LCZ106" s="288"/>
      <c r="LDA106" s="288"/>
      <c r="LDB106" s="288"/>
      <c r="LDC106" s="288"/>
      <c r="LDD106" s="288"/>
      <c r="LDE106" s="288"/>
      <c r="LDF106" s="288"/>
      <c r="LDG106" s="288"/>
      <c r="LDH106" s="288"/>
      <c r="LDI106" s="288"/>
      <c r="LDJ106" s="288"/>
      <c r="LDK106" s="288"/>
      <c r="LDL106" s="288"/>
      <c r="LDM106" s="288"/>
      <c r="LDN106" s="288"/>
      <c r="LDO106" s="288"/>
      <c r="LDP106" s="288"/>
      <c r="LDQ106" s="288"/>
      <c r="LDR106" s="288"/>
      <c r="LDS106" s="288"/>
      <c r="LDT106" s="288"/>
      <c r="LDU106" s="288"/>
      <c r="LDV106" s="288"/>
      <c r="LDW106" s="288"/>
      <c r="LDX106" s="288"/>
      <c r="LDY106" s="288"/>
      <c r="LDZ106" s="288"/>
      <c r="LEA106" s="288"/>
      <c r="LEB106" s="288"/>
      <c r="LEC106" s="288"/>
      <c r="LED106" s="288"/>
      <c r="LEE106" s="288"/>
      <c r="LEF106" s="288"/>
      <c r="LEG106" s="288"/>
      <c r="LEH106" s="288"/>
      <c r="LEI106" s="288"/>
      <c r="LEJ106" s="288"/>
      <c r="LEK106" s="288"/>
      <c r="LEL106" s="288"/>
      <c r="LEM106" s="288"/>
      <c r="LEN106" s="288"/>
      <c r="LEO106" s="288"/>
      <c r="LEP106" s="288"/>
      <c r="LEQ106" s="288"/>
      <c r="LER106" s="288"/>
      <c r="LES106" s="288"/>
      <c r="LET106" s="288"/>
      <c r="LEU106" s="288"/>
      <c r="LEV106" s="288"/>
      <c r="LEW106" s="288"/>
      <c r="LEX106" s="288"/>
      <c r="LEY106" s="288"/>
      <c r="LEZ106" s="288"/>
      <c r="LFA106" s="288"/>
      <c r="LFB106" s="288"/>
      <c r="LFC106" s="288"/>
      <c r="LFD106" s="288"/>
      <c r="LFE106" s="288"/>
      <c r="LFF106" s="288"/>
      <c r="LFG106" s="288"/>
      <c r="LFH106" s="288"/>
      <c r="LFI106" s="288"/>
      <c r="LFJ106" s="288"/>
      <c r="LFK106" s="288"/>
      <c r="LFL106" s="288"/>
      <c r="LFM106" s="288"/>
      <c r="LFN106" s="288"/>
      <c r="LFO106" s="288"/>
      <c r="LFP106" s="288"/>
      <c r="LFQ106" s="288"/>
      <c r="LFR106" s="288"/>
      <c r="LFS106" s="288"/>
      <c r="LFT106" s="288"/>
      <c r="LFU106" s="288"/>
      <c r="LFV106" s="288"/>
      <c r="LFW106" s="288"/>
      <c r="LFX106" s="288"/>
      <c r="LFY106" s="288"/>
      <c r="LFZ106" s="288"/>
      <c r="LGA106" s="288"/>
      <c r="LGB106" s="288"/>
      <c r="LGC106" s="288"/>
      <c r="LGD106" s="288"/>
      <c r="LGE106" s="288"/>
      <c r="LGF106" s="288"/>
      <c r="LGG106" s="288"/>
      <c r="LGH106" s="288"/>
      <c r="LGI106" s="288"/>
      <c r="LGJ106" s="288"/>
      <c r="LGK106" s="288"/>
      <c r="LGL106" s="288"/>
      <c r="LGM106" s="288"/>
      <c r="LGN106" s="288"/>
      <c r="LGO106" s="288"/>
      <c r="LGP106" s="288"/>
      <c r="LGQ106" s="288"/>
      <c r="LGR106" s="288"/>
      <c r="LGS106" s="288"/>
      <c r="LGT106" s="288"/>
      <c r="LGU106" s="288"/>
      <c r="LGV106" s="288"/>
      <c r="LGW106" s="288"/>
      <c r="LGX106" s="288"/>
      <c r="LGY106" s="288"/>
      <c r="LGZ106" s="288"/>
      <c r="LHA106" s="288"/>
      <c r="LHB106" s="288"/>
      <c r="LHC106" s="288"/>
      <c r="LHD106" s="288"/>
      <c r="LHE106" s="288"/>
      <c r="LHF106" s="288"/>
      <c r="LHG106" s="288"/>
      <c r="LHH106" s="288"/>
      <c r="LHI106" s="288"/>
      <c r="LHJ106" s="288"/>
      <c r="LHK106" s="288"/>
      <c r="LHL106" s="288"/>
      <c r="LHM106" s="288"/>
      <c r="LHN106" s="288"/>
      <c r="LHO106" s="288"/>
      <c r="LHP106" s="288"/>
      <c r="LHQ106" s="288"/>
      <c r="LHR106" s="288"/>
      <c r="LHS106" s="288"/>
      <c r="LHT106" s="288"/>
      <c r="LHU106" s="288"/>
      <c r="LHV106" s="288"/>
      <c r="LHW106" s="288"/>
      <c r="LHX106" s="288"/>
      <c r="LHY106" s="288"/>
      <c r="LHZ106" s="288"/>
      <c r="LIA106" s="288"/>
      <c r="LIB106" s="288"/>
      <c r="LIC106" s="288"/>
      <c r="LID106" s="288"/>
      <c r="LIE106" s="288"/>
      <c r="LIF106" s="288"/>
      <c r="LIG106" s="288"/>
      <c r="LIH106" s="288"/>
      <c r="LII106" s="288"/>
      <c r="LIJ106" s="288"/>
      <c r="LIK106" s="288"/>
      <c r="LIL106" s="288"/>
      <c r="LIM106" s="288"/>
      <c r="LIN106" s="288"/>
      <c r="LIO106" s="288"/>
      <c r="LIP106" s="288"/>
      <c r="LIQ106" s="288"/>
      <c r="LIR106" s="288"/>
      <c r="LIS106" s="288"/>
      <c r="LIT106" s="288"/>
      <c r="LIU106" s="288"/>
      <c r="LIV106" s="288"/>
      <c r="LIW106" s="288"/>
      <c r="LIX106" s="288"/>
      <c r="LIY106" s="288"/>
      <c r="LIZ106" s="288"/>
      <c r="LJA106" s="288"/>
      <c r="LJB106" s="288"/>
      <c r="LJC106" s="288"/>
      <c r="LJD106" s="288"/>
      <c r="LJE106" s="288"/>
      <c r="LJF106" s="288"/>
      <c r="LJG106" s="288"/>
      <c r="LJH106" s="288"/>
      <c r="LJI106" s="288"/>
      <c r="LJJ106" s="288"/>
      <c r="LJK106" s="288"/>
      <c r="LJL106" s="288"/>
      <c r="LJM106" s="288"/>
      <c r="LJN106" s="288"/>
      <c r="LJO106" s="288"/>
      <c r="LJP106" s="288"/>
      <c r="LJQ106" s="288"/>
      <c r="LJR106" s="288"/>
      <c r="LJS106" s="288"/>
      <c r="LJT106" s="288"/>
      <c r="LJU106" s="288"/>
      <c r="LJV106" s="288"/>
      <c r="LJW106" s="288"/>
      <c r="LJX106" s="288"/>
      <c r="LJY106" s="288"/>
      <c r="LJZ106" s="288"/>
      <c r="LKA106" s="288"/>
      <c r="LKB106" s="288"/>
      <c r="LKC106" s="288"/>
      <c r="LKD106" s="288"/>
      <c r="LKE106" s="288"/>
      <c r="LKF106" s="288"/>
      <c r="LKG106" s="288"/>
      <c r="LKH106" s="288"/>
      <c r="LKI106" s="288"/>
      <c r="LKJ106" s="288"/>
      <c r="LKK106" s="288"/>
      <c r="LKL106" s="288"/>
      <c r="LKM106" s="288"/>
      <c r="LKN106" s="288"/>
      <c r="LKO106" s="288"/>
      <c r="LKP106" s="288"/>
      <c r="LKQ106" s="288"/>
      <c r="LKR106" s="288"/>
      <c r="LKS106" s="288"/>
      <c r="LKT106" s="288"/>
      <c r="LKU106" s="288"/>
      <c r="LKV106" s="288"/>
      <c r="LKW106" s="288"/>
      <c r="LKX106" s="288"/>
      <c r="LKY106" s="288"/>
      <c r="LKZ106" s="288"/>
      <c r="LLA106" s="288"/>
      <c r="LLB106" s="288"/>
      <c r="LLC106" s="288"/>
      <c r="LLD106" s="288"/>
      <c r="LLE106" s="288"/>
      <c r="LLF106" s="288"/>
      <c r="LLG106" s="288"/>
      <c r="LLH106" s="288"/>
      <c r="LLI106" s="288"/>
      <c r="LLJ106" s="288"/>
      <c r="LLK106" s="288"/>
      <c r="LLL106" s="288"/>
      <c r="LLM106" s="288"/>
      <c r="LLN106" s="288"/>
      <c r="LLO106" s="288"/>
      <c r="LLP106" s="288"/>
      <c r="LLQ106" s="288"/>
      <c r="LLR106" s="288"/>
      <c r="LLS106" s="288"/>
      <c r="LLT106" s="288"/>
      <c r="LLU106" s="288"/>
      <c r="LLV106" s="288"/>
      <c r="LLW106" s="288"/>
      <c r="LLX106" s="288"/>
      <c r="LLY106" s="288"/>
      <c r="LLZ106" s="288"/>
      <c r="LMA106" s="288"/>
      <c r="LMB106" s="288"/>
      <c r="LMC106" s="288"/>
      <c r="LMD106" s="288"/>
      <c r="LME106" s="288"/>
      <c r="LMF106" s="288"/>
      <c r="LMG106" s="288"/>
      <c r="LMH106" s="288"/>
      <c r="LMI106" s="288"/>
      <c r="LMJ106" s="288"/>
      <c r="LMK106" s="288"/>
      <c r="LML106" s="288"/>
      <c r="LMM106" s="288"/>
      <c r="LMN106" s="288"/>
      <c r="LMO106" s="288"/>
      <c r="LMP106" s="288"/>
      <c r="LMQ106" s="288"/>
      <c r="LMR106" s="288"/>
      <c r="LMS106" s="288"/>
      <c r="LMT106" s="288"/>
      <c r="LMU106" s="288"/>
      <c r="LMV106" s="288"/>
      <c r="LMW106" s="288"/>
      <c r="LMX106" s="288"/>
      <c r="LMY106" s="288"/>
      <c r="LMZ106" s="288"/>
      <c r="LNA106" s="288"/>
      <c r="LNB106" s="288"/>
      <c r="LNC106" s="288"/>
      <c r="LND106" s="288"/>
      <c r="LNE106" s="288"/>
      <c r="LNF106" s="288"/>
      <c r="LNG106" s="288"/>
      <c r="LNH106" s="288"/>
      <c r="LNI106" s="288"/>
      <c r="LNJ106" s="288"/>
      <c r="LNK106" s="288"/>
      <c r="LNL106" s="288"/>
      <c r="LNM106" s="288"/>
      <c r="LNN106" s="288"/>
      <c r="LNO106" s="288"/>
      <c r="LNP106" s="288"/>
      <c r="LNQ106" s="288"/>
      <c r="LNR106" s="288"/>
      <c r="LNS106" s="288"/>
      <c r="LNT106" s="288"/>
      <c r="LNU106" s="288"/>
      <c r="LNV106" s="288"/>
      <c r="LNW106" s="288"/>
      <c r="LNX106" s="288"/>
      <c r="LNY106" s="288"/>
      <c r="LNZ106" s="288"/>
      <c r="LOA106" s="288"/>
      <c r="LOB106" s="288"/>
      <c r="LOC106" s="288"/>
      <c r="LOD106" s="288"/>
      <c r="LOE106" s="288"/>
      <c r="LOF106" s="288"/>
      <c r="LOG106" s="288"/>
      <c r="LOH106" s="288"/>
      <c r="LOI106" s="288"/>
      <c r="LOJ106" s="288"/>
      <c r="LOK106" s="288"/>
      <c r="LOL106" s="288"/>
      <c r="LOM106" s="288"/>
      <c r="LON106" s="288"/>
      <c r="LOO106" s="288"/>
      <c r="LOP106" s="288"/>
      <c r="LOQ106" s="288"/>
      <c r="LOR106" s="288"/>
      <c r="LOS106" s="288"/>
      <c r="LOT106" s="288"/>
      <c r="LOU106" s="288"/>
      <c r="LOV106" s="288"/>
      <c r="LOW106" s="288"/>
      <c r="LOX106" s="288"/>
      <c r="LOY106" s="288"/>
      <c r="LOZ106" s="288"/>
      <c r="LPA106" s="288"/>
      <c r="LPB106" s="288"/>
      <c r="LPC106" s="288"/>
      <c r="LPD106" s="288"/>
      <c r="LPE106" s="288"/>
      <c r="LPF106" s="288"/>
      <c r="LPG106" s="288"/>
      <c r="LPH106" s="288"/>
      <c r="LPI106" s="288"/>
      <c r="LPJ106" s="288"/>
      <c r="LPK106" s="288"/>
      <c r="LPL106" s="288"/>
      <c r="LPM106" s="288"/>
      <c r="LPN106" s="288"/>
      <c r="LPO106" s="288"/>
      <c r="LPP106" s="288"/>
      <c r="LPQ106" s="288"/>
      <c r="LPR106" s="288"/>
      <c r="LPS106" s="288"/>
      <c r="LPT106" s="288"/>
      <c r="LPU106" s="288"/>
      <c r="LPV106" s="288"/>
      <c r="LPW106" s="288"/>
      <c r="LPX106" s="288"/>
      <c r="LPY106" s="288"/>
      <c r="LPZ106" s="288"/>
      <c r="LQA106" s="288"/>
      <c r="LQB106" s="288"/>
      <c r="LQC106" s="288"/>
      <c r="LQD106" s="288"/>
      <c r="LQE106" s="288"/>
      <c r="LQF106" s="288"/>
      <c r="LQG106" s="288"/>
      <c r="LQH106" s="288"/>
      <c r="LQI106" s="288"/>
      <c r="LQJ106" s="288"/>
      <c r="LQK106" s="288"/>
      <c r="LQL106" s="288"/>
      <c r="LQM106" s="288"/>
      <c r="LQN106" s="288"/>
      <c r="LQO106" s="288"/>
      <c r="LQP106" s="288"/>
      <c r="LQQ106" s="288"/>
      <c r="LQR106" s="288"/>
      <c r="LQS106" s="288"/>
      <c r="LQT106" s="288"/>
      <c r="LQU106" s="288"/>
      <c r="LQV106" s="288"/>
      <c r="LQW106" s="288"/>
      <c r="LQX106" s="288"/>
      <c r="LQY106" s="288"/>
      <c r="LQZ106" s="288"/>
      <c r="LRA106" s="288"/>
      <c r="LRB106" s="288"/>
      <c r="LRC106" s="288"/>
      <c r="LRD106" s="288"/>
      <c r="LRE106" s="288"/>
      <c r="LRF106" s="288"/>
      <c r="LRG106" s="288"/>
      <c r="LRH106" s="288"/>
      <c r="LRI106" s="288"/>
      <c r="LRJ106" s="288"/>
      <c r="LRK106" s="288"/>
      <c r="LRL106" s="288"/>
      <c r="LRM106" s="288"/>
      <c r="LRN106" s="288"/>
      <c r="LRO106" s="288"/>
      <c r="LRP106" s="288"/>
      <c r="LRQ106" s="288"/>
      <c r="LRR106" s="288"/>
      <c r="LRS106" s="288"/>
      <c r="LRT106" s="288"/>
      <c r="LRU106" s="288"/>
      <c r="LRV106" s="288"/>
      <c r="LRW106" s="288"/>
      <c r="LRX106" s="288"/>
      <c r="LRY106" s="288"/>
      <c r="LRZ106" s="288"/>
      <c r="LSA106" s="288"/>
      <c r="LSB106" s="288"/>
      <c r="LSC106" s="288"/>
      <c r="LSD106" s="288"/>
      <c r="LSE106" s="288"/>
      <c r="LSF106" s="288"/>
      <c r="LSG106" s="288"/>
      <c r="LSH106" s="288"/>
      <c r="LSI106" s="288"/>
      <c r="LSJ106" s="288"/>
      <c r="LSK106" s="288"/>
      <c r="LSL106" s="288"/>
      <c r="LSM106" s="288"/>
      <c r="LSN106" s="288"/>
      <c r="LSO106" s="288"/>
      <c r="LSP106" s="288"/>
      <c r="LSQ106" s="288"/>
      <c r="LSR106" s="288"/>
      <c r="LSS106" s="288"/>
      <c r="LST106" s="288"/>
      <c r="LSU106" s="288"/>
      <c r="LSV106" s="288"/>
      <c r="LSW106" s="288"/>
      <c r="LSX106" s="288"/>
      <c r="LSY106" s="288"/>
      <c r="LSZ106" s="288"/>
      <c r="LTA106" s="288"/>
      <c r="LTB106" s="288"/>
      <c r="LTC106" s="288"/>
      <c r="LTD106" s="288"/>
      <c r="LTE106" s="288"/>
      <c r="LTF106" s="288"/>
      <c r="LTG106" s="288"/>
      <c r="LTH106" s="288"/>
      <c r="LTI106" s="288"/>
      <c r="LTJ106" s="288"/>
      <c r="LTK106" s="288"/>
      <c r="LTL106" s="288"/>
      <c r="LTM106" s="288"/>
      <c r="LTN106" s="288"/>
      <c r="LTO106" s="288"/>
      <c r="LTP106" s="288"/>
      <c r="LTQ106" s="288"/>
      <c r="LTR106" s="288"/>
      <c r="LTS106" s="288"/>
      <c r="LTT106" s="288"/>
      <c r="LTU106" s="288"/>
      <c r="LTV106" s="288"/>
      <c r="LTW106" s="288"/>
      <c r="LTX106" s="288"/>
      <c r="LTY106" s="288"/>
      <c r="LTZ106" s="288"/>
      <c r="LUA106" s="288"/>
      <c r="LUB106" s="288"/>
      <c r="LUC106" s="288"/>
      <c r="LUD106" s="288"/>
      <c r="LUE106" s="288"/>
      <c r="LUF106" s="288"/>
      <c r="LUG106" s="288"/>
      <c r="LUH106" s="288"/>
      <c r="LUI106" s="288"/>
      <c r="LUJ106" s="288"/>
      <c r="LUK106" s="288"/>
      <c r="LUL106" s="288"/>
      <c r="LUM106" s="288"/>
      <c r="LUN106" s="288"/>
      <c r="LUO106" s="288"/>
      <c r="LUP106" s="288"/>
      <c r="LUQ106" s="288"/>
      <c r="LUR106" s="288"/>
      <c r="LUS106" s="288"/>
      <c r="LUT106" s="288"/>
      <c r="LUU106" s="288"/>
      <c r="LUV106" s="288"/>
      <c r="LUW106" s="288"/>
      <c r="LUX106" s="288"/>
      <c r="LUY106" s="288"/>
      <c r="LUZ106" s="288"/>
      <c r="LVA106" s="288"/>
      <c r="LVB106" s="288"/>
      <c r="LVC106" s="288"/>
      <c r="LVD106" s="288"/>
      <c r="LVE106" s="288"/>
      <c r="LVF106" s="288"/>
      <c r="LVG106" s="288"/>
      <c r="LVH106" s="288"/>
      <c r="LVI106" s="288"/>
      <c r="LVJ106" s="288"/>
      <c r="LVK106" s="288"/>
      <c r="LVL106" s="288"/>
      <c r="LVM106" s="288"/>
      <c r="LVN106" s="288"/>
      <c r="LVO106" s="288"/>
      <c r="LVP106" s="288"/>
      <c r="LVQ106" s="288"/>
      <c r="LVR106" s="288"/>
      <c r="LVS106" s="288"/>
      <c r="LVT106" s="288"/>
      <c r="LVU106" s="288"/>
      <c r="LVV106" s="288"/>
      <c r="LVW106" s="288"/>
      <c r="LVX106" s="288"/>
      <c r="LVY106" s="288"/>
      <c r="LVZ106" s="288"/>
      <c r="LWA106" s="288"/>
      <c r="LWB106" s="288"/>
      <c r="LWC106" s="288"/>
      <c r="LWD106" s="288"/>
      <c r="LWE106" s="288"/>
      <c r="LWF106" s="288"/>
      <c r="LWG106" s="288"/>
      <c r="LWH106" s="288"/>
      <c r="LWI106" s="288"/>
      <c r="LWJ106" s="288"/>
      <c r="LWK106" s="288"/>
      <c r="LWL106" s="288"/>
      <c r="LWM106" s="288"/>
      <c r="LWN106" s="288"/>
      <c r="LWO106" s="288"/>
      <c r="LWP106" s="288"/>
      <c r="LWQ106" s="288"/>
      <c r="LWR106" s="288"/>
      <c r="LWS106" s="288"/>
      <c r="LWT106" s="288"/>
      <c r="LWU106" s="288"/>
      <c r="LWV106" s="288"/>
      <c r="LWW106" s="288"/>
      <c r="LWX106" s="288"/>
      <c r="LWY106" s="288"/>
      <c r="LWZ106" s="288"/>
      <c r="LXA106" s="288"/>
      <c r="LXB106" s="288"/>
      <c r="LXC106" s="288"/>
      <c r="LXD106" s="288"/>
      <c r="LXE106" s="288"/>
      <c r="LXF106" s="288"/>
      <c r="LXG106" s="288"/>
      <c r="LXH106" s="288"/>
      <c r="LXI106" s="288"/>
      <c r="LXJ106" s="288"/>
      <c r="LXK106" s="288"/>
      <c r="LXL106" s="288"/>
      <c r="LXM106" s="288"/>
      <c r="LXN106" s="288"/>
      <c r="LXO106" s="288"/>
      <c r="LXP106" s="288"/>
      <c r="LXQ106" s="288"/>
      <c r="LXR106" s="288"/>
      <c r="LXS106" s="288"/>
      <c r="LXT106" s="288"/>
      <c r="LXU106" s="288"/>
      <c r="LXV106" s="288"/>
      <c r="LXW106" s="288"/>
      <c r="LXX106" s="288"/>
      <c r="LXY106" s="288"/>
      <c r="LXZ106" s="288"/>
      <c r="LYA106" s="288"/>
      <c r="LYB106" s="288"/>
      <c r="LYC106" s="288"/>
      <c r="LYD106" s="288"/>
      <c r="LYE106" s="288"/>
      <c r="LYF106" s="288"/>
      <c r="LYG106" s="288"/>
      <c r="LYH106" s="288"/>
      <c r="LYI106" s="288"/>
      <c r="LYJ106" s="288"/>
      <c r="LYK106" s="288"/>
      <c r="LYL106" s="288"/>
      <c r="LYM106" s="288"/>
      <c r="LYN106" s="288"/>
      <c r="LYO106" s="288"/>
      <c r="LYP106" s="288"/>
      <c r="LYQ106" s="288"/>
      <c r="LYR106" s="288"/>
      <c r="LYS106" s="288"/>
      <c r="LYT106" s="288"/>
      <c r="LYU106" s="288"/>
      <c r="LYV106" s="288"/>
      <c r="LYW106" s="288"/>
      <c r="LYX106" s="288"/>
      <c r="LYY106" s="288"/>
      <c r="LYZ106" s="288"/>
      <c r="LZA106" s="288"/>
      <c r="LZB106" s="288"/>
      <c r="LZC106" s="288"/>
      <c r="LZD106" s="288"/>
      <c r="LZE106" s="288"/>
      <c r="LZF106" s="288"/>
      <c r="LZG106" s="288"/>
      <c r="LZH106" s="288"/>
      <c r="LZI106" s="288"/>
      <c r="LZJ106" s="288"/>
      <c r="LZK106" s="288"/>
      <c r="LZL106" s="288"/>
      <c r="LZM106" s="288"/>
      <c r="LZN106" s="288"/>
      <c r="LZO106" s="288"/>
      <c r="LZP106" s="288"/>
      <c r="LZQ106" s="288"/>
      <c r="LZR106" s="288"/>
      <c r="LZS106" s="288"/>
      <c r="LZT106" s="288"/>
      <c r="LZU106" s="288"/>
      <c r="LZV106" s="288"/>
      <c r="LZW106" s="288"/>
      <c r="LZX106" s="288"/>
      <c r="LZY106" s="288"/>
      <c r="LZZ106" s="288"/>
      <c r="MAA106" s="288"/>
      <c r="MAB106" s="288"/>
      <c r="MAC106" s="288"/>
      <c r="MAD106" s="288"/>
      <c r="MAE106" s="288"/>
      <c r="MAF106" s="288"/>
      <c r="MAG106" s="288"/>
      <c r="MAH106" s="288"/>
      <c r="MAI106" s="288"/>
      <c r="MAJ106" s="288"/>
      <c r="MAK106" s="288"/>
      <c r="MAL106" s="288"/>
      <c r="MAM106" s="288"/>
      <c r="MAN106" s="288"/>
      <c r="MAO106" s="288"/>
      <c r="MAP106" s="288"/>
      <c r="MAQ106" s="288"/>
      <c r="MAR106" s="288"/>
      <c r="MAS106" s="288"/>
      <c r="MAT106" s="288"/>
      <c r="MAU106" s="288"/>
      <c r="MAV106" s="288"/>
      <c r="MAW106" s="288"/>
      <c r="MAX106" s="288"/>
      <c r="MAY106" s="288"/>
      <c r="MAZ106" s="288"/>
      <c r="MBA106" s="288"/>
      <c r="MBB106" s="288"/>
      <c r="MBC106" s="288"/>
      <c r="MBD106" s="288"/>
      <c r="MBE106" s="288"/>
      <c r="MBF106" s="288"/>
      <c r="MBG106" s="288"/>
      <c r="MBH106" s="288"/>
      <c r="MBI106" s="288"/>
      <c r="MBJ106" s="288"/>
      <c r="MBK106" s="288"/>
      <c r="MBL106" s="288"/>
      <c r="MBM106" s="288"/>
      <c r="MBN106" s="288"/>
      <c r="MBO106" s="288"/>
      <c r="MBP106" s="288"/>
      <c r="MBQ106" s="288"/>
      <c r="MBR106" s="288"/>
      <c r="MBS106" s="288"/>
      <c r="MBT106" s="288"/>
      <c r="MBU106" s="288"/>
      <c r="MBV106" s="288"/>
      <c r="MBW106" s="288"/>
      <c r="MBX106" s="288"/>
      <c r="MBY106" s="288"/>
      <c r="MBZ106" s="288"/>
      <c r="MCA106" s="288"/>
      <c r="MCB106" s="288"/>
      <c r="MCC106" s="288"/>
      <c r="MCD106" s="288"/>
      <c r="MCE106" s="288"/>
      <c r="MCF106" s="288"/>
      <c r="MCG106" s="288"/>
      <c r="MCH106" s="288"/>
      <c r="MCI106" s="288"/>
      <c r="MCJ106" s="288"/>
      <c r="MCK106" s="288"/>
      <c r="MCL106" s="288"/>
      <c r="MCM106" s="288"/>
      <c r="MCN106" s="288"/>
      <c r="MCO106" s="288"/>
      <c r="MCP106" s="288"/>
      <c r="MCQ106" s="288"/>
      <c r="MCR106" s="288"/>
      <c r="MCS106" s="288"/>
      <c r="MCT106" s="288"/>
      <c r="MCU106" s="288"/>
      <c r="MCV106" s="288"/>
      <c r="MCW106" s="288"/>
      <c r="MCX106" s="288"/>
      <c r="MCY106" s="288"/>
      <c r="MCZ106" s="288"/>
      <c r="MDA106" s="288"/>
      <c r="MDB106" s="288"/>
      <c r="MDC106" s="288"/>
      <c r="MDD106" s="288"/>
      <c r="MDE106" s="288"/>
      <c r="MDF106" s="288"/>
      <c r="MDG106" s="288"/>
      <c r="MDH106" s="288"/>
      <c r="MDI106" s="288"/>
      <c r="MDJ106" s="288"/>
      <c r="MDK106" s="288"/>
      <c r="MDL106" s="288"/>
      <c r="MDM106" s="288"/>
      <c r="MDN106" s="288"/>
      <c r="MDO106" s="288"/>
      <c r="MDP106" s="288"/>
      <c r="MDQ106" s="288"/>
      <c r="MDR106" s="288"/>
      <c r="MDS106" s="288"/>
      <c r="MDT106" s="288"/>
      <c r="MDU106" s="288"/>
      <c r="MDV106" s="288"/>
      <c r="MDW106" s="288"/>
      <c r="MDX106" s="288"/>
      <c r="MDY106" s="288"/>
      <c r="MDZ106" s="288"/>
      <c r="MEA106" s="288"/>
      <c r="MEB106" s="288"/>
      <c r="MEC106" s="288"/>
      <c r="MED106" s="288"/>
      <c r="MEE106" s="288"/>
      <c r="MEF106" s="288"/>
      <c r="MEG106" s="288"/>
      <c r="MEH106" s="288"/>
      <c r="MEI106" s="288"/>
      <c r="MEJ106" s="288"/>
      <c r="MEK106" s="288"/>
      <c r="MEL106" s="288"/>
      <c r="MEM106" s="288"/>
      <c r="MEN106" s="288"/>
      <c r="MEO106" s="288"/>
      <c r="MEP106" s="288"/>
      <c r="MEQ106" s="288"/>
      <c r="MER106" s="288"/>
      <c r="MES106" s="288"/>
      <c r="MET106" s="288"/>
      <c r="MEU106" s="288"/>
      <c r="MEV106" s="288"/>
      <c r="MEW106" s="288"/>
      <c r="MEX106" s="288"/>
      <c r="MEY106" s="288"/>
      <c r="MEZ106" s="288"/>
      <c r="MFA106" s="288"/>
      <c r="MFB106" s="288"/>
      <c r="MFC106" s="288"/>
      <c r="MFD106" s="288"/>
      <c r="MFE106" s="288"/>
      <c r="MFF106" s="288"/>
      <c r="MFG106" s="288"/>
      <c r="MFH106" s="288"/>
      <c r="MFI106" s="288"/>
      <c r="MFJ106" s="288"/>
      <c r="MFK106" s="288"/>
      <c r="MFL106" s="288"/>
      <c r="MFM106" s="288"/>
      <c r="MFN106" s="288"/>
      <c r="MFO106" s="288"/>
      <c r="MFP106" s="288"/>
      <c r="MFQ106" s="288"/>
      <c r="MFR106" s="288"/>
      <c r="MFS106" s="288"/>
      <c r="MFT106" s="288"/>
      <c r="MFU106" s="288"/>
      <c r="MFV106" s="288"/>
      <c r="MFW106" s="288"/>
      <c r="MFX106" s="288"/>
      <c r="MFY106" s="288"/>
      <c r="MFZ106" s="288"/>
      <c r="MGA106" s="288"/>
      <c r="MGB106" s="288"/>
      <c r="MGC106" s="288"/>
      <c r="MGD106" s="288"/>
      <c r="MGE106" s="288"/>
      <c r="MGF106" s="288"/>
      <c r="MGG106" s="288"/>
      <c r="MGH106" s="288"/>
      <c r="MGI106" s="288"/>
      <c r="MGJ106" s="288"/>
      <c r="MGK106" s="288"/>
      <c r="MGL106" s="288"/>
      <c r="MGM106" s="288"/>
      <c r="MGN106" s="288"/>
      <c r="MGO106" s="288"/>
      <c r="MGP106" s="288"/>
      <c r="MGQ106" s="288"/>
      <c r="MGR106" s="288"/>
      <c r="MGS106" s="288"/>
      <c r="MGT106" s="288"/>
      <c r="MGU106" s="288"/>
      <c r="MGV106" s="288"/>
      <c r="MGW106" s="288"/>
      <c r="MGX106" s="288"/>
      <c r="MGY106" s="288"/>
      <c r="MGZ106" s="288"/>
      <c r="MHA106" s="288"/>
      <c r="MHB106" s="288"/>
      <c r="MHC106" s="288"/>
      <c r="MHD106" s="288"/>
      <c r="MHE106" s="288"/>
      <c r="MHF106" s="288"/>
      <c r="MHG106" s="288"/>
      <c r="MHH106" s="288"/>
      <c r="MHI106" s="288"/>
      <c r="MHJ106" s="288"/>
      <c r="MHK106" s="288"/>
      <c r="MHL106" s="288"/>
      <c r="MHM106" s="288"/>
      <c r="MHN106" s="288"/>
      <c r="MHO106" s="288"/>
      <c r="MHP106" s="288"/>
      <c r="MHQ106" s="288"/>
      <c r="MHR106" s="288"/>
      <c r="MHS106" s="288"/>
      <c r="MHT106" s="288"/>
      <c r="MHU106" s="288"/>
      <c r="MHV106" s="288"/>
      <c r="MHW106" s="288"/>
      <c r="MHX106" s="288"/>
      <c r="MHY106" s="288"/>
      <c r="MHZ106" s="288"/>
      <c r="MIA106" s="288"/>
      <c r="MIB106" s="288"/>
      <c r="MIC106" s="288"/>
      <c r="MID106" s="288"/>
      <c r="MIE106" s="288"/>
      <c r="MIF106" s="288"/>
      <c r="MIG106" s="288"/>
      <c r="MIH106" s="288"/>
      <c r="MII106" s="288"/>
      <c r="MIJ106" s="288"/>
      <c r="MIK106" s="288"/>
      <c r="MIL106" s="288"/>
      <c r="MIM106" s="288"/>
      <c r="MIN106" s="288"/>
      <c r="MIO106" s="288"/>
      <c r="MIP106" s="288"/>
      <c r="MIQ106" s="288"/>
      <c r="MIR106" s="288"/>
      <c r="MIS106" s="288"/>
      <c r="MIT106" s="288"/>
      <c r="MIU106" s="288"/>
      <c r="MIV106" s="288"/>
      <c r="MIW106" s="288"/>
      <c r="MIX106" s="288"/>
      <c r="MIY106" s="288"/>
      <c r="MIZ106" s="288"/>
      <c r="MJA106" s="288"/>
      <c r="MJB106" s="288"/>
      <c r="MJC106" s="288"/>
      <c r="MJD106" s="288"/>
      <c r="MJE106" s="288"/>
      <c r="MJF106" s="288"/>
      <c r="MJG106" s="288"/>
      <c r="MJH106" s="288"/>
      <c r="MJI106" s="288"/>
      <c r="MJJ106" s="288"/>
      <c r="MJK106" s="288"/>
      <c r="MJL106" s="288"/>
      <c r="MJM106" s="288"/>
      <c r="MJN106" s="288"/>
      <c r="MJO106" s="288"/>
      <c r="MJP106" s="288"/>
      <c r="MJQ106" s="288"/>
      <c r="MJR106" s="288"/>
      <c r="MJS106" s="288"/>
      <c r="MJT106" s="288"/>
      <c r="MJU106" s="288"/>
      <c r="MJV106" s="288"/>
      <c r="MJW106" s="288"/>
      <c r="MJX106" s="288"/>
      <c r="MJY106" s="288"/>
      <c r="MJZ106" s="288"/>
      <c r="MKA106" s="288"/>
      <c r="MKB106" s="288"/>
      <c r="MKC106" s="288"/>
      <c r="MKD106" s="288"/>
      <c r="MKE106" s="288"/>
      <c r="MKF106" s="288"/>
      <c r="MKG106" s="288"/>
      <c r="MKH106" s="288"/>
      <c r="MKI106" s="288"/>
      <c r="MKJ106" s="288"/>
      <c r="MKK106" s="288"/>
      <c r="MKL106" s="288"/>
      <c r="MKM106" s="288"/>
      <c r="MKN106" s="288"/>
      <c r="MKO106" s="288"/>
      <c r="MKP106" s="288"/>
      <c r="MKQ106" s="288"/>
      <c r="MKR106" s="288"/>
      <c r="MKS106" s="288"/>
      <c r="MKT106" s="288"/>
      <c r="MKU106" s="288"/>
      <c r="MKV106" s="288"/>
      <c r="MKW106" s="288"/>
      <c r="MKX106" s="288"/>
      <c r="MKY106" s="288"/>
      <c r="MKZ106" s="288"/>
      <c r="MLA106" s="288"/>
      <c r="MLB106" s="288"/>
      <c r="MLC106" s="288"/>
      <c r="MLD106" s="288"/>
      <c r="MLE106" s="288"/>
      <c r="MLF106" s="288"/>
      <c r="MLG106" s="288"/>
      <c r="MLH106" s="288"/>
      <c r="MLI106" s="288"/>
      <c r="MLJ106" s="288"/>
      <c r="MLK106" s="288"/>
      <c r="MLL106" s="288"/>
      <c r="MLM106" s="288"/>
      <c r="MLN106" s="288"/>
      <c r="MLO106" s="288"/>
      <c r="MLP106" s="288"/>
      <c r="MLQ106" s="288"/>
      <c r="MLR106" s="288"/>
      <c r="MLS106" s="288"/>
      <c r="MLT106" s="288"/>
      <c r="MLU106" s="288"/>
      <c r="MLV106" s="288"/>
      <c r="MLW106" s="288"/>
      <c r="MLX106" s="288"/>
      <c r="MLY106" s="288"/>
      <c r="MLZ106" s="288"/>
      <c r="MMA106" s="288"/>
      <c r="MMB106" s="288"/>
      <c r="MMC106" s="288"/>
      <c r="MMD106" s="288"/>
      <c r="MME106" s="288"/>
      <c r="MMF106" s="288"/>
      <c r="MMG106" s="288"/>
      <c r="MMH106" s="288"/>
      <c r="MMI106" s="288"/>
      <c r="MMJ106" s="288"/>
      <c r="MMK106" s="288"/>
      <c r="MML106" s="288"/>
      <c r="MMM106" s="288"/>
      <c r="MMN106" s="288"/>
      <c r="MMO106" s="288"/>
      <c r="MMP106" s="288"/>
      <c r="MMQ106" s="288"/>
      <c r="MMR106" s="288"/>
      <c r="MMS106" s="288"/>
      <c r="MMT106" s="288"/>
      <c r="MMU106" s="288"/>
      <c r="MMV106" s="288"/>
      <c r="MMW106" s="288"/>
      <c r="MMX106" s="288"/>
      <c r="MMY106" s="288"/>
      <c r="MMZ106" s="288"/>
      <c r="MNA106" s="288"/>
      <c r="MNB106" s="288"/>
      <c r="MNC106" s="288"/>
      <c r="MND106" s="288"/>
      <c r="MNE106" s="288"/>
      <c r="MNF106" s="288"/>
      <c r="MNG106" s="288"/>
      <c r="MNH106" s="288"/>
      <c r="MNI106" s="288"/>
      <c r="MNJ106" s="288"/>
      <c r="MNK106" s="288"/>
      <c r="MNL106" s="288"/>
      <c r="MNM106" s="288"/>
      <c r="MNN106" s="288"/>
      <c r="MNO106" s="288"/>
      <c r="MNP106" s="288"/>
      <c r="MNQ106" s="288"/>
      <c r="MNR106" s="288"/>
      <c r="MNS106" s="288"/>
      <c r="MNT106" s="288"/>
      <c r="MNU106" s="288"/>
      <c r="MNV106" s="288"/>
      <c r="MNW106" s="288"/>
      <c r="MNX106" s="288"/>
      <c r="MNY106" s="288"/>
      <c r="MNZ106" s="288"/>
      <c r="MOA106" s="288"/>
      <c r="MOB106" s="288"/>
      <c r="MOC106" s="288"/>
      <c r="MOD106" s="288"/>
      <c r="MOE106" s="288"/>
      <c r="MOF106" s="288"/>
      <c r="MOG106" s="288"/>
      <c r="MOH106" s="288"/>
      <c r="MOI106" s="288"/>
      <c r="MOJ106" s="288"/>
      <c r="MOK106" s="288"/>
      <c r="MOL106" s="288"/>
      <c r="MOM106" s="288"/>
      <c r="MON106" s="288"/>
      <c r="MOO106" s="288"/>
      <c r="MOP106" s="288"/>
      <c r="MOQ106" s="288"/>
      <c r="MOR106" s="288"/>
      <c r="MOS106" s="288"/>
      <c r="MOT106" s="288"/>
      <c r="MOU106" s="288"/>
      <c r="MOV106" s="288"/>
      <c r="MOW106" s="288"/>
      <c r="MOX106" s="288"/>
      <c r="MOY106" s="288"/>
      <c r="MOZ106" s="288"/>
      <c r="MPA106" s="288"/>
      <c r="MPB106" s="288"/>
      <c r="MPC106" s="288"/>
      <c r="MPD106" s="288"/>
      <c r="MPE106" s="288"/>
      <c r="MPF106" s="288"/>
      <c r="MPG106" s="288"/>
      <c r="MPH106" s="288"/>
      <c r="MPI106" s="288"/>
      <c r="MPJ106" s="288"/>
      <c r="MPK106" s="288"/>
      <c r="MPL106" s="288"/>
      <c r="MPM106" s="288"/>
      <c r="MPN106" s="288"/>
      <c r="MPO106" s="288"/>
      <c r="MPP106" s="288"/>
      <c r="MPQ106" s="288"/>
      <c r="MPR106" s="288"/>
      <c r="MPS106" s="288"/>
      <c r="MPT106" s="288"/>
      <c r="MPU106" s="288"/>
      <c r="MPV106" s="288"/>
      <c r="MPW106" s="288"/>
      <c r="MPX106" s="288"/>
      <c r="MPY106" s="288"/>
      <c r="MPZ106" s="288"/>
      <c r="MQA106" s="288"/>
      <c r="MQB106" s="288"/>
      <c r="MQC106" s="288"/>
      <c r="MQD106" s="288"/>
      <c r="MQE106" s="288"/>
      <c r="MQF106" s="288"/>
      <c r="MQG106" s="288"/>
      <c r="MQH106" s="288"/>
      <c r="MQI106" s="288"/>
      <c r="MQJ106" s="288"/>
      <c r="MQK106" s="288"/>
      <c r="MQL106" s="288"/>
      <c r="MQM106" s="288"/>
      <c r="MQN106" s="288"/>
      <c r="MQO106" s="288"/>
      <c r="MQP106" s="288"/>
      <c r="MQQ106" s="288"/>
      <c r="MQR106" s="288"/>
      <c r="MQS106" s="288"/>
      <c r="MQT106" s="288"/>
      <c r="MQU106" s="288"/>
      <c r="MQV106" s="288"/>
      <c r="MQW106" s="288"/>
      <c r="MQX106" s="288"/>
      <c r="MQY106" s="288"/>
      <c r="MQZ106" s="288"/>
      <c r="MRA106" s="288"/>
      <c r="MRB106" s="288"/>
      <c r="MRC106" s="288"/>
      <c r="MRD106" s="288"/>
      <c r="MRE106" s="288"/>
      <c r="MRF106" s="288"/>
      <c r="MRG106" s="288"/>
      <c r="MRH106" s="288"/>
      <c r="MRI106" s="288"/>
      <c r="MRJ106" s="288"/>
      <c r="MRK106" s="288"/>
      <c r="MRL106" s="288"/>
      <c r="MRM106" s="288"/>
      <c r="MRN106" s="288"/>
      <c r="MRO106" s="288"/>
      <c r="MRP106" s="288"/>
      <c r="MRQ106" s="288"/>
      <c r="MRR106" s="288"/>
      <c r="MRS106" s="288"/>
      <c r="MRT106" s="288"/>
      <c r="MRU106" s="288"/>
      <c r="MRV106" s="288"/>
      <c r="MRW106" s="288"/>
      <c r="MRX106" s="288"/>
      <c r="MRY106" s="288"/>
      <c r="MRZ106" s="288"/>
      <c r="MSA106" s="288"/>
      <c r="MSB106" s="288"/>
      <c r="MSC106" s="288"/>
      <c r="MSD106" s="288"/>
      <c r="MSE106" s="288"/>
      <c r="MSF106" s="288"/>
      <c r="MSG106" s="288"/>
      <c r="MSH106" s="288"/>
      <c r="MSI106" s="288"/>
      <c r="MSJ106" s="288"/>
      <c r="MSK106" s="288"/>
      <c r="MSL106" s="288"/>
      <c r="MSM106" s="288"/>
      <c r="MSN106" s="288"/>
      <c r="MSO106" s="288"/>
      <c r="MSP106" s="288"/>
      <c r="MSQ106" s="288"/>
      <c r="MSR106" s="288"/>
      <c r="MSS106" s="288"/>
      <c r="MST106" s="288"/>
      <c r="MSU106" s="288"/>
      <c r="MSV106" s="288"/>
      <c r="MSW106" s="288"/>
      <c r="MSX106" s="288"/>
      <c r="MSY106" s="288"/>
      <c r="MSZ106" s="288"/>
      <c r="MTA106" s="288"/>
      <c r="MTB106" s="288"/>
      <c r="MTC106" s="288"/>
      <c r="MTD106" s="288"/>
      <c r="MTE106" s="288"/>
      <c r="MTF106" s="288"/>
      <c r="MTG106" s="288"/>
      <c r="MTH106" s="288"/>
      <c r="MTI106" s="288"/>
      <c r="MTJ106" s="288"/>
      <c r="MTK106" s="288"/>
      <c r="MTL106" s="288"/>
      <c r="MTM106" s="288"/>
      <c r="MTN106" s="288"/>
      <c r="MTO106" s="288"/>
      <c r="MTP106" s="288"/>
      <c r="MTQ106" s="288"/>
      <c r="MTR106" s="288"/>
      <c r="MTS106" s="288"/>
      <c r="MTT106" s="288"/>
      <c r="MTU106" s="288"/>
      <c r="MTV106" s="288"/>
      <c r="MTW106" s="288"/>
      <c r="MTX106" s="288"/>
      <c r="MTY106" s="288"/>
      <c r="MTZ106" s="288"/>
      <c r="MUA106" s="288"/>
      <c r="MUB106" s="288"/>
      <c r="MUC106" s="288"/>
      <c r="MUD106" s="288"/>
      <c r="MUE106" s="288"/>
      <c r="MUF106" s="288"/>
      <c r="MUG106" s="288"/>
      <c r="MUH106" s="288"/>
      <c r="MUI106" s="288"/>
      <c r="MUJ106" s="288"/>
      <c r="MUK106" s="288"/>
      <c r="MUL106" s="288"/>
      <c r="MUM106" s="288"/>
      <c r="MUN106" s="288"/>
      <c r="MUO106" s="288"/>
      <c r="MUP106" s="288"/>
      <c r="MUQ106" s="288"/>
      <c r="MUR106" s="288"/>
      <c r="MUS106" s="288"/>
      <c r="MUT106" s="288"/>
      <c r="MUU106" s="288"/>
      <c r="MUV106" s="288"/>
      <c r="MUW106" s="288"/>
      <c r="MUX106" s="288"/>
      <c r="MUY106" s="288"/>
      <c r="MUZ106" s="288"/>
      <c r="MVA106" s="288"/>
      <c r="MVB106" s="288"/>
      <c r="MVC106" s="288"/>
      <c r="MVD106" s="288"/>
      <c r="MVE106" s="288"/>
      <c r="MVF106" s="288"/>
      <c r="MVG106" s="288"/>
      <c r="MVH106" s="288"/>
      <c r="MVI106" s="288"/>
      <c r="MVJ106" s="288"/>
      <c r="MVK106" s="288"/>
      <c r="MVL106" s="288"/>
      <c r="MVM106" s="288"/>
      <c r="MVN106" s="288"/>
      <c r="MVO106" s="288"/>
      <c r="MVP106" s="288"/>
      <c r="MVQ106" s="288"/>
      <c r="MVR106" s="288"/>
      <c r="MVS106" s="288"/>
      <c r="MVT106" s="288"/>
      <c r="MVU106" s="288"/>
      <c r="MVV106" s="288"/>
      <c r="MVW106" s="288"/>
      <c r="MVX106" s="288"/>
      <c r="MVY106" s="288"/>
      <c r="MVZ106" s="288"/>
      <c r="MWA106" s="288"/>
      <c r="MWB106" s="288"/>
      <c r="MWC106" s="288"/>
      <c r="MWD106" s="288"/>
      <c r="MWE106" s="288"/>
      <c r="MWF106" s="288"/>
      <c r="MWG106" s="288"/>
      <c r="MWH106" s="288"/>
      <c r="MWI106" s="288"/>
      <c r="MWJ106" s="288"/>
      <c r="MWK106" s="288"/>
      <c r="MWL106" s="288"/>
      <c r="MWM106" s="288"/>
      <c r="MWN106" s="288"/>
      <c r="MWO106" s="288"/>
      <c r="MWP106" s="288"/>
      <c r="MWQ106" s="288"/>
      <c r="MWR106" s="288"/>
      <c r="MWS106" s="288"/>
      <c r="MWT106" s="288"/>
      <c r="MWU106" s="288"/>
      <c r="MWV106" s="288"/>
      <c r="MWW106" s="288"/>
      <c r="MWX106" s="288"/>
      <c r="MWY106" s="288"/>
      <c r="MWZ106" s="288"/>
      <c r="MXA106" s="288"/>
      <c r="MXB106" s="288"/>
      <c r="MXC106" s="288"/>
      <c r="MXD106" s="288"/>
      <c r="MXE106" s="288"/>
      <c r="MXF106" s="288"/>
      <c r="MXG106" s="288"/>
      <c r="MXH106" s="288"/>
      <c r="MXI106" s="288"/>
      <c r="MXJ106" s="288"/>
      <c r="MXK106" s="288"/>
      <c r="MXL106" s="288"/>
      <c r="MXM106" s="288"/>
      <c r="MXN106" s="288"/>
      <c r="MXO106" s="288"/>
      <c r="MXP106" s="288"/>
      <c r="MXQ106" s="288"/>
      <c r="MXR106" s="288"/>
      <c r="MXS106" s="288"/>
      <c r="MXT106" s="288"/>
      <c r="MXU106" s="288"/>
      <c r="MXV106" s="288"/>
      <c r="MXW106" s="288"/>
      <c r="MXX106" s="288"/>
      <c r="MXY106" s="288"/>
      <c r="MXZ106" s="288"/>
      <c r="MYA106" s="288"/>
      <c r="MYB106" s="288"/>
      <c r="MYC106" s="288"/>
      <c r="MYD106" s="288"/>
      <c r="MYE106" s="288"/>
      <c r="MYF106" s="288"/>
      <c r="MYG106" s="288"/>
      <c r="MYH106" s="288"/>
      <c r="MYI106" s="288"/>
      <c r="MYJ106" s="288"/>
      <c r="MYK106" s="288"/>
      <c r="MYL106" s="288"/>
      <c r="MYM106" s="288"/>
      <c r="MYN106" s="288"/>
      <c r="MYO106" s="288"/>
      <c r="MYP106" s="288"/>
      <c r="MYQ106" s="288"/>
      <c r="MYR106" s="288"/>
      <c r="MYS106" s="288"/>
      <c r="MYT106" s="288"/>
      <c r="MYU106" s="288"/>
      <c r="MYV106" s="288"/>
      <c r="MYW106" s="288"/>
      <c r="MYX106" s="288"/>
      <c r="MYY106" s="288"/>
      <c r="MYZ106" s="288"/>
      <c r="MZA106" s="288"/>
      <c r="MZB106" s="288"/>
      <c r="MZC106" s="288"/>
      <c r="MZD106" s="288"/>
      <c r="MZE106" s="288"/>
      <c r="MZF106" s="288"/>
      <c r="MZG106" s="288"/>
      <c r="MZH106" s="288"/>
      <c r="MZI106" s="288"/>
      <c r="MZJ106" s="288"/>
      <c r="MZK106" s="288"/>
      <c r="MZL106" s="288"/>
      <c r="MZM106" s="288"/>
      <c r="MZN106" s="288"/>
      <c r="MZO106" s="288"/>
      <c r="MZP106" s="288"/>
      <c r="MZQ106" s="288"/>
      <c r="MZR106" s="288"/>
      <c r="MZS106" s="288"/>
      <c r="MZT106" s="288"/>
      <c r="MZU106" s="288"/>
      <c r="MZV106" s="288"/>
      <c r="MZW106" s="288"/>
      <c r="MZX106" s="288"/>
      <c r="MZY106" s="288"/>
      <c r="MZZ106" s="288"/>
      <c r="NAA106" s="288"/>
      <c r="NAB106" s="288"/>
      <c r="NAC106" s="288"/>
      <c r="NAD106" s="288"/>
      <c r="NAE106" s="288"/>
      <c r="NAF106" s="288"/>
      <c r="NAG106" s="288"/>
      <c r="NAH106" s="288"/>
      <c r="NAI106" s="288"/>
      <c r="NAJ106" s="288"/>
      <c r="NAK106" s="288"/>
      <c r="NAL106" s="288"/>
      <c r="NAM106" s="288"/>
      <c r="NAN106" s="288"/>
      <c r="NAO106" s="288"/>
      <c r="NAP106" s="288"/>
      <c r="NAQ106" s="288"/>
      <c r="NAR106" s="288"/>
      <c r="NAS106" s="288"/>
      <c r="NAT106" s="288"/>
      <c r="NAU106" s="288"/>
      <c r="NAV106" s="288"/>
      <c r="NAW106" s="288"/>
      <c r="NAX106" s="288"/>
      <c r="NAY106" s="288"/>
      <c r="NAZ106" s="288"/>
      <c r="NBA106" s="288"/>
      <c r="NBB106" s="288"/>
      <c r="NBC106" s="288"/>
      <c r="NBD106" s="288"/>
      <c r="NBE106" s="288"/>
      <c r="NBF106" s="288"/>
      <c r="NBG106" s="288"/>
      <c r="NBH106" s="288"/>
      <c r="NBI106" s="288"/>
      <c r="NBJ106" s="288"/>
      <c r="NBK106" s="288"/>
      <c r="NBL106" s="288"/>
      <c r="NBM106" s="288"/>
      <c r="NBN106" s="288"/>
      <c r="NBO106" s="288"/>
      <c r="NBP106" s="288"/>
      <c r="NBQ106" s="288"/>
      <c r="NBR106" s="288"/>
      <c r="NBS106" s="288"/>
      <c r="NBT106" s="288"/>
      <c r="NBU106" s="288"/>
      <c r="NBV106" s="288"/>
      <c r="NBW106" s="288"/>
      <c r="NBX106" s="288"/>
      <c r="NBY106" s="288"/>
      <c r="NBZ106" s="288"/>
      <c r="NCA106" s="288"/>
      <c r="NCB106" s="288"/>
      <c r="NCC106" s="288"/>
      <c r="NCD106" s="288"/>
      <c r="NCE106" s="288"/>
      <c r="NCF106" s="288"/>
      <c r="NCG106" s="288"/>
      <c r="NCH106" s="288"/>
      <c r="NCI106" s="288"/>
      <c r="NCJ106" s="288"/>
      <c r="NCK106" s="288"/>
      <c r="NCL106" s="288"/>
      <c r="NCM106" s="288"/>
      <c r="NCN106" s="288"/>
      <c r="NCO106" s="288"/>
      <c r="NCP106" s="288"/>
      <c r="NCQ106" s="288"/>
      <c r="NCR106" s="288"/>
      <c r="NCS106" s="288"/>
      <c r="NCT106" s="288"/>
      <c r="NCU106" s="288"/>
      <c r="NCV106" s="288"/>
      <c r="NCW106" s="288"/>
      <c r="NCX106" s="288"/>
      <c r="NCY106" s="288"/>
      <c r="NCZ106" s="288"/>
      <c r="NDA106" s="288"/>
      <c r="NDB106" s="288"/>
      <c r="NDC106" s="288"/>
      <c r="NDD106" s="288"/>
      <c r="NDE106" s="288"/>
      <c r="NDF106" s="288"/>
      <c r="NDG106" s="288"/>
      <c r="NDH106" s="288"/>
      <c r="NDI106" s="288"/>
      <c r="NDJ106" s="288"/>
      <c r="NDK106" s="288"/>
      <c r="NDL106" s="288"/>
      <c r="NDM106" s="288"/>
      <c r="NDN106" s="288"/>
      <c r="NDO106" s="288"/>
      <c r="NDP106" s="288"/>
      <c r="NDQ106" s="288"/>
      <c r="NDR106" s="288"/>
      <c r="NDS106" s="288"/>
      <c r="NDT106" s="288"/>
      <c r="NDU106" s="288"/>
      <c r="NDV106" s="288"/>
      <c r="NDW106" s="288"/>
      <c r="NDX106" s="288"/>
      <c r="NDY106" s="288"/>
      <c r="NDZ106" s="288"/>
      <c r="NEA106" s="288"/>
      <c r="NEB106" s="288"/>
      <c r="NEC106" s="288"/>
      <c r="NED106" s="288"/>
      <c r="NEE106" s="288"/>
      <c r="NEF106" s="288"/>
      <c r="NEG106" s="288"/>
      <c r="NEH106" s="288"/>
      <c r="NEI106" s="288"/>
      <c r="NEJ106" s="288"/>
      <c r="NEK106" s="288"/>
      <c r="NEL106" s="288"/>
      <c r="NEM106" s="288"/>
      <c r="NEN106" s="288"/>
      <c r="NEO106" s="288"/>
      <c r="NEP106" s="288"/>
      <c r="NEQ106" s="288"/>
      <c r="NER106" s="288"/>
      <c r="NES106" s="288"/>
      <c r="NET106" s="288"/>
      <c r="NEU106" s="288"/>
      <c r="NEV106" s="288"/>
      <c r="NEW106" s="288"/>
      <c r="NEX106" s="288"/>
      <c r="NEY106" s="288"/>
      <c r="NEZ106" s="288"/>
      <c r="NFA106" s="288"/>
      <c r="NFB106" s="288"/>
      <c r="NFC106" s="288"/>
      <c r="NFD106" s="288"/>
      <c r="NFE106" s="288"/>
      <c r="NFF106" s="288"/>
      <c r="NFG106" s="288"/>
      <c r="NFH106" s="288"/>
      <c r="NFI106" s="288"/>
      <c r="NFJ106" s="288"/>
      <c r="NFK106" s="288"/>
      <c r="NFL106" s="288"/>
      <c r="NFM106" s="288"/>
      <c r="NFN106" s="288"/>
      <c r="NFO106" s="288"/>
      <c r="NFP106" s="288"/>
      <c r="NFQ106" s="288"/>
      <c r="NFR106" s="288"/>
      <c r="NFS106" s="288"/>
      <c r="NFT106" s="288"/>
      <c r="NFU106" s="288"/>
      <c r="NFV106" s="288"/>
      <c r="NFW106" s="288"/>
      <c r="NFX106" s="288"/>
      <c r="NFY106" s="288"/>
      <c r="NFZ106" s="288"/>
      <c r="NGA106" s="288"/>
      <c r="NGB106" s="288"/>
      <c r="NGC106" s="288"/>
      <c r="NGD106" s="288"/>
      <c r="NGE106" s="288"/>
      <c r="NGF106" s="288"/>
      <c r="NGG106" s="288"/>
      <c r="NGH106" s="288"/>
      <c r="NGI106" s="288"/>
      <c r="NGJ106" s="288"/>
      <c r="NGK106" s="288"/>
      <c r="NGL106" s="288"/>
      <c r="NGM106" s="288"/>
      <c r="NGN106" s="288"/>
      <c r="NGO106" s="288"/>
      <c r="NGP106" s="288"/>
      <c r="NGQ106" s="288"/>
      <c r="NGR106" s="288"/>
      <c r="NGS106" s="288"/>
      <c r="NGT106" s="288"/>
      <c r="NGU106" s="288"/>
      <c r="NGV106" s="288"/>
      <c r="NGW106" s="288"/>
      <c r="NGX106" s="288"/>
      <c r="NGY106" s="288"/>
      <c r="NGZ106" s="288"/>
      <c r="NHA106" s="288"/>
      <c r="NHB106" s="288"/>
      <c r="NHC106" s="288"/>
      <c r="NHD106" s="288"/>
      <c r="NHE106" s="288"/>
      <c r="NHF106" s="288"/>
      <c r="NHG106" s="288"/>
      <c r="NHH106" s="288"/>
      <c r="NHI106" s="288"/>
      <c r="NHJ106" s="288"/>
      <c r="NHK106" s="288"/>
      <c r="NHL106" s="288"/>
      <c r="NHM106" s="288"/>
      <c r="NHN106" s="288"/>
      <c r="NHO106" s="288"/>
      <c r="NHP106" s="288"/>
      <c r="NHQ106" s="288"/>
      <c r="NHR106" s="288"/>
      <c r="NHS106" s="288"/>
      <c r="NHT106" s="288"/>
      <c r="NHU106" s="288"/>
      <c r="NHV106" s="288"/>
      <c r="NHW106" s="288"/>
      <c r="NHX106" s="288"/>
      <c r="NHY106" s="288"/>
      <c r="NHZ106" s="288"/>
      <c r="NIA106" s="288"/>
      <c r="NIB106" s="288"/>
      <c r="NIC106" s="288"/>
      <c r="NID106" s="288"/>
      <c r="NIE106" s="288"/>
      <c r="NIF106" s="288"/>
      <c r="NIG106" s="288"/>
      <c r="NIH106" s="288"/>
      <c r="NII106" s="288"/>
      <c r="NIJ106" s="288"/>
      <c r="NIK106" s="288"/>
      <c r="NIL106" s="288"/>
      <c r="NIM106" s="288"/>
      <c r="NIN106" s="288"/>
      <c r="NIO106" s="288"/>
      <c r="NIP106" s="288"/>
      <c r="NIQ106" s="288"/>
      <c r="NIR106" s="288"/>
      <c r="NIS106" s="288"/>
      <c r="NIT106" s="288"/>
      <c r="NIU106" s="288"/>
      <c r="NIV106" s="288"/>
      <c r="NIW106" s="288"/>
      <c r="NIX106" s="288"/>
      <c r="NIY106" s="288"/>
      <c r="NIZ106" s="288"/>
      <c r="NJA106" s="288"/>
      <c r="NJB106" s="288"/>
      <c r="NJC106" s="288"/>
      <c r="NJD106" s="288"/>
      <c r="NJE106" s="288"/>
      <c r="NJF106" s="288"/>
      <c r="NJG106" s="288"/>
      <c r="NJH106" s="288"/>
      <c r="NJI106" s="288"/>
      <c r="NJJ106" s="288"/>
      <c r="NJK106" s="288"/>
      <c r="NJL106" s="288"/>
      <c r="NJM106" s="288"/>
      <c r="NJN106" s="288"/>
      <c r="NJO106" s="288"/>
      <c r="NJP106" s="288"/>
      <c r="NJQ106" s="288"/>
      <c r="NJR106" s="288"/>
      <c r="NJS106" s="288"/>
      <c r="NJT106" s="288"/>
      <c r="NJU106" s="288"/>
      <c r="NJV106" s="288"/>
      <c r="NJW106" s="288"/>
      <c r="NJX106" s="288"/>
      <c r="NJY106" s="288"/>
      <c r="NJZ106" s="288"/>
      <c r="NKA106" s="288"/>
      <c r="NKB106" s="288"/>
      <c r="NKC106" s="288"/>
      <c r="NKD106" s="288"/>
      <c r="NKE106" s="288"/>
      <c r="NKF106" s="288"/>
      <c r="NKG106" s="288"/>
      <c r="NKH106" s="288"/>
      <c r="NKI106" s="288"/>
      <c r="NKJ106" s="288"/>
      <c r="NKK106" s="288"/>
      <c r="NKL106" s="288"/>
      <c r="NKM106" s="288"/>
      <c r="NKN106" s="288"/>
      <c r="NKO106" s="288"/>
      <c r="NKP106" s="288"/>
      <c r="NKQ106" s="288"/>
      <c r="NKR106" s="288"/>
      <c r="NKS106" s="288"/>
      <c r="NKT106" s="288"/>
      <c r="NKU106" s="288"/>
      <c r="NKV106" s="288"/>
      <c r="NKW106" s="288"/>
      <c r="NKX106" s="288"/>
      <c r="NKY106" s="288"/>
      <c r="NKZ106" s="288"/>
      <c r="NLA106" s="288"/>
      <c r="NLB106" s="288"/>
      <c r="NLC106" s="288"/>
      <c r="NLD106" s="288"/>
      <c r="NLE106" s="288"/>
      <c r="NLF106" s="288"/>
      <c r="NLG106" s="288"/>
      <c r="NLH106" s="288"/>
      <c r="NLI106" s="288"/>
      <c r="NLJ106" s="288"/>
      <c r="NLK106" s="288"/>
      <c r="NLL106" s="288"/>
      <c r="NLM106" s="288"/>
      <c r="NLN106" s="288"/>
      <c r="NLO106" s="288"/>
      <c r="NLP106" s="288"/>
      <c r="NLQ106" s="288"/>
      <c r="NLR106" s="288"/>
      <c r="NLS106" s="288"/>
      <c r="NLT106" s="288"/>
      <c r="NLU106" s="288"/>
      <c r="NLV106" s="288"/>
      <c r="NLW106" s="288"/>
      <c r="NLX106" s="288"/>
      <c r="NLY106" s="288"/>
      <c r="NLZ106" s="288"/>
      <c r="NMA106" s="288"/>
      <c r="NMB106" s="288"/>
      <c r="NMC106" s="288"/>
      <c r="NMD106" s="288"/>
      <c r="NME106" s="288"/>
      <c r="NMF106" s="288"/>
      <c r="NMG106" s="288"/>
      <c r="NMH106" s="288"/>
      <c r="NMI106" s="288"/>
      <c r="NMJ106" s="288"/>
      <c r="NMK106" s="288"/>
      <c r="NML106" s="288"/>
      <c r="NMM106" s="288"/>
      <c r="NMN106" s="288"/>
      <c r="NMO106" s="288"/>
      <c r="NMP106" s="288"/>
      <c r="NMQ106" s="288"/>
      <c r="NMR106" s="288"/>
      <c r="NMS106" s="288"/>
      <c r="NMT106" s="288"/>
      <c r="NMU106" s="288"/>
      <c r="NMV106" s="288"/>
      <c r="NMW106" s="288"/>
      <c r="NMX106" s="288"/>
      <c r="NMY106" s="288"/>
      <c r="NMZ106" s="288"/>
      <c r="NNA106" s="288"/>
      <c r="NNB106" s="288"/>
      <c r="NNC106" s="288"/>
      <c r="NND106" s="288"/>
      <c r="NNE106" s="288"/>
      <c r="NNF106" s="288"/>
      <c r="NNG106" s="288"/>
      <c r="NNH106" s="288"/>
      <c r="NNI106" s="288"/>
      <c r="NNJ106" s="288"/>
      <c r="NNK106" s="288"/>
      <c r="NNL106" s="288"/>
      <c r="NNM106" s="288"/>
      <c r="NNN106" s="288"/>
      <c r="NNO106" s="288"/>
      <c r="NNP106" s="288"/>
      <c r="NNQ106" s="288"/>
      <c r="NNR106" s="288"/>
      <c r="NNS106" s="288"/>
      <c r="NNT106" s="288"/>
      <c r="NNU106" s="288"/>
      <c r="NNV106" s="288"/>
      <c r="NNW106" s="288"/>
      <c r="NNX106" s="288"/>
      <c r="NNY106" s="288"/>
      <c r="NNZ106" s="288"/>
      <c r="NOA106" s="288"/>
      <c r="NOB106" s="288"/>
      <c r="NOC106" s="288"/>
      <c r="NOD106" s="288"/>
      <c r="NOE106" s="288"/>
      <c r="NOF106" s="288"/>
      <c r="NOG106" s="288"/>
      <c r="NOH106" s="288"/>
      <c r="NOI106" s="288"/>
      <c r="NOJ106" s="288"/>
      <c r="NOK106" s="288"/>
      <c r="NOL106" s="288"/>
      <c r="NOM106" s="288"/>
      <c r="NON106" s="288"/>
      <c r="NOO106" s="288"/>
      <c r="NOP106" s="288"/>
      <c r="NOQ106" s="288"/>
      <c r="NOR106" s="288"/>
      <c r="NOS106" s="288"/>
      <c r="NOT106" s="288"/>
      <c r="NOU106" s="288"/>
      <c r="NOV106" s="288"/>
      <c r="NOW106" s="288"/>
      <c r="NOX106" s="288"/>
      <c r="NOY106" s="288"/>
      <c r="NOZ106" s="288"/>
      <c r="NPA106" s="288"/>
      <c r="NPB106" s="288"/>
      <c r="NPC106" s="288"/>
      <c r="NPD106" s="288"/>
      <c r="NPE106" s="288"/>
      <c r="NPF106" s="288"/>
      <c r="NPG106" s="288"/>
      <c r="NPH106" s="288"/>
      <c r="NPI106" s="288"/>
      <c r="NPJ106" s="288"/>
      <c r="NPK106" s="288"/>
      <c r="NPL106" s="288"/>
      <c r="NPM106" s="288"/>
      <c r="NPN106" s="288"/>
      <c r="NPO106" s="288"/>
      <c r="NPP106" s="288"/>
      <c r="NPQ106" s="288"/>
      <c r="NPR106" s="288"/>
      <c r="NPS106" s="288"/>
      <c r="NPT106" s="288"/>
      <c r="NPU106" s="288"/>
      <c r="NPV106" s="288"/>
      <c r="NPW106" s="288"/>
      <c r="NPX106" s="288"/>
      <c r="NPY106" s="288"/>
      <c r="NPZ106" s="288"/>
      <c r="NQA106" s="288"/>
      <c r="NQB106" s="288"/>
      <c r="NQC106" s="288"/>
      <c r="NQD106" s="288"/>
      <c r="NQE106" s="288"/>
      <c r="NQF106" s="288"/>
      <c r="NQG106" s="288"/>
      <c r="NQH106" s="288"/>
      <c r="NQI106" s="288"/>
      <c r="NQJ106" s="288"/>
      <c r="NQK106" s="288"/>
      <c r="NQL106" s="288"/>
      <c r="NQM106" s="288"/>
      <c r="NQN106" s="288"/>
      <c r="NQO106" s="288"/>
      <c r="NQP106" s="288"/>
      <c r="NQQ106" s="288"/>
      <c r="NQR106" s="288"/>
      <c r="NQS106" s="288"/>
      <c r="NQT106" s="288"/>
      <c r="NQU106" s="288"/>
      <c r="NQV106" s="288"/>
      <c r="NQW106" s="288"/>
      <c r="NQX106" s="288"/>
      <c r="NQY106" s="288"/>
      <c r="NQZ106" s="288"/>
      <c r="NRA106" s="288"/>
      <c r="NRB106" s="288"/>
      <c r="NRC106" s="288"/>
      <c r="NRD106" s="288"/>
      <c r="NRE106" s="288"/>
      <c r="NRF106" s="288"/>
      <c r="NRG106" s="288"/>
      <c r="NRH106" s="288"/>
      <c r="NRI106" s="288"/>
      <c r="NRJ106" s="288"/>
      <c r="NRK106" s="288"/>
      <c r="NRL106" s="288"/>
      <c r="NRM106" s="288"/>
      <c r="NRN106" s="288"/>
      <c r="NRO106" s="288"/>
      <c r="NRP106" s="288"/>
      <c r="NRQ106" s="288"/>
      <c r="NRR106" s="288"/>
      <c r="NRS106" s="288"/>
      <c r="NRT106" s="288"/>
      <c r="NRU106" s="288"/>
      <c r="NRV106" s="288"/>
      <c r="NRW106" s="288"/>
      <c r="NRX106" s="288"/>
      <c r="NRY106" s="288"/>
      <c r="NRZ106" s="288"/>
      <c r="NSA106" s="288"/>
      <c r="NSB106" s="288"/>
      <c r="NSC106" s="288"/>
      <c r="NSD106" s="288"/>
      <c r="NSE106" s="288"/>
      <c r="NSF106" s="288"/>
      <c r="NSG106" s="288"/>
      <c r="NSH106" s="288"/>
      <c r="NSI106" s="288"/>
      <c r="NSJ106" s="288"/>
      <c r="NSK106" s="288"/>
      <c r="NSL106" s="288"/>
      <c r="NSM106" s="288"/>
      <c r="NSN106" s="288"/>
      <c r="NSO106" s="288"/>
      <c r="NSP106" s="288"/>
      <c r="NSQ106" s="288"/>
      <c r="NSR106" s="288"/>
      <c r="NSS106" s="288"/>
      <c r="NST106" s="288"/>
      <c r="NSU106" s="288"/>
      <c r="NSV106" s="288"/>
      <c r="NSW106" s="288"/>
      <c r="NSX106" s="288"/>
      <c r="NSY106" s="288"/>
      <c r="NSZ106" s="288"/>
      <c r="NTA106" s="288"/>
      <c r="NTB106" s="288"/>
      <c r="NTC106" s="288"/>
      <c r="NTD106" s="288"/>
      <c r="NTE106" s="288"/>
      <c r="NTF106" s="288"/>
      <c r="NTG106" s="288"/>
      <c r="NTH106" s="288"/>
      <c r="NTI106" s="288"/>
      <c r="NTJ106" s="288"/>
      <c r="NTK106" s="288"/>
      <c r="NTL106" s="288"/>
      <c r="NTM106" s="288"/>
      <c r="NTN106" s="288"/>
      <c r="NTO106" s="288"/>
      <c r="NTP106" s="288"/>
      <c r="NTQ106" s="288"/>
      <c r="NTR106" s="288"/>
      <c r="NTS106" s="288"/>
      <c r="NTT106" s="288"/>
      <c r="NTU106" s="288"/>
      <c r="NTV106" s="288"/>
      <c r="NTW106" s="288"/>
      <c r="NTX106" s="288"/>
      <c r="NTY106" s="288"/>
      <c r="NTZ106" s="288"/>
      <c r="NUA106" s="288"/>
      <c r="NUB106" s="288"/>
      <c r="NUC106" s="288"/>
      <c r="NUD106" s="288"/>
      <c r="NUE106" s="288"/>
      <c r="NUF106" s="288"/>
      <c r="NUG106" s="288"/>
      <c r="NUH106" s="288"/>
      <c r="NUI106" s="288"/>
      <c r="NUJ106" s="288"/>
      <c r="NUK106" s="288"/>
      <c r="NUL106" s="288"/>
      <c r="NUM106" s="288"/>
      <c r="NUN106" s="288"/>
      <c r="NUO106" s="288"/>
      <c r="NUP106" s="288"/>
      <c r="NUQ106" s="288"/>
      <c r="NUR106" s="288"/>
      <c r="NUS106" s="288"/>
      <c r="NUT106" s="288"/>
      <c r="NUU106" s="288"/>
      <c r="NUV106" s="288"/>
      <c r="NUW106" s="288"/>
      <c r="NUX106" s="288"/>
      <c r="NUY106" s="288"/>
      <c r="NUZ106" s="288"/>
      <c r="NVA106" s="288"/>
      <c r="NVB106" s="288"/>
      <c r="NVC106" s="288"/>
      <c r="NVD106" s="288"/>
      <c r="NVE106" s="288"/>
      <c r="NVF106" s="288"/>
      <c r="NVG106" s="288"/>
      <c r="NVH106" s="288"/>
      <c r="NVI106" s="288"/>
      <c r="NVJ106" s="288"/>
      <c r="NVK106" s="288"/>
      <c r="NVL106" s="288"/>
      <c r="NVM106" s="288"/>
      <c r="NVN106" s="288"/>
      <c r="NVO106" s="288"/>
      <c r="NVP106" s="288"/>
      <c r="NVQ106" s="288"/>
      <c r="NVR106" s="288"/>
      <c r="NVS106" s="288"/>
      <c r="NVT106" s="288"/>
      <c r="NVU106" s="288"/>
      <c r="NVV106" s="288"/>
      <c r="NVW106" s="288"/>
      <c r="NVX106" s="288"/>
      <c r="NVY106" s="288"/>
      <c r="NVZ106" s="288"/>
      <c r="NWA106" s="288"/>
      <c r="NWB106" s="288"/>
      <c r="NWC106" s="288"/>
      <c r="NWD106" s="288"/>
      <c r="NWE106" s="288"/>
      <c r="NWF106" s="288"/>
      <c r="NWG106" s="288"/>
      <c r="NWH106" s="288"/>
      <c r="NWI106" s="288"/>
      <c r="NWJ106" s="288"/>
      <c r="NWK106" s="288"/>
      <c r="NWL106" s="288"/>
      <c r="NWM106" s="288"/>
      <c r="NWN106" s="288"/>
      <c r="NWO106" s="288"/>
      <c r="NWP106" s="288"/>
      <c r="NWQ106" s="288"/>
      <c r="NWR106" s="288"/>
      <c r="NWS106" s="288"/>
      <c r="NWT106" s="288"/>
      <c r="NWU106" s="288"/>
      <c r="NWV106" s="288"/>
      <c r="NWW106" s="288"/>
      <c r="NWX106" s="288"/>
      <c r="NWY106" s="288"/>
      <c r="NWZ106" s="288"/>
      <c r="NXA106" s="288"/>
      <c r="NXB106" s="288"/>
      <c r="NXC106" s="288"/>
      <c r="NXD106" s="288"/>
      <c r="NXE106" s="288"/>
      <c r="NXF106" s="288"/>
      <c r="NXG106" s="288"/>
      <c r="NXH106" s="288"/>
      <c r="NXI106" s="288"/>
      <c r="NXJ106" s="288"/>
      <c r="NXK106" s="288"/>
      <c r="NXL106" s="288"/>
      <c r="NXM106" s="288"/>
      <c r="NXN106" s="288"/>
      <c r="NXO106" s="288"/>
      <c r="NXP106" s="288"/>
      <c r="NXQ106" s="288"/>
      <c r="NXR106" s="288"/>
      <c r="NXS106" s="288"/>
      <c r="NXT106" s="288"/>
      <c r="NXU106" s="288"/>
      <c r="NXV106" s="288"/>
      <c r="NXW106" s="288"/>
      <c r="NXX106" s="288"/>
      <c r="NXY106" s="288"/>
      <c r="NXZ106" s="288"/>
      <c r="NYA106" s="288"/>
      <c r="NYB106" s="288"/>
      <c r="NYC106" s="288"/>
      <c r="NYD106" s="288"/>
      <c r="NYE106" s="288"/>
      <c r="NYF106" s="288"/>
      <c r="NYG106" s="288"/>
      <c r="NYH106" s="288"/>
      <c r="NYI106" s="288"/>
      <c r="NYJ106" s="288"/>
      <c r="NYK106" s="288"/>
      <c r="NYL106" s="288"/>
      <c r="NYM106" s="288"/>
      <c r="NYN106" s="288"/>
      <c r="NYO106" s="288"/>
      <c r="NYP106" s="288"/>
      <c r="NYQ106" s="288"/>
      <c r="NYR106" s="288"/>
      <c r="NYS106" s="288"/>
      <c r="NYT106" s="288"/>
      <c r="NYU106" s="288"/>
      <c r="NYV106" s="288"/>
      <c r="NYW106" s="288"/>
      <c r="NYX106" s="288"/>
      <c r="NYY106" s="288"/>
      <c r="NYZ106" s="288"/>
      <c r="NZA106" s="288"/>
      <c r="NZB106" s="288"/>
      <c r="NZC106" s="288"/>
      <c r="NZD106" s="288"/>
      <c r="NZE106" s="288"/>
      <c r="NZF106" s="288"/>
      <c r="NZG106" s="288"/>
      <c r="NZH106" s="288"/>
      <c r="NZI106" s="288"/>
      <c r="NZJ106" s="288"/>
      <c r="NZK106" s="288"/>
      <c r="NZL106" s="288"/>
      <c r="NZM106" s="288"/>
      <c r="NZN106" s="288"/>
      <c r="NZO106" s="288"/>
      <c r="NZP106" s="288"/>
      <c r="NZQ106" s="288"/>
      <c r="NZR106" s="288"/>
      <c r="NZS106" s="288"/>
      <c r="NZT106" s="288"/>
      <c r="NZU106" s="288"/>
      <c r="NZV106" s="288"/>
      <c r="NZW106" s="288"/>
      <c r="NZX106" s="288"/>
      <c r="NZY106" s="288"/>
      <c r="NZZ106" s="288"/>
      <c r="OAA106" s="288"/>
      <c r="OAB106" s="288"/>
      <c r="OAC106" s="288"/>
      <c r="OAD106" s="288"/>
      <c r="OAE106" s="288"/>
      <c r="OAF106" s="288"/>
      <c r="OAG106" s="288"/>
      <c r="OAH106" s="288"/>
      <c r="OAI106" s="288"/>
      <c r="OAJ106" s="288"/>
      <c r="OAK106" s="288"/>
      <c r="OAL106" s="288"/>
      <c r="OAM106" s="288"/>
      <c r="OAN106" s="288"/>
      <c r="OAO106" s="288"/>
      <c r="OAP106" s="288"/>
      <c r="OAQ106" s="288"/>
      <c r="OAR106" s="288"/>
      <c r="OAS106" s="288"/>
      <c r="OAT106" s="288"/>
      <c r="OAU106" s="288"/>
      <c r="OAV106" s="288"/>
      <c r="OAW106" s="288"/>
      <c r="OAX106" s="288"/>
      <c r="OAY106" s="288"/>
      <c r="OAZ106" s="288"/>
      <c r="OBA106" s="288"/>
      <c r="OBB106" s="288"/>
      <c r="OBC106" s="288"/>
      <c r="OBD106" s="288"/>
      <c r="OBE106" s="288"/>
      <c r="OBF106" s="288"/>
      <c r="OBG106" s="288"/>
      <c r="OBH106" s="288"/>
      <c r="OBI106" s="288"/>
      <c r="OBJ106" s="288"/>
      <c r="OBK106" s="288"/>
      <c r="OBL106" s="288"/>
      <c r="OBM106" s="288"/>
      <c r="OBN106" s="288"/>
      <c r="OBO106" s="288"/>
      <c r="OBP106" s="288"/>
      <c r="OBQ106" s="288"/>
      <c r="OBR106" s="288"/>
      <c r="OBS106" s="288"/>
      <c r="OBT106" s="288"/>
      <c r="OBU106" s="288"/>
      <c r="OBV106" s="288"/>
      <c r="OBW106" s="288"/>
      <c r="OBX106" s="288"/>
      <c r="OBY106" s="288"/>
      <c r="OBZ106" s="288"/>
      <c r="OCA106" s="288"/>
      <c r="OCB106" s="288"/>
      <c r="OCC106" s="288"/>
      <c r="OCD106" s="288"/>
      <c r="OCE106" s="288"/>
      <c r="OCF106" s="288"/>
      <c r="OCG106" s="288"/>
      <c r="OCH106" s="288"/>
      <c r="OCI106" s="288"/>
      <c r="OCJ106" s="288"/>
      <c r="OCK106" s="288"/>
      <c r="OCL106" s="288"/>
      <c r="OCM106" s="288"/>
      <c r="OCN106" s="288"/>
      <c r="OCO106" s="288"/>
      <c r="OCP106" s="288"/>
      <c r="OCQ106" s="288"/>
      <c r="OCR106" s="288"/>
      <c r="OCS106" s="288"/>
      <c r="OCT106" s="288"/>
      <c r="OCU106" s="288"/>
      <c r="OCV106" s="288"/>
      <c r="OCW106" s="288"/>
      <c r="OCX106" s="288"/>
      <c r="OCY106" s="288"/>
      <c r="OCZ106" s="288"/>
      <c r="ODA106" s="288"/>
      <c r="ODB106" s="288"/>
      <c r="ODC106" s="288"/>
      <c r="ODD106" s="288"/>
      <c r="ODE106" s="288"/>
      <c r="ODF106" s="288"/>
      <c r="ODG106" s="288"/>
      <c r="ODH106" s="288"/>
      <c r="ODI106" s="288"/>
      <c r="ODJ106" s="288"/>
      <c r="ODK106" s="288"/>
      <c r="ODL106" s="288"/>
      <c r="ODM106" s="288"/>
      <c r="ODN106" s="288"/>
      <c r="ODO106" s="288"/>
      <c r="ODP106" s="288"/>
      <c r="ODQ106" s="288"/>
      <c r="ODR106" s="288"/>
      <c r="ODS106" s="288"/>
      <c r="ODT106" s="288"/>
      <c r="ODU106" s="288"/>
      <c r="ODV106" s="288"/>
      <c r="ODW106" s="288"/>
      <c r="ODX106" s="288"/>
      <c r="ODY106" s="288"/>
      <c r="ODZ106" s="288"/>
      <c r="OEA106" s="288"/>
      <c r="OEB106" s="288"/>
      <c r="OEC106" s="288"/>
      <c r="OED106" s="288"/>
      <c r="OEE106" s="288"/>
      <c r="OEF106" s="288"/>
      <c r="OEG106" s="288"/>
      <c r="OEH106" s="288"/>
      <c r="OEI106" s="288"/>
      <c r="OEJ106" s="288"/>
      <c r="OEK106" s="288"/>
      <c r="OEL106" s="288"/>
      <c r="OEM106" s="288"/>
      <c r="OEN106" s="288"/>
      <c r="OEO106" s="288"/>
      <c r="OEP106" s="288"/>
      <c r="OEQ106" s="288"/>
      <c r="OER106" s="288"/>
      <c r="OES106" s="288"/>
      <c r="OET106" s="288"/>
      <c r="OEU106" s="288"/>
      <c r="OEV106" s="288"/>
      <c r="OEW106" s="288"/>
      <c r="OEX106" s="288"/>
      <c r="OEY106" s="288"/>
      <c r="OEZ106" s="288"/>
      <c r="OFA106" s="288"/>
      <c r="OFB106" s="288"/>
      <c r="OFC106" s="288"/>
      <c r="OFD106" s="288"/>
      <c r="OFE106" s="288"/>
      <c r="OFF106" s="288"/>
      <c r="OFG106" s="288"/>
      <c r="OFH106" s="288"/>
      <c r="OFI106" s="288"/>
      <c r="OFJ106" s="288"/>
      <c r="OFK106" s="288"/>
      <c r="OFL106" s="288"/>
      <c r="OFM106" s="288"/>
      <c r="OFN106" s="288"/>
      <c r="OFO106" s="288"/>
      <c r="OFP106" s="288"/>
      <c r="OFQ106" s="288"/>
      <c r="OFR106" s="288"/>
      <c r="OFS106" s="288"/>
      <c r="OFT106" s="288"/>
      <c r="OFU106" s="288"/>
      <c r="OFV106" s="288"/>
      <c r="OFW106" s="288"/>
      <c r="OFX106" s="288"/>
      <c r="OFY106" s="288"/>
      <c r="OFZ106" s="288"/>
      <c r="OGA106" s="288"/>
      <c r="OGB106" s="288"/>
      <c r="OGC106" s="288"/>
      <c r="OGD106" s="288"/>
      <c r="OGE106" s="288"/>
      <c r="OGF106" s="288"/>
      <c r="OGG106" s="288"/>
      <c r="OGH106" s="288"/>
      <c r="OGI106" s="288"/>
      <c r="OGJ106" s="288"/>
      <c r="OGK106" s="288"/>
      <c r="OGL106" s="288"/>
      <c r="OGM106" s="288"/>
      <c r="OGN106" s="288"/>
      <c r="OGO106" s="288"/>
      <c r="OGP106" s="288"/>
      <c r="OGQ106" s="288"/>
      <c r="OGR106" s="288"/>
      <c r="OGS106" s="288"/>
      <c r="OGT106" s="288"/>
      <c r="OGU106" s="288"/>
      <c r="OGV106" s="288"/>
      <c r="OGW106" s="288"/>
      <c r="OGX106" s="288"/>
      <c r="OGY106" s="288"/>
      <c r="OGZ106" s="288"/>
      <c r="OHA106" s="288"/>
      <c r="OHB106" s="288"/>
      <c r="OHC106" s="288"/>
      <c r="OHD106" s="288"/>
      <c r="OHE106" s="288"/>
      <c r="OHF106" s="288"/>
      <c r="OHG106" s="288"/>
      <c r="OHH106" s="288"/>
      <c r="OHI106" s="288"/>
      <c r="OHJ106" s="288"/>
      <c r="OHK106" s="288"/>
      <c r="OHL106" s="288"/>
      <c r="OHM106" s="288"/>
      <c r="OHN106" s="288"/>
      <c r="OHO106" s="288"/>
      <c r="OHP106" s="288"/>
      <c r="OHQ106" s="288"/>
      <c r="OHR106" s="288"/>
      <c r="OHS106" s="288"/>
      <c r="OHT106" s="288"/>
      <c r="OHU106" s="288"/>
      <c r="OHV106" s="288"/>
      <c r="OHW106" s="288"/>
      <c r="OHX106" s="288"/>
      <c r="OHY106" s="288"/>
      <c r="OHZ106" s="288"/>
      <c r="OIA106" s="288"/>
      <c r="OIB106" s="288"/>
      <c r="OIC106" s="288"/>
      <c r="OID106" s="288"/>
      <c r="OIE106" s="288"/>
      <c r="OIF106" s="288"/>
      <c r="OIG106" s="288"/>
      <c r="OIH106" s="288"/>
      <c r="OII106" s="288"/>
      <c r="OIJ106" s="288"/>
      <c r="OIK106" s="288"/>
      <c r="OIL106" s="288"/>
      <c r="OIM106" s="288"/>
      <c r="OIN106" s="288"/>
      <c r="OIO106" s="288"/>
      <c r="OIP106" s="288"/>
      <c r="OIQ106" s="288"/>
      <c r="OIR106" s="288"/>
      <c r="OIS106" s="288"/>
      <c r="OIT106" s="288"/>
      <c r="OIU106" s="288"/>
      <c r="OIV106" s="288"/>
      <c r="OIW106" s="288"/>
      <c r="OIX106" s="288"/>
      <c r="OIY106" s="288"/>
      <c r="OIZ106" s="288"/>
      <c r="OJA106" s="288"/>
      <c r="OJB106" s="288"/>
      <c r="OJC106" s="288"/>
      <c r="OJD106" s="288"/>
      <c r="OJE106" s="288"/>
      <c r="OJF106" s="288"/>
      <c r="OJG106" s="288"/>
      <c r="OJH106" s="288"/>
      <c r="OJI106" s="288"/>
      <c r="OJJ106" s="288"/>
      <c r="OJK106" s="288"/>
      <c r="OJL106" s="288"/>
      <c r="OJM106" s="288"/>
      <c r="OJN106" s="288"/>
      <c r="OJO106" s="288"/>
      <c r="OJP106" s="288"/>
      <c r="OJQ106" s="288"/>
      <c r="OJR106" s="288"/>
      <c r="OJS106" s="288"/>
      <c r="OJT106" s="288"/>
      <c r="OJU106" s="288"/>
      <c r="OJV106" s="288"/>
      <c r="OJW106" s="288"/>
      <c r="OJX106" s="288"/>
      <c r="OJY106" s="288"/>
      <c r="OJZ106" s="288"/>
      <c r="OKA106" s="288"/>
      <c r="OKB106" s="288"/>
      <c r="OKC106" s="288"/>
      <c r="OKD106" s="288"/>
      <c r="OKE106" s="288"/>
      <c r="OKF106" s="288"/>
      <c r="OKG106" s="288"/>
      <c r="OKH106" s="288"/>
      <c r="OKI106" s="288"/>
      <c r="OKJ106" s="288"/>
      <c r="OKK106" s="288"/>
      <c r="OKL106" s="288"/>
      <c r="OKM106" s="288"/>
      <c r="OKN106" s="288"/>
      <c r="OKO106" s="288"/>
      <c r="OKP106" s="288"/>
      <c r="OKQ106" s="288"/>
      <c r="OKR106" s="288"/>
      <c r="OKS106" s="288"/>
      <c r="OKT106" s="288"/>
      <c r="OKU106" s="288"/>
      <c r="OKV106" s="288"/>
      <c r="OKW106" s="288"/>
      <c r="OKX106" s="288"/>
      <c r="OKY106" s="288"/>
      <c r="OKZ106" s="288"/>
      <c r="OLA106" s="288"/>
      <c r="OLB106" s="288"/>
      <c r="OLC106" s="288"/>
      <c r="OLD106" s="288"/>
      <c r="OLE106" s="288"/>
      <c r="OLF106" s="288"/>
      <c r="OLG106" s="288"/>
      <c r="OLH106" s="288"/>
      <c r="OLI106" s="288"/>
      <c r="OLJ106" s="288"/>
      <c r="OLK106" s="288"/>
      <c r="OLL106" s="288"/>
      <c r="OLM106" s="288"/>
      <c r="OLN106" s="288"/>
      <c r="OLO106" s="288"/>
      <c r="OLP106" s="288"/>
      <c r="OLQ106" s="288"/>
      <c r="OLR106" s="288"/>
      <c r="OLS106" s="288"/>
      <c r="OLT106" s="288"/>
      <c r="OLU106" s="288"/>
      <c r="OLV106" s="288"/>
      <c r="OLW106" s="288"/>
      <c r="OLX106" s="288"/>
      <c r="OLY106" s="288"/>
      <c r="OLZ106" s="288"/>
      <c r="OMA106" s="288"/>
      <c r="OMB106" s="288"/>
      <c r="OMC106" s="288"/>
      <c r="OMD106" s="288"/>
      <c r="OME106" s="288"/>
      <c r="OMF106" s="288"/>
      <c r="OMG106" s="288"/>
      <c r="OMH106" s="288"/>
      <c r="OMI106" s="288"/>
      <c r="OMJ106" s="288"/>
      <c r="OMK106" s="288"/>
      <c r="OML106" s="288"/>
      <c r="OMM106" s="288"/>
      <c r="OMN106" s="288"/>
      <c r="OMO106" s="288"/>
      <c r="OMP106" s="288"/>
      <c r="OMQ106" s="288"/>
      <c r="OMR106" s="288"/>
      <c r="OMS106" s="288"/>
      <c r="OMT106" s="288"/>
      <c r="OMU106" s="288"/>
      <c r="OMV106" s="288"/>
      <c r="OMW106" s="288"/>
      <c r="OMX106" s="288"/>
      <c r="OMY106" s="288"/>
      <c r="OMZ106" s="288"/>
      <c r="ONA106" s="288"/>
      <c r="ONB106" s="288"/>
      <c r="ONC106" s="288"/>
      <c r="OND106" s="288"/>
      <c r="ONE106" s="288"/>
      <c r="ONF106" s="288"/>
      <c r="ONG106" s="288"/>
      <c r="ONH106" s="288"/>
      <c r="ONI106" s="288"/>
      <c r="ONJ106" s="288"/>
      <c r="ONK106" s="288"/>
      <c r="ONL106" s="288"/>
      <c r="ONM106" s="288"/>
      <c r="ONN106" s="288"/>
      <c r="ONO106" s="288"/>
      <c r="ONP106" s="288"/>
      <c r="ONQ106" s="288"/>
      <c r="ONR106" s="288"/>
      <c r="ONS106" s="288"/>
      <c r="ONT106" s="288"/>
      <c r="ONU106" s="288"/>
      <c r="ONV106" s="288"/>
      <c r="ONW106" s="288"/>
      <c r="ONX106" s="288"/>
      <c r="ONY106" s="288"/>
      <c r="ONZ106" s="288"/>
      <c r="OOA106" s="288"/>
      <c r="OOB106" s="288"/>
      <c r="OOC106" s="288"/>
      <c r="OOD106" s="288"/>
      <c r="OOE106" s="288"/>
      <c r="OOF106" s="288"/>
      <c r="OOG106" s="288"/>
      <c r="OOH106" s="288"/>
      <c r="OOI106" s="288"/>
      <c r="OOJ106" s="288"/>
      <c r="OOK106" s="288"/>
      <c r="OOL106" s="288"/>
      <c r="OOM106" s="288"/>
      <c r="OON106" s="288"/>
      <c r="OOO106" s="288"/>
      <c r="OOP106" s="288"/>
      <c r="OOQ106" s="288"/>
      <c r="OOR106" s="288"/>
      <c r="OOS106" s="288"/>
      <c r="OOT106" s="288"/>
      <c r="OOU106" s="288"/>
      <c r="OOV106" s="288"/>
      <c r="OOW106" s="288"/>
      <c r="OOX106" s="288"/>
      <c r="OOY106" s="288"/>
      <c r="OOZ106" s="288"/>
      <c r="OPA106" s="288"/>
      <c r="OPB106" s="288"/>
      <c r="OPC106" s="288"/>
      <c r="OPD106" s="288"/>
      <c r="OPE106" s="288"/>
      <c r="OPF106" s="288"/>
      <c r="OPG106" s="288"/>
      <c r="OPH106" s="288"/>
      <c r="OPI106" s="288"/>
      <c r="OPJ106" s="288"/>
      <c r="OPK106" s="288"/>
      <c r="OPL106" s="288"/>
      <c r="OPM106" s="288"/>
      <c r="OPN106" s="288"/>
      <c r="OPO106" s="288"/>
      <c r="OPP106" s="288"/>
      <c r="OPQ106" s="288"/>
      <c r="OPR106" s="288"/>
      <c r="OPS106" s="288"/>
      <c r="OPT106" s="288"/>
      <c r="OPU106" s="288"/>
      <c r="OPV106" s="288"/>
      <c r="OPW106" s="288"/>
      <c r="OPX106" s="288"/>
      <c r="OPY106" s="288"/>
      <c r="OPZ106" s="288"/>
      <c r="OQA106" s="288"/>
      <c r="OQB106" s="288"/>
      <c r="OQC106" s="288"/>
      <c r="OQD106" s="288"/>
      <c r="OQE106" s="288"/>
      <c r="OQF106" s="288"/>
      <c r="OQG106" s="288"/>
      <c r="OQH106" s="288"/>
      <c r="OQI106" s="288"/>
      <c r="OQJ106" s="288"/>
      <c r="OQK106" s="288"/>
      <c r="OQL106" s="288"/>
      <c r="OQM106" s="288"/>
      <c r="OQN106" s="288"/>
      <c r="OQO106" s="288"/>
      <c r="OQP106" s="288"/>
      <c r="OQQ106" s="288"/>
      <c r="OQR106" s="288"/>
      <c r="OQS106" s="288"/>
      <c r="OQT106" s="288"/>
      <c r="OQU106" s="288"/>
      <c r="OQV106" s="288"/>
      <c r="OQW106" s="288"/>
      <c r="OQX106" s="288"/>
      <c r="OQY106" s="288"/>
      <c r="OQZ106" s="288"/>
      <c r="ORA106" s="288"/>
      <c r="ORB106" s="288"/>
      <c r="ORC106" s="288"/>
      <c r="ORD106" s="288"/>
      <c r="ORE106" s="288"/>
      <c r="ORF106" s="288"/>
      <c r="ORG106" s="288"/>
      <c r="ORH106" s="288"/>
      <c r="ORI106" s="288"/>
      <c r="ORJ106" s="288"/>
      <c r="ORK106" s="288"/>
      <c r="ORL106" s="288"/>
      <c r="ORM106" s="288"/>
      <c r="ORN106" s="288"/>
      <c r="ORO106" s="288"/>
      <c r="ORP106" s="288"/>
      <c r="ORQ106" s="288"/>
      <c r="ORR106" s="288"/>
      <c r="ORS106" s="288"/>
      <c r="ORT106" s="288"/>
      <c r="ORU106" s="288"/>
      <c r="ORV106" s="288"/>
      <c r="ORW106" s="288"/>
      <c r="ORX106" s="288"/>
      <c r="ORY106" s="288"/>
      <c r="ORZ106" s="288"/>
      <c r="OSA106" s="288"/>
      <c r="OSB106" s="288"/>
      <c r="OSC106" s="288"/>
      <c r="OSD106" s="288"/>
      <c r="OSE106" s="288"/>
      <c r="OSF106" s="288"/>
      <c r="OSG106" s="288"/>
      <c r="OSH106" s="288"/>
      <c r="OSI106" s="288"/>
      <c r="OSJ106" s="288"/>
      <c r="OSK106" s="288"/>
      <c r="OSL106" s="288"/>
      <c r="OSM106" s="288"/>
      <c r="OSN106" s="288"/>
      <c r="OSO106" s="288"/>
      <c r="OSP106" s="288"/>
      <c r="OSQ106" s="288"/>
      <c r="OSR106" s="288"/>
      <c r="OSS106" s="288"/>
      <c r="OST106" s="288"/>
      <c r="OSU106" s="288"/>
      <c r="OSV106" s="288"/>
      <c r="OSW106" s="288"/>
      <c r="OSX106" s="288"/>
      <c r="OSY106" s="288"/>
      <c r="OSZ106" s="288"/>
      <c r="OTA106" s="288"/>
      <c r="OTB106" s="288"/>
      <c r="OTC106" s="288"/>
      <c r="OTD106" s="288"/>
      <c r="OTE106" s="288"/>
      <c r="OTF106" s="288"/>
      <c r="OTG106" s="288"/>
      <c r="OTH106" s="288"/>
      <c r="OTI106" s="288"/>
      <c r="OTJ106" s="288"/>
      <c r="OTK106" s="288"/>
      <c r="OTL106" s="288"/>
      <c r="OTM106" s="288"/>
      <c r="OTN106" s="288"/>
      <c r="OTO106" s="288"/>
      <c r="OTP106" s="288"/>
      <c r="OTQ106" s="288"/>
      <c r="OTR106" s="288"/>
      <c r="OTS106" s="288"/>
      <c r="OTT106" s="288"/>
      <c r="OTU106" s="288"/>
      <c r="OTV106" s="288"/>
      <c r="OTW106" s="288"/>
      <c r="OTX106" s="288"/>
      <c r="OTY106" s="288"/>
      <c r="OTZ106" s="288"/>
      <c r="OUA106" s="288"/>
      <c r="OUB106" s="288"/>
      <c r="OUC106" s="288"/>
      <c r="OUD106" s="288"/>
      <c r="OUE106" s="288"/>
      <c r="OUF106" s="288"/>
      <c r="OUG106" s="288"/>
      <c r="OUH106" s="288"/>
      <c r="OUI106" s="288"/>
      <c r="OUJ106" s="288"/>
      <c r="OUK106" s="288"/>
      <c r="OUL106" s="288"/>
      <c r="OUM106" s="288"/>
      <c r="OUN106" s="288"/>
      <c r="OUO106" s="288"/>
      <c r="OUP106" s="288"/>
      <c r="OUQ106" s="288"/>
      <c r="OUR106" s="288"/>
      <c r="OUS106" s="288"/>
      <c r="OUT106" s="288"/>
      <c r="OUU106" s="288"/>
      <c r="OUV106" s="288"/>
      <c r="OUW106" s="288"/>
      <c r="OUX106" s="288"/>
      <c r="OUY106" s="288"/>
      <c r="OUZ106" s="288"/>
      <c r="OVA106" s="288"/>
      <c r="OVB106" s="288"/>
      <c r="OVC106" s="288"/>
      <c r="OVD106" s="288"/>
      <c r="OVE106" s="288"/>
      <c r="OVF106" s="288"/>
      <c r="OVG106" s="288"/>
      <c r="OVH106" s="288"/>
      <c r="OVI106" s="288"/>
      <c r="OVJ106" s="288"/>
      <c r="OVK106" s="288"/>
      <c r="OVL106" s="288"/>
      <c r="OVM106" s="288"/>
      <c r="OVN106" s="288"/>
      <c r="OVO106" s="288"/>
      <c r="OVP106" s="288"/>
      <c r="OVQ106" s="288"/>
      <c r="OVR106" s="288"/>
      <c r="OVS106" s="288"/>
      <c r="OVT106" s="288"/>
      <c r="OVU106" s="288"/>
      <c r="OVV106" s="288"/>
      <c r="OVW106" s="288"/>
      <c r="OVX106" s="288"/>
      <c r="OVY106" s="288"/>
      <c r="OVZ106" s="288"/>
      <c r="OWA106" s="288"/>
      <c r="OWB106" s="288"/>
      <c r="OWC106" s="288"/>
      <c r="OWD106" s="288"/>
      <c r="OWE106" s="288"/>
      <c r="OWF106" s="288"/>
      <c r="OWG106" s="288"/>
      <c r="OWH106" s="288"/>
      <c r="OWI106" s="288"/>
      <c r="OWJ106" s="288"/>
      <c r="OWK106" s="288"/>
      <c r="OWL106" s="288"/>
      <c r="OWM106" s="288"/>
      <c r="OWN106" s="288"/>
      <c r="OWO106" s="288"/>
      <c r="OWP106" s="288"/>
      <c r="OWQ106" s="288"/>
      <c r="OWR106" s="288"/>
      <c r="OWS106" s="288"/>
      <c r="OWT106" s="288"/>
      <c r="OWU106" s="288"/>
      <c r="OWV106" s="288"/>
      <c r="OWW106" s="288"/>
      <c r="OWX106" s="288"/>
      <c r="OWY106" s="288"/>
      <c r="OWZ106" s="288"/>
      <c r="OXA106" s="288"/>
      <c r="OXB106" s="288"/>
      <c r="OXC106" s="288"/>
      <c r="OXD106" s="288"/>
      <c r="OXE106" s="288"/>
      <c r="OXF106" s="288"/>
      <c r="OXG106" s="288"/>
      <c r="OXH106" s="288"/>
      <c r="OXI106" s="288"/>
      <c r="OXJ106" s="288"/>
      <c r="OXK106" s="288"/>
      <c r="OXL106" s="288"/>
      <c r="OXM106" s="288"/>
      <c r="OXN106" s="288"/>
      <c r="OXO106" s="288"/>
      <c r="OXP106" s="288"/>
      <c r="OXQ106" s="288"/>
      <c r="OXR106" s="288"/>
      <c r="OXS106" s="288"/>
      <c r="OXT106" s="288"/>
      <c r="OXU106" s="288"/>
      <c r="OXV106" s="288"/>
      <c r="OXW106" s="288"/>
      <c r="OXX106" s="288"/>
      <c r="OXY106" s="288"/>
      <c r="OXZ106" s="288"/>
      <c r="OYA106" s="288"/>
      <c r="OYB106" s="288"/>
      <c r="OYC106" s="288"/>
      <c r="OYD106" s="288"/>
      <c r="OYE106" s="288"/>
      <c r="OYF106" s="288"/>
      <c r="OYG106" s="288"/>
      <c r="OYH106" s="288"/>
      <c r="OYI106" s="288"/>
      <c r="OYJ106" s="288"/>
      <c r="OYK106" s="288"/>
      <c r="OYL106" s="288"/>
      <c r="OYM106" s="288"/>
      <c r="OYN106" s="288"/>
      <c r="OYO106" s="288"/>
      <c r="OYP106" s="288"/>
      <c r="OYQ106" s="288"/>
      <c r="OYR106" s="288"/>
      <c r="OYS106" s="288"/>
      <c r="OYT106" s="288"/>
      <c r="OYU106" s="288"/>
      <c r="OYV106" s="288"/>
      <c r="OYW106" s="288"/>
      <c r="OYX106" s="288"/>
      <c r="OYY106" s="288"/>
      <c r="OYZ106" s="288"/>
      <c r="OZA106" s="288"/>
      <c r="OZB106" s="288"/>
      <c r="OZC106" s="288"/>
      <c r="OZD106" s="288"/>
      <c r="OZE106" s="288"/>
      <c r="OZF106" s="288"/>
      <c r="OZG106" s="288"/>
      <c r="OZH106" s="288"/>
      <c r="OZI106" s="288"/>
      <c r="OZJ106" s="288"/>
      <c r="OZK106" s="288"/>
      <c r="OZL106" s="288"/>
      <c r="OZM106" s="288"/>
      <c r="OZN106" s="288"/>
      <c r="OZO106" s="288"/>
      <c r="OZP106" s="288"/>
      <c r="OZQ106" s="288"/>
      <c r="OZR106" s="288"/>
      <c r="OZS106" s="288"/>
      <c r="OZT106" s="288"/>
      <c r="OZU106" s="288"/>
      <c r="OZV106" s="288"/>
      <c r="OZW106" s="288"/>
      <c r="OZX106" s="288"/>
      <c r="OZY106" s="288"/>
      <c r="OZZ106" s="288"/>
      <c r="PAA106" s="288"/>
      <c r="PAB106" s="288"/>
      <c r="PAC106" s="288"/>
      <c r="PAD106" s="288"/>
      <c r="PAE106" s="288"/>
      <c r="PAF106" s="288"/>
      <c r="PAG106" s="288"/>
      <c r="PAH106" s="288"/>
      <c r="PAI106" s="288"/>
      <c r="PAJ106" s="288"/>
      <c r="PAK106" s="288"/>
      <c r="PAL106" s="288"/>
      <c r="PAM106" s="288"/>
      <c r="PAN106" s="288"/>
      <c r="PAO106" s="288"/>
      <c r="PAP106" s="288"/>
      <c r="PAQ106" s="288"/>
      <c r="PAR106" s="288"/>
      <c r="PAS106" s="288"/>
      <c r="PAT106" s="288"/>
      <c r="PAU106" s="288"/>
      <c r="PAV106" s="288"/>
      <c r="PAW106" s="288"/>
      <c r="PAX106" s="288"/>
      <c r="PAY106" s="288"/>
      <c r="PAZ106" s="288"/>
      <c r="PBA106" s="288"/>
      <c r="PBB106" s="288"/>
      <c r="PBC106" s="288"/>
      <c r="PBD106" s="288"/>
      <c r="PBE106" s="288"/>
      <c r="PBF106" s="288"/>
      <c r="PBG106" s="288"/>
      <c r="PBH106" s="288"/>
      <c r="PBI106" s="288"/>
      <c r="PBJ106" s="288"/>
      <c r="PBK106" s="288"/>
      <c r="PBL106" s="288"/>
      <c r="PBM106" s="288"/>
      <c r="PBN106" s="288"/>
      <c r="PBO106" s="288"/>
      <c r="PBP106" s="288"/>
      <c r="PBQ106" s="288"/>
      <c r="PBR106" s="288"/>
      <c r="PBS106" s="288"/>
      <c r="PBT106" s="288"/>
      <c r="PBU106" s="288"/>
      <c r="PBV106" s="288"/>
      <c r="PBW106" s="288"/>
      <c r="PBX106" s="288"/>
      <c r="PBY106" s="288"/>
      <c r="PBZ106" s="288"/>
      <c r="PCA106" s="288"/>
      <c r="PCB106" s="288"/>
      <c r="PCC106" s="288"/>
      <c r="PCD106" s="288"/>
      <c r="PCE106" s="288"/>
      <c r="PCF106" s="288"/>
      <c r="PCG106" s="288"/>
      <c r="PCH106" s="288"/>
      <c r="PCI106" s="288"/>
      <c r="PCJ106" s="288"/>
      <c r="PCK106" s="288"/>
      <c r="PCL106" s="288"/>
      <c r="PCM106" s="288"/>
      <c r="PCN106" s="288"/>
      <c r="PCO106" s="288"/>
      <c r="PCP106" s="288"/>
      <c r="PCQ106" s="288"/>
      <c r="PCR106" s="288"/>
      <c r="PCS106" s="288"/>
      <c r="PCT106" s="288"/>
      <c r="PCU106" s="288"/>
      <c r="PCV106" s="288"/>
      <c r="PCW106" s="288"/>
      <c r="PCX106" s="288"/>
      <c r="PCY106" s="288"/>
      <c r="PCZ106" s="288"/>
      <c r="PDA106" s="288"/>
      <c r="PDB106" s="288"/>
      <c r="PDC106" s="288"/>
      <c r="PDD106" s="288"/>
      <c r="PDE106" s="288"/>
      <c r="PDF106" s="288"/>
      <c r="PDG106" s="288"/>
      <c r="PDH106" s="288"/>
      <c r="PDI106" s="288"/>
      <c r="PDJ106" s="288"/>
      <c r="PDK106" s="288"/>
      <c r="PDL106" s="288"/>
      <c r="PDM106" s="288"/>
      <c r="PDN106" s="288"/>
      <c r="PDO106" s="288"/>
      <c r="PDP106" s="288"/>
      <c r="PDQ106" s="288"/>
      <c r="PDR106" s="288"/>
      <c r="PDS106" s="288"/>
      <c r="PDT106" s="288"/>
      <c r="PDU106" s="288"/>
      <c r="PDV106" s="288"/>
      <c r="PDW106" s="288"/>
      <c r="PDX106" s="288"/>
      <c r="PDY106" s="288"/>
      <c r="PDZ106" s="288"/>
      <c r="PEA106" s="288"/>
      <c r="PEB106" s="288"/>
      <c r="PEC106" s="288"/>
      <c r="PED106" s="288"/>
      <c r="PEE106" s="288"/>
      <c r="PEF106" s="288"/>
      <c r="PEG106" s="288"/>
      <c r="PEH106" s="288"/>
      <c r="PEI106" s="288"/>
      <c r="PEJ106" s="288"/>
      <c r="PEK106" s="288"/>
      <c r="PEL106" s="288"/>
      <c r="PEM106" s="288"/>
      <c r="PEN106" s="288"/>
      <c r="PEO106" s="288"/>
      <c r="PEP106" s="288"/>
      <c r="PEQ106" s="288"/>
      <c r="PER106" s="288"/>
      <c r="PES106" s="288"/>
      <c r="PET106" s="288"/>
      <c r="PEU106" s="288"/>
      <c r="PEV106" s="288"/>
      <c r="PEW106" s="288"/>
      <c r="PEX106" s="288"/>
      <c r="PEY106" s="288"/>
      <c r="PEZ106" s="288"/>
      <c r="PFA106" s="288"/>
      <c r="PFB106" s="288"/>
      <c r="PFC106" s="288"/>
      <c r="PFD106" s="288"/>
      <c r="PFE106" s="288"/>
      <c r="PFF106" s="288"/>
      <c r="PFG106" s="288"/>
      <c r="PFH106" s="288"/>
      <c r="PFI106" s="288"/>
      <c r="PFJ106" s="288"/>
      <c r="PFK106" s="288"/>
      <c r="PFL106" s="288"/>
      <c r="PFM106" s="288"/>
      <c r="PFN106" s="288"/>
      <c r="PFO106" s="288"/>
      <c r="PFP106" s="288"/>
      <c r="PFQ106" s="288"/>
      <c r="PFR106" s="288"/>
      <c r="PFS106" s="288"/>
      <c r="PFT106" s="288"/>
      <c r="PFU106" s="288"/>
      <c r="PFV106" s="288"/>
      <c r="PFW106" s="288"/>
      <c r="PFX106" s="288"/>
      <c r="PFY106" s="288"/>
      <c r="PFZ106" s="288"/>
      <c r="PGA106" s="288"/>
      <c r="PGB106" s="288"/>
      <c r="PGC106" s="288"/>
      <c r="PGD106" s="288"/>
      <c r="PGE106" s="288"/>
      <c r="PGF106" s="288"/>
      <c r="PGG106" s="288"/>
      <c r="PGH106" s="288"/>
      <c r="PGI106" s="288"/>
      <c r="PGJ106" s="288"/>
      <c r="PGK106" s="288"/>
      <c r="PGL106" s="288"/>
      <c r="PGM106" s="288"/>
      <c r="PGN106" s="288"/>
      <c r="PGO106" s="288"/>
      <c r="PGP106" s="288"/>
      <c r="PGQ106" s="288"/>
      <c r="PGR106" s="288"/>
      <c r="PGS106" s="288"/>
      <c r="PGT106" s="288"/>
      <c r="PGU106" s="288"/>
      <c r="PGV106" s="288"/>
      <c r="PGW106" s="288"/>
      <c r="PGX106" s="288"/>
      <c r="PGY106" s="288"/>
      <c r="PGZ106" s="288"/>
      <c r="PHA106" s="288"/>
      <c r="PHB106" s="288"/>
      <c r="PHC106" s="288"/>
      <c r="PHD106" s="288"/>
      <c r="PHE106" s="288"/>
      <c r="PHF106" s="288"/>
      <c r="PHG106" s="288"/>
      <c r="PHH106" s="288"/>
      <c r="PHI106" s="288"/>
      <c r="PHJ106" s="288"/>
      <c r="PHK106" s="288"/>
      <c r="PHL106" s="288"/>
      <c r="PHM106" s="288"/>
      <c r="PHN106" s="288"/>
      <c r="PHO106" s="288"/>
      <c r="PHP106" s="288"/>
      <c r="PHQ106" s="288"/>
      <c r="PHR106" s="288"/>
      <c r="PHS106" s="288"/>
      <c r="PHT106" s="288"/>
      <c r="PHU106" s="288"/>
      <c r="PHV106" s="288"/>
      <c r="PHW106" s="288"/>
      <c r="PHX106" s="288"/>
      <c r="PHY106" s="288"/>
      <c r="PHZ106" s="288"/>
      <c r="PIA106" s="288"/>
      <c r="PIB106" s="288"/>
      <c r="PIC106" s="288"/>
      <c r="PID106" s="288"/>
      <c r="PIE106" s="288"/>
      <c r="PIF106" s="288"/>
      <c r="PIG106" s="288"/>
      <c r="PIH106" s="288"/>
      <c r="PII106" s="288"/>
      <c r="PIJ106" s="288"/>
      <c r="PIK106" s="288"/>
      <c r="PIL106" s="288"/>
      <c r="PIM106" s="288"/>
      <c r="PIN106" s="288"/>
      <c r="PIO106" s="288"/>
      <c r="PIP106" s="288"/>
      <c r="PIQ106" s="288"/>
      <c r="PIR106" s="288"/>
      <c r="PIS106" s="288"/>
      <c r="PIT106" s="288"/>
      <c r="PIU106" s="288"/>
      <c r="PIV106" s="288"/>
      <c r="PIW106" s="288"/>
      <c r="PIX106" s="288"/>
      <c r="PIY106" s="288"/>
      <c r="PIZ106" s="288"/>
      <c r="PJA106" s="288"/>
      <c r="PJB106" s="288"/>
      <c r="PJC106" s="288"/>
      <c r="PJD106" s="288"/>
      <c r="PJE106" s="288"/>
      <c r="PJF106" s="288"/>
      <c r="PJG106" s="288"/>
      <c r="PJH106" s="288"/>
      <c r="PJI106" s="288"/>
      <c r="PJJ106" s="288"/>
      <c r="PJK106" s="288"/>
      <c r="PJL106" s="288"/>
      <c r="PJM106" s="288"/>
      <c r="PJN106" s="288"/>
      <c r="PJO106" s="288"/>
      <c r="PJP106" s="288"/>
      <c r="PJQ106" s="288"/>
      <c r="PJR106" s="288"/>
      <c r="PJS106" s="288"/>
      <c r="PJT106" s="288"/>
      <c r="PJU106" s="288"/>
      <c r="PJV106" s="288"/>
      <c r="PJW106" s="288"/>
      <c r="PJX106" s="288"/>
      <c r="PJY106" s="288"/>
      <c r="PJZ106" s="288"/>
      <c r="PKA106" s="288"/>
      <c r="PKB106" s="288"/>
      <c r="PKC106" s="288"/>
      <c r="PKD106" s="288"/>
      <c r="PKE106" s="288"/>
      <c r="PKF106" s="288"/>
      <c r="PKG106" s="288"/>
      <c r="PKH106" s="288"/>
      <c r="PKI106" s="288"/>
      <c r="PKJ106" s="288"/>
      <c r="PKK106" s="288"/>
      <c r="PKL106" s="288"/>
      <c r="PKM106" s="288"/>
      <c r="PKN106" s="288"/>
      <c r="PKO106" s="288"/>
      <c r="PKP106" s="288"/>
      <c r="PKQ106" s="288"/>
      <c r="PKR106" s="288"/>
      <c r="PKS106" s="288"/>
      <c r="PKT106" s="288"/>
      <c r="PKU106" s="288"/>
      <c r="PKV106" s="288"/>
      <c r="PKW106" s="288"/>
      <c r="PKX106" s="288"/>
      <c r="PKY106" s="288"/>
      <c r="PKZ106" s="288"/>
      <c r="PLA106" s="288"/>
      <c r="PLB106" s="288"/>
      <c r="PLC106" s="288"/>
      <c r="PLD106" s="288"/>
      <c r="PLE106" s="288"/>
      <c r="PLF106" s="288"/>
      <c r="PLG106" s="288"/>
      <c r="PLH106" s="288"/>
      <c r="PLI106" s="288"/>
      <c r="PLJ106" s="288"/>
      <c r="PLK106" s="288"/>
      <c r="PLL106" s="288"/>
      <c r="PLM106" s="288"/>
      <c r="PLN106" s="288"/>
      <c r="PLO106" s="288"/>
      <c r="PLP106" s="288"/>
      <c r="PLQ106" s="288"/>
      <c r="PLR106" s="288"/>
      <c r="PLS106" s="288"/>
      <c r="PLT106" s="288"/>
      <c r="PLU106" s="288"/>
      <c r="PLV106" s="288"/>
      <c r="PLW106" s="288"/>
      <c r="PLX106" s="288"/>
      <c r="PLY106" s="288"/>
      <c r="PLZ106" s="288"/>
      <c r="PMA106" s="288"/>
      <c r="PMB106" s="288"/>
      <c r="PMC106" s="288"/>
      <c r="PMD106" s="288"/>
      <c r="PME106" s="288"/>
      <c r="PMF106" s="288"/>
      <c r="PMG106" s="288"/>
      <c r="PMH106" s="288"/>
      <c r="PMI106" s="288"/>
      <c r="PMJ106" s="288"/>
      <c r="PMK106" s="288"/>
      <c r="PML106" s="288"/>
      <c r="PMM106" s="288"/>
      <c r="PMN106" s="288"/>
      <c r="PMO106" s="288"/>
      <c r="PMP106" s="288"/>
      <c r="PMQ106" s="288"/>
      <c r="PMR106" s="288"/>
      <c r="PMS106" s="288"/>
      <c r="PMT106" s="288"/>
      <c r="PMU106" s="288"/>
      <c r="PMV106" s="288"/>
      <c r="PMW106" s="288"/>
      <c r="PMX106" s="288"/>
      <c r="PMY106" s="288"/>
      <c r="PMZ106" s="288"/>
      <c r="PNA106" s="288"/>
      <c r="PNB106" s="288"/>
      <c r="PNC106" s="288"/>
      <c r="PND106" s="288"/>
      <c r="PNE106" s="288"/>
      <c r="PNF106" s="288"/>
      <c r="PNG106" s="288"/>
      <c r="PNH106" s="288"/>
      <c r="PNI106" s="288"/>
      <c r="PNJ106" s="288"/>
      <c r="PNK106" s="288"/>
      <c r="PNL106" s="288"/>
      <c r="PNM106" s="288"/>
      <c r="PNN106" s="288"/>
      <c r="PNO106" s="288"/>
      <c r="PNP106" s="288"/>
      <c r="PNQ106" s="288"/>
      <c r="PNR106" s="288"/>
      <c r="PNS106" s="288"/>
      <c r="PNT106" s="288"/>
      <c r="PNU106" s="288"/>
      <c r="PNV106" s="288"/>
      <c r="PNW106" s="288"/>
      <c r="PNX106" s="288"/>
      <c r="PNY106" s="288"/>
      <c r="PNZ106" s="288"/>
      <c r="POA106" s="288"/>
      <c r="POB106" s="288"/>
      <c r="POC106" s="288"/>
      <c r="POD106" s="288"/>
      <c r="POE106" s="288"/>
      <c r="POF106" s="288"/>
      <c r="POG106" s="288"/>
      <c r="POH106" s="288"/>
      <c r="POI106" s="288"/>
      <c r="POJ106" s="288"/>
      <c r="POK106" s="288"/>
      <c r="POL106" s="288"/>
      <c r="POM106" s="288"/>
      <c r="PON106" s="288"/>
      <c r="POO106" s="288"/>
      <c r="POP106" s="288"/>
      <c r="POQ106" s="288"/>
      <c r="POR106" s="288"/>
      <c r="POS106" s="288"/>
      <c r="POT106" s="288"/>
      <c r="POU106" s="288"/>
      <c r="POV106" s="288"/>
      <c r="POW106" s="288"/>
      <c r="POX106" s="288"/>
      <c r="POY106" s="288"/>
      <c r="POZ106" s="288"/>
      <c r="PPA106" s="288"/>
      <c r="PPB106" s="288"/>
      <c r="PPC106" s="288"/>
      <c r="PPD106" s="288"/>
      <c r="PPE106" s="288"/>
      <c r="PPF106" s="288"/>
      <c r="PPG106" s="288"/>
      <c r="PPH106" s="288"/>
      <c r="PPI106" s="288"/>
      <c r="PPJ106" s="288"/>
      <c r="PPK106" s="288"/>
      <c r="PPL106" s="288"/>
      <c r="PPM106" s="288"/>
      <c r="PPN106" s="288"/>
      <c r="PPO106" s="288"/>
      <c r="PPP106" s="288"/>
      <c r="PPQ106" s="288"/>
      <c r="PPR106" s="288"/>
      <c r="PPS106" s="288"/>
      <c r="PPT106" s="288"/>
      <c r="PPU106" s="288"/>
      <c r="PPV106" s="288"/>
      <c r="PPW106" s="288"/>
      <c r="PPX106" s="288"/>
      <c r="PPY106" s="288"/>
      <c r="PPZ106" s="288"/>
      <c r="PQA106" s="288"/>
      <c r="PQB106" s="288"/>
      <c r="PQC106" s="288"/>
      <c r="PQD106" s="288"/>
      <c r="PQE106" s="288"/>
      <c r="PQF106" s="288"/>
      <c r="PQG106" s="288"/>
      <c r="PQH106" s="288"/>
      <c r="PQI106" s="288"/>
      <c r="PQJ106" s="288"/>
      <c r="PQK106" s="288"/>
      <c r="PQL106" s="288"/>
      <c r="PQM106" s="288"/>
      <c r="PQN106" s="288"/>
      <c r="PQO106" s="288"/>
      <c r="PQP106" s="288"/>
      <c r="PQQ106" s="288"/>
      <c r="PQR106" s="288"/>
      <c r="PQS106" s="288"/>
      <c r="PQT106" s="288"/>
      <c r="PQU106" s="288"/>
      <c r="PQV106" s="288"/>
      <c r="PQW106" s="288"/>
      <c r="PQX106" s="288"/>
      <c r="PQY106" s="288"/>
      <c r="PQZ106" s="288"/>
      <c r="PRA106" s="288"/>
      <c r="PRB106" s="288"/>
      <c r="PRC106" s="288"/>
      <c r="PRD106" s="288"/>
      <c r="PRE106" s="288"/>
      <c r="PRF106" s="288"/>
      <c r="PRG106" s="288"/>
      <c r="PRH106" s="288"/>
      <c r="PRI106" s="288"/>
      <c r="PRJ106" s="288"/>
      <c r="PRK106" s="288"/>
      <c r="PRL106" s="288"/>
      <c r="PRM106" s="288"/>
      <c r="PRN106" s="288"/>
      <c r="PRO106" s="288"/>
      <c r="PRP106" s="288"/>
      <c r="PRQ106" s="288"/>
      <c r="PRR106" s="288"/>
      <c r="PRS106" s="288"/>
      <c r="PRT106" s="288"/>
      <c r="PRU106" s="288"/>
      <c r="PRV106" s="288"/>
      <c r="PRW106" s="288"/>
      <c r="PRX106" s="288"/>
      <c r="PRY106" s="288"/>
      <c r="PRZ106" s="288"/>
      <c r="PSA106" s="288"/>
      <c r="PSB106" s="288"/>
      <c r="PSC106" s="288"/>
      <c r="PSD106" s="288"/>
      <c r="PSE106" s="288"/>
      <c r="PSF106" s="288"/>
      <c r="PSG106" s="288"/>
      <c r="PSH106" s="288"/>
      <c r="PSI106" s="288"/>
      <c r="PSJ106" s="288"/>
      <c r="PSK106" s="288"/>
      <c r="PSL106" s="288"/>
      <c r="PSM106" s="288"/>
      <c r="PSN106" s="288"/>
      <c r="PSO106" s="288"/>
      <c r="PSP106" s="288"/>
      <c r="PSQ106" s="288"/>
      <c r="PSR106" s="288"/>
      <c r="PSS106" s="288"/>
      <c r="PST106" s="288"/>
      <c r="PSU106" s="288"/>
      <c r="PSV106" s="288"/>
      <c r="PSW106" s="288"/>
      <c r="PSX106" s="288"/>
      <c r="PSY106" s="288"/>
      <c r="PSZ106" s="288"/>
      <c r="PTA106" s="288"/>
      <c r="PTB106" s="288"/>
      <c r="PTC106" s="288"/>
      <c r="PTD106" s="288"/>
      <c r="PTE106" s="288"/>
      <c r="PTF106" s="288"/>
      <c r="PTG106" s="288"/>
      <c r="PTH106" s="288"/>
      <c r="PTI106" s="288"/>
      <c r="PTJ106" s="288"/>
      <c r="PTK106" s="288"/>
      <c r="PTL106" s="288"/>
      <c r="PTM106" s="288"/>
      <c r="PTN106" s="288"/>
      <c r="PTO106" s="288"/>
      <c r="PTP106" s="288"/>
      <c r="PTQ106" s="288"/>
      <c r="PTR106" s="288"/>
      <c r="PTS106" s="288"/>
      <c r="PTT106" s="288"/>
      <c r="PTU106" s="288"/>
      <c r="PTV106" s="288"/>
      <c r="PTW106" s="288"/>
      <c r="PTX106" s="288"/>
      <c r="PTY106" s="288"/>
      <c r="PTZ106" s="288"/>
      <c r="PUA106" s="288"/>
      <c r="PUB106" s="288"/>
      <c r="PUC106" s="288"/>
      <c r="PUD106" s="288"/>
      <c r="PUE106" s="288"/>
      <c r="PUF106" s="288"/>
      <c r="PUG106" s="288"/>
      <c r="PUH106" s="288"/>
      <c r="PUI106" s="288"/>
      <c r="PUJ106" s="288"/>
      <c r="PUK106" s="288"/>
      <c r="PUL106" s="288"/>
      <c r="PUM106" s="288"/>
      <c r="PUN106" s="288"/>
      <c r="PUO106" s="288"/>
      <c r="PUP106" s="288"/>
      <c r="PUQ106" s="288"/>
      <c r="PUR106" s="288"/>
      <c r="PUS106" s="288"/>
      <c r="PUT106" s="288"/>
      <c r="PUU106" s="288"/>
      <c r="PUV106" s="288"/>
      <c r="PUW106" s="288"/>
      <c r="PUX106" s="288"/>
      <c r="PUY106" s="288"/>
      <c r="PUZ106" s="288"/>
      <c r="PVA106" s="288"/>
      <c r="PVB106" s="288"/>
      <c r="PVC106" s="288"/>
      <c r="PVD106" s="288"/>
      <c r="PVE106" s="288"/>
      <c r="PVF106" s="288"/>
      <c r="PVG106" s="288"/>
      <c r="PVH106" s="288"/>
      <c r="PVI106" s="288"/>
      <c r="PVJ106" s="288"/>
      <c r="PVK106" s="288"/>
      <c r="PVL106" s="288"/>
      <c r="PVM106" s="288"/>
      <c r="PVN106" s="288"/>
      <c r="PVO106" s="288"/>
      <c r="PVP106" s="288"/>
      <c r="PVQ106" s="288"/>
      <c r="PVR106" s="288"/>
      <c r="PVS106" s="288"/>
      <c r="PVT106" s="288"/>
      <c r="PVU106" s="288"/>
      <c r="PVV106" s="288"/>
      <c r="PVW106" s="288"/>
      <c r="PVX106" s="288"/>
      <c r="PVY106" s="288"/>
      <c r="PVZ106" s="288"/>
      <c r="PWA106" s="288"/>
      <c r="PWB106" s="288"/>
      <c r="PWC106" s="288"/>
      <c r="PWD106" s="288"/>
      <c r="PWE106" s="288"/>
      <c r="PWF106" s="288"/>
      <c r="PWG106" s="288"/>
      <c r="PWH106" s="288"/>
      <c r="PWI106" s="288"/>
      <c r="PWJ106" s="288"/>
      <c r="PWK106" s="288"/>
      <c r="PWL106" s="288"/>
      <c r="PWM106" s="288"/>
      <c r="PWN106" s="288"/>
      <c r="PWO106" s="288"/>
      <c r="PWP106" s="288"/>
      <c r="PWQ106" s="288"/>
      <c r="PWR106" s="288"/>
      <c r="PWS106" s="288"/>
      <c r="PWT106" s="288"/>
      <c r="PWU106" s="288"/>
      <c r="PWV106" s="288"/>
      <c r="PWW106" s="288"/>
      <c r="PWX106" s="288"/>
      <c r="PWY106" s="288"/>
      <c r="PWZ106" s="288"/>
      <c r="PXA106" s="288"/>
      <c r="PXB106" s="288"/>
      <c r="PXC106" s="288"/>
      <c r="PXD106" s="288"/>
      <c r="PXE106" s="288"/>
      <c r="PXF106" s="288"/>
      <c r="PXG106" s="288"/>
      <c r="PXH106" s="288"/>
      <c r="PXI106" s="288"/>
      <c r="PXJ106" s="288"/>
      <c r="PXK106" s="288"/>
      <c r="PXL106" s="288"/>
      <c r="PXM106" s="288"/>
      <c r="PXN106" s="288"/>
      <c r="PXO106" s="288"/>
      <c r="PXP106" s="288"/>
      <c r="PXQ106" s="288"/>
      <c r="PXR106" s="288"/>
      <c r="PXS106" s="288"/>
      <c r="PXT106" s="288"/>
      <c r="PXU106" s="288"/>
      <c r="PXV106" s="288"/>
      <c r="PXW106" s="288"/>
      <c r="PXX106" s="288"/>
      <c r="PXY106" s="288"/>
      <c r="PXZ106" s="288"/>
      <c r="PYA106" s="288"/>
      <c r="PYB106" s="288"/>
      <c r="PYC106" s="288"/>
      <c r="PYD106" s="288"/>
      <c r="PYE106" s="288"/>
      <c r="PYF106" s="288"/>
      <c r="PYG106" s="288"/>
      <c r="PYH106" s="288"/>
      <c r="PYI106" s="288"/>
      <c r="PYJ106" s="288"/>
      <c r="PYK106" s="288"/>
      <c r="PYL106" s="288"/>
      <c r="PYM106" s="288"/>
      <c r="PYN106" s="288"/>
      <c r="PYO106" s="288"/>
      <c r="PYP106" s="288"/>
      <c r="PYQ106" s="288"/>
      <c r="PYR106" s="288"/>
      <c r="PYS106" s="288"/>
      <c r="PYT106" s="288"/>
      <c r="PYU106" s="288"/>
      <c r="PYV106" s="288"/>
      <c r="PYW106" s="288"/>
      <c r="PYX106" s="288"/>
      <c r="PYY106" s="288"/>
      <c r="PYZ106" s="288"/>
      <c r="PZA106" s="288"/>
      <c r="PZB106" s="288"/>
      <c r="PZC106" s="288"/>
      <c r="PZD106" s="288"/>
      <c r="PZE106" s="288"/>
      <c r="PZF106" s="288"/>
      <c r="PZG106" s="288"/>
      <c r="PZH106" s="288"/>
      <c r="PZI106" s="288"/>
      <c r="PZJ106" s="288"/>
      <c r="PZK106" s="288"/>
      <c r="PZL106" s="288"/>
      <c r="PZM106" s="288"/>
      <c r="PZN106" s="288"/>
      <c r="PZO106" s="288"/>
      <c r="PZP106" s="288"/>
      <c r="PZQ106" s="288"/>
      <c r="PZR106" s="288"/>
      <c r="PZS106" s="288"/>
      <c r="PZT106" s="288"/>
      <c r="PZU106" s="288"/>
      <c r="PZV106" s="288"/>
      <c r="PZW106" s="288"/>
      <c r="PZX106" s="288"/>
      <c r="PZY106" s="288"/>
      <c r="PZZ106" s="288"/>
      <c r="QAA106" s="288"/>
      <c r="QAB106" s="288"/>
      <c r="QAC106" s="288"/>
      <c r="QAD106" s="288"/>
      <c r="QAE106" s="288"/>
      <c r="QAF106" s="288"/>
      <c r="QAG106" s="288"/>
      <c r="QAH106" s="288"/>
      <c r="QAI106" s="288"/>
      <c r="QAJ106" s="288"/>
      <c r="QAK106" s="288"/>
      <c r="QAL106" s="288"/>
      <c r="QAM106" s="288"/>
      <c r="QAN106" s="288"/>
      <c r="QAO106" s="288"/>
      <c r="QAP106" s="288"/>
      <c r="QAQ106" s="288"/>
      <c r="QAR106" s="288"/>
      <c r="QAS106" s="288"/>
      <c r="QAT106" s="288"/>
      <c r="QAU106" s="288"/>
      <c r="QAV106" s="288"/>
      <c r="QAW106" s="288"/>
      <c r="QAX106" s="288"/>
      <c r="QAY106" s="288"/>
      <c r="QAZ106" s="288"/>
      <c r="QBA106" s="288"/>
      <c r="QBB106" s="288"/>
      <c r="QBC106" s="288"/>
      <c r="QBD106" s="288"/>
      <c r="QBE106" s="288"/>
      <c r="QBF106" s="288"/>
      <c r="QBG106" s="288"/>
      <c r="QBH106" s="288"/>
      <c r="QBI106" s="288"/>
      <c r="QBJ106" s="288"/>
      <c r="QBK106" s="288"/>
      <c r="QBL106" s="288"/>
      <c r="QBM106" s="288"/>
      <c r="QBN106" s="288"/>
      <c r="QBO106" s="288"/>
      <c r="QBP106" s="288"/>
      <c r="QBQ106" s="288"/>
      <c r="QBR106" s="288"/>
      <c r="QBS106" s="288"/>
      <c r="QBT106" s="288"/>
      <c r="QBU106" s="288"/>
      <c r="QBV106" s="288"/>
      <c r="QBW106" s="288"/>
      <c r="QBX106" s="288"/>
      <c r="QBY106" s="288"/>
      <c r="QBZ106" s="288"/>
      <c r="QCA106" s="288"/>
      <c r="QCB106" s="288"/>
      <c r="QCC106" s="288"/>
      <c r="QCD106" s="288"/>
      <c r="QCE106" s="288"/>
      <c r="QCF106" s="288"/>
      <c r="QCG106" s="288"/>
      <c r="QCH106" s="288"/>
      <c r="QCI106" s="288"/>
      <c r="QCJ106" s="288"/>
      <c r="QCK106" s="288"/>
      <c r="QCL106" s="288"/>
      <c r="QCM106" s="288"/>
      <c r="QCN106" s="288"/>
      <c r="QCO106" s="288"/>
      <c r="QCP106" s="288"/>
      <c r="QCQ106" s="288"/>
      <c r="QCR106" s="288"/>
      <c r="QCS106" s="288"/>
      <c r="QCT106" s="288"/>
      <c r="QCU106" s="288"/>
      <c r="QCV106" s="288"/>
      <c r="QCW106" s="288"/>
      <c r="QCX106" s="288"/>
      <c r="QCY106" s="288"/>
      <c r="QCZ106" s="288"/>
      <c r="QDA106" s="288"/>
      <c r="QDB106" s="288"/>
      <c r="QDC106" s="288"/>
      <c r="QDD106" s="288"/>
      <c r="QDE106" s="288"/>
      <c r="QDF106" s="288"/>
      <c r="QDG106" s="288"/>
      <c r="QDH106" s="288"/>
      <c r="QDI106" s="288"/>
      <c r="QDJ106" s="288"/>
      <c r="QDK106" s="288"/>
      <c r="QDL106" s="288"/>
      <c r="QDM106" s="288"/>
      <c r="QDN106" s="288"/>
      <c r="QDO106" s="288"/>
      <c r="QDP106" s="288"/>
      <c r="QDQ106" s="288"/>
      <c r="QDR106" s="288"/>
      <c r="QDS106" s="288"/>
      <c r="QDT106" s="288"/>
      <c r="QDU106" s="288"/>
      <c r="QDV106" s="288"/>
      <c r="QDW106" s="288"/>
      <c r="QDX106" s="288"/>
      <c r="QDY106" s="288"/>
      <c r="QDZ106" s="288"/>
      <c r="QEA106" s="288"/>
      <c r="QEB106" s="288"/>
      <c r="QEC106" s="288"/>
      <c r="QED106" s="288"/>
      <c r="QEE106" s="288"/>
      <c r="QEF106" s="288"/>
      <c r="QEG106" s="288"/>
      <c r="QEH106" s="288"/>
      <c r="QEI106" s="288"/>
      <c r="QEJ106" s="288"/>
      <c r="QEK106" s="288"/>
      <c r="QEL106" s="288"/>
      <c r="QEM106" s="288"/>
      <c r="QEN106" s="288"/>
      <c r="QEO106" s="288"/>
      <c r="QEP106" s="288"/>
      <c r="QEQ106" s="288"/>
      <c r="QER106" s="288"/>
      <c r="QES106" s="288"/>
      <c r="QET106" s="288"/>
      <c r="QEU106" s="288"/>
      <c r="QEV106" s="288"/>
      <c r="QEW106" s="288"/>
      <c r="QEX106" s="288"/>
      <c r="QEY106" s="288"/>
      <c r="QEZ106" s="288"/>
      <c r="QFA106" s="288"/>
      <c r="QFB106" s="288"/>
      <c r="QFC106" s="288"/>
      <c r="QFD106" s="288"/>
      <c r="QFE106" s="288"/>
      <c r="QFF106" s="288"/>
      <c r="QFG106" s="288"/>
      <c r="QFH106" s="288"/>
      <c r="QFI106" s="288"/>
      <c r="QFJ106" s="288"/>
      <c r="QFK106" s="288"/>
      <c r="QFL106" s="288"/>
      <c r="QFM106" s="288"/>
      <c r="QFN106" s="288"/>
      <c r="QFO106" s="288"/>
      <c r="QFP106" s="288"/>
      <c r="QFQ106" s="288"/>
      <c r="QFR106" s="288"/>
      <c r="QFS106" s="288"/>
      <c r="QFT106" s="288"/>
      <c r="QFU106" s="288"/>
      <c r="QFV106" s="288"/>
      <c r="QFW106" s="288"/>
      <c r="QFX106" s="288"/>
      <c r="QFY106" s="288"/>
      <c r="QFZ106" s="288"/>
      <c r="QGA106" s="288"/>
      <c r="QGB106" s="288"/>
      <c r="QGC106" s="288"/>
      <c r="QGD106" s="288"/>
      <c r="QGE106" s="288"/>
      <c r="QGF106" s="288"/>
      <c r="QGG106" s="288"/>
      <c r="QGH106" s="288"/>
      <c r="QGI106" s="288"/>
      <c r="QGJ106" s="288"/>
      <c r="QGK106" s="288"/>
      <c r="QGL106" s="288"/>
      <c r="QGM106" s="288"/>
      <c r="QGN106" s="288"/>
      <c r="QGO106" s="288"/>
      <c r="QGP106" s="288"/>
      <c r="QGQ106" s="288"/>
      <c r="QGR106" s="288"/>
      <c r="QGS106" s="288"/>
      <c r="QGT106" s="288"/>
      <c r="QGU106" s="288"/>
      <c r="QGV106" s="288"/>
      <c r="QGW106" s="288"/>
      <c r="QGX106" s="288"/>
      <c r="QGY106" s="288"/>
      <c r="QGZ106" s="288"/>
      <c r="QHA106" s="288"/>
      <c r="QHB106" s="288"/>
      <c r="QHC106" s="288"/>
      <c r="QHD106" s="288"/>
      <c r="QHE106" s="288"/>
      <c r="QHF106" s="288"/>
      <c r="QHG106" s="288"/>
      <c r="QHH106" s="288"/>
      <c r="QHI106" s="288"/>
      <c r="QHJ106" s="288"/>
      <c r="QHK106" s="288"/>
      <c r="QHL106" s="288"/>
      <c r="QHM106" s="288"/>
      <c r="QHN106" s="288"/>
      <c r="QHO106" s="288"/>
      <c r="QHP106" s="288"/>
      <c r="QHQ106" s="288"/>
      <c r="QHR106" s="288"/>
      <c r="QHS106" s="288"/>
      <c r="QHT106" s="288"/>
      <c r="QHU106" s="288"/>
      <c r="QHV106" s="288"/>
      <c r="QHW106" s="288"/>
      <c r="QHX106" s="288"/>
      <c r="QHY106" s="288"/>
      <c r="QHZ106" s="288"/>
      <c r="QIA106" s="288"/>
      <c r="QIB106" s="288"/>
      <c r="QIC106" s="288"/>
      <c r="QID106" s="288"/>
      <c r="QIE106" s="288"/>
      <c r="QIF106" s="288"/>
      <c r="QIG106" s="288"/>
      <c r="QIH106" s="288"/>
      <c r="QII106" s="288"/>
      <c r="QIJ106" s="288"/>
      <c r="QIK106" s="288"/>
      <c r="QIL106" s="288"/>
      <c r="QIM106" s="288"/>
      <c r="QIN106" s="288"/>
      <c r="QIO106" s="288"/>
      <c r="QIP106" s="288"/>
      <c r="QIQ106" s="288"/>
      <c r="QIR106" s="288"/>
      <c r="QIS106" s="288"/>
      <c r="QIT106" s="288"/>
      <c r="QIU106" s="288"/>
      <c r="QIV106" s="288"/>
      <c r="QIW106" s="288"/>
      <c r="QIX106" s="288"/>
      <c r="QIY106" s="288"/>
      <c r="QIZ106" s="288"/>
      <c r="QJA106" s="288"/>
      <c r="QJB106" s="288"/>
      <c r="QJC106" s="288"/>
      <c r="QJD106" s="288"/>
      <c r="QJE106" s="288"/>
      <c r="QJF106" s="288"/>
      <c r="QJG106" s="288"/>
      <c r="QJH106" s="288"/>
      <c r="QJI106" s="288"/>
      <c r="QJJ106" s="288"/>
      <c r="QJK106" s="288"/>
      <c r="QJL106" s="288"/>
      <c r="QJM106" s="288"/>
      <c r="QJN106" s="288"/>
      <c r="QJO106" s="288"/>
      <c r="QJP106" s="288"/>
      <c r="QJQ106" s="288"/>
      <c r="QJR106" s="288"/>
      <c r="QJS106" s="288"/>
      <c r="QJT106" s="288"/>
      <c r="QJU106" s="288"/>
      <c r="QJV106" s="288"/>
      <c r="QJW106" s="288"/>
      <c r="QJX106" s="288"/>
      <c r="QJY106" s="288"/>
      <c r="QJZ106" s="288"/>
      <c r="QKA106" s="288"/>
      <c r="QKB106" s="288"/>
      <c r="QKC106" s="288"/>
      <c r="QKD106" s="288"/>
      <c r="QKE106" s="288"/>
      <c r="QKF106" s="288"/>
      <c r="QKG106" s="288"/>
      <c r="QKH106" s="288"/>
      <c r="QKI106" s="288"/>
      <c r="QKJ106" s="288"/>
      <c r="QKK106" s="288"/>
      <c r="QKL106" s="288"/>
      <c r="QKM106" s="288"/>
      <c r="QKN106" s="288"/>
      <c r="QKO106" s="288"/>
      <c r="QKP106" s="288"/>
      <c r="QKQ106" s="288"/>
      <c r="QKR106" s="288"/>
      <c r="QKS106" s="288"/>
      <c r="QKT106" s="288"/>
      <c r="QKU106" s="288"/>
      <c r="QKV106" s="288"/>
      <c r="QKW106" s="288"/>
      <c r="QKX106" s="288"/>
      <c r="QKY106" s="288"/>
      <c r="QKZ106" s="288"/>
      <c r="QLA106" s="288"/>
      <c r="QLB106" s="288"/>
      <c r="QLC106" s="288"/>
      <c r="QLD106" s="288"/>
      <c r="QLE106" s="288"/>
      <c r="QLF106" s="288"/>
      <c r="QLG106" s="288"/>
      <c r="QLH106" s="288"/>
      <c r="QLI106" s="288"/>
      <c r="QLJ106" s="288"/>
      <c r="QLK106" s="288"/>
      <c r="QLL106" s="288"/>
      <c r="QLM106" s="288"/>
      <c r="QLN106" s="288"/>
      <c r="QLO106" s="288"/>
      <c r="QLP106" s="288"/>
      <c r="QLQ106" s="288"/>
      <c r="QLR106" s="288"/>
      <c r="QLS106" s="288"/>
      <c r="QLT106" s="288"/>
      <c r="QLU106" s="288"/>
      <c r="QLV106" s="288"/>
      <c r="QLW106" s="288"/>
      <c r="QLX106" s="288"/>
      <c r="QLY106" s="288"/>
      <c r="QLZ106" s="288"/>
      <c r="QMA106" s="288"/>
      <c r="QMB106" s="288"/>
      <c r="QMC106" s="288"/>
      <c r="QMD106" s="288"/>
      <c r="QME106" s="288"/>
      <c r="QMF106" s="288"/>
      <c r="QMG106" s="288"/>
      <c r="QMH106" s="288"/>
      <c r="QMI106" s="288"/>
      <c r="QMJ106" s="288"/>
      <c r="QMK106" s="288"/>
      <c r="QML106" s="288"/>
      <c r="QMM106" s="288"/>
      <c r="QMN106" s="288"/>
      <c r="QMO106" s="288"/>
      <c r="QMP106" s="288"/>
      <c r="QMQ106" s="288"/>
      <c r="QMR106" s="288"/>
      <c r="QMS106" s="288"/>
      <c r="QMT106" s="288"/>
      <c r="QMU106" s="288"/>
      <c r="QMV106" s="288"/>
      <c r="QMW106" s="288"/>
      <c r="QMX106" s="288"/>
      <c r="QMY106" s="288"/>
      <c r="QMZ106" s="288"/>
      <c r="QNA106" s="288"/>
      <c r="QNB106" s="288"/>
      <c r="QNC106" s="288"/>
      <c r="QND106" s="288"/>
      <c r="QNE106" s="288"/>
      <c r="QNF106" s="288"/>
      <c r="QNG106" s="288"/>
      <c r="QNH106" s="288"/>
      <c r="QNI106" s="288"/>
      <c r="QNJ106" s="288"/>
      <c r="QNK106" s="288"/>
      <c r="QNL106" s="288"/>
      <c r="QNM106" s="288"/>
      <c r="QNN106" s="288"/>
      <c r="QNO106" s="288"/>
      <c r="QNP106" s="288"/>
      <c r="QNQ106" s="288"/>
      <c r="QNR106" s="288"/>
      <c r="QNS106" s="288"/>
      <c r="QNT106" s="288"/>
      <c r="QNU106" s="288"/>
      <c r="QNV106" s="288"/>
      <c r="QNW106" s="288"/>
      <c r="QNX106" s="288"/>
      <c r="QNY106" s="288"/>
      <c r="QNZ106" s="288"/>
      <c r="QOA106" s="288"/>
      <c r="QOB106" s="288"/>
      <c r="QOC106" s="288"/>
      <c r="QOD106" s="288"/>
      <c r="QOE106" s="288"/>
      <c r="QOF106" s="288"/>
      <c r="QOG106" s="288"/>
      <c r="QOH106" s="288"/>
      <c r="QOI106" s="288"/>
      <c r="QOJ106" s="288"/>
      <c r="QOK106" s="288"/>
      <c r="QOL106" s="288"/>
      <c r="QOM106" s="288"/>
      <c r="QON106" s="288"/>
      <c r="QOO106" s="288"/>
      <c r="QOP106" s="288"/>
      <c r="QOQ106" s="288"/>
      <c r="QOR106" s="288"/>
      <c r="QOS106" s="288"/>
      <c r="QOT106" s="288"/>
      <c r="QOU106" s="288"/>
      <c r="QOV106" s="288"/>
      <c r="QOW106" s="288"/>
      <c r="QOX106" s="288"/>
      <c r="QOY106" s="288"/>
      <c r="QOZ106" s="288"/>
      <c r="QPA106" s="288"/>
      <c r="QPB106" s="288"/>
      <c r="QPC106" s="288"/>
      <c r="QPD106" s="288"/>
      <c r="QPE106" s="288"/>
      <c r="QPF106" s="288"/>
      <c r="QPG106" s="288"/>
      <c r="QPH106" s="288"/>
      <c r="QPI106" s="288"/>
      <c r="QPJ106" s="288"/>
      <c r="QPK106" s="288"/>
      <c r="QPL106" s="288"/>
      <c r="QPM106" s="288"/>
      <c r="QPN106" s="288"/>
      <c r="QPO106" s="288"/>
      <c r="QPP106" s="288"/>
      <c r="QPQ106" s="288"/>
      <c r="QPR106" s="288"/>
      <c r="QPS106" s="288"/>
      <c r="QPT106" s="288"/>
      <c r="QPU106" s="288"/>
      <c r="QPV106" s="288"/>
      <c r="QPW106" s="288"/>
      <c r="QPX106" s="288"/>
      <c r="QPY106" s="288"/>
      <c r="QPZ106" s="288"/>
      <c r="QQA106" s="288"/>
      <c r="QQB106" s="288"/>
      <c r="QQC106" s="288"/>
      <c r="QQD106" s="288"/>
      <c r="QQE106" s="288"/>
      <c r="QQF106" s="288"/>
      <c r="QQG106" s="288"/>
      <c r="QQH106" s="288"/>
      <c r="QQI106" s="288"/>
      <c r="QQJ106" s="288"/>
      <c r="QQK106" s="288"/>
      <c r="QQL106" s="288"/>
      <c r="QQM106" s="288"/>
      <c r="QQN106" s="288"/>
      <c r="QQO106" s="288"/>
      <c r="QQP106" s="288"/>
      <c r="QQQ106" s="288"/>
      <c r="QQR106" s="288"/>
      <c r="QQS106" s="288"/>
      <c r="QQT106" s="288"/>
      <c r="QQU106" s="288"/>
      <c r="QQV106" s="288"/>
      <c r="QQW106" s="288"/>
      <c r="QQX106" s="288"/>
      <c r="QQY106" s="288"/>
      <c r="QQZ106" s="288"/>
      <c r="QRA106" s="288"/>
      <c r="QRB106" s="288"/>
      <c r="QRC106" s="288"/>
      <c r="QRD106" s="288"/>
      <c r="QRE106" s="288"/>
      <c r="QRF106" s="288"/>
      <c r="QRG106" s="288"/>
      <c r="QRH106" s="288"/>
      <c r="QRI106" s="288"/>
      <c r="QRJ106" s="288"/>
      <c r="QRK106" s="288"/>
      <c r="QRL106" s="288"/>
      <c r="QRM106" s="288"/>
      <c r="QRN106" s="288"/>
      <c r="QRO106" s="288"/>
      <c r="QRP106" s="288"/>
      <c r="QRQ106" s="288"/>
      <c r="QRR106" s="288"/>
      <c r="QRS106" s="288"/>
      <c r="QRT106" s="288"/>
      <c r="QRU106" s="288"/>
      <c r="QRV106" s="288"/>
      <c r="QRW106" s="288"/>
      <c r="QRX106" s="288"/>
      <c r="QRY106" s="288"/>
      <c r="QRZ106" s="288"/>
      <c r="QSA106" s="288"/>
      <c r="QSB106" s="288"/>
      <c r="QSC106" s="288"/>
      <c r="QSD106" s="288"/>
      <c r="QSE106" s="288"/>
      <c r="QSF106" s="288"/>
      <c r="QSG106" s="288"/>
      <c r="QSH106" s="288"/>
      <c r="QSI106" s="288"/>
      <c r="QSJ106" s="288"/>
      <c r="QSK106" s="288"/>
      <c r="QSL106" s="288"/>
      <c r="QSM106" s="288"/>
      <c r="QSN106" s="288"/>
      <c r="QSO106" s="288"/>
      <c r="QSP106" s="288"/>
      <c r="QSQ106" s="288"/>
      <c r="QSR106" s="288"/>
      <c r="QSS106" s="288"/>
      <c r="QST106" s="288"/>
      <c r="QSU106" s="288"/>
      <c r="QSV106" s="288"/>
      <c r="QSW106" s="288"/>
      <c r="QSX106" s="288"/>
      <c r="QSY106" s="288"/>
      <c r="QSZ106" s="288"/>
      <c r="QTA106" s="288"/>
      <c r="QTB106" s="288"/>
      <c r="QTC106" s="288"/>
      <c r="QTD106" s="288"/>
      <c r="QTE106" s="288"/>
      <c r="QTF106" s="288"/>
      <c r="QTG106" s="288"/>
      <c r="QTH106" s="288"/>
      <c r="QTI106" s="288"/>
      <c r="QTJ106" s="288"/>
      <c r="QTK106" s="288"/>
      <c r="QTL106" s="288"/>
      <c r="QTM106" s="288"/>
      <c r="QTN106" s="288"/>
      <c r="QTO106" s="288"/>
      <c r="QTP106" s="288"/>
      <c r="QTQ106" s="288"/>
      <c r="QTR106" s="288"/>
      <c r="QTS106" s="288"/>
      <c r="QTT106" s="288"/>
      <c r="QTU106" s="288"/>
      <c r="QTV106" s="288"/>
      <c r="QTW106" s="288"/>
      <c r="QTX106" s="288"/>
      <c r="QTY106" s="288"/>
      <c r="QTZ106" s="288"/>
      <c r="QUA106" s="288"/>
      <c r="QUB106" s="288"/>
      <c r="QUC106" s="288"/>
      <c r="QUD106" s="288"/>
      <c r="QUE106" s="288"/>
      <c r="QUF106" s="288"/>
      <c r="QUG106" s="288"/>
      <c r="QUH106" s="288"/>
      <c r="QUI106" s="288"/>
      <c r="QUJ106" s="288"/>
      <c r="QUK106" s="288"/>
      <c r="QUL106" s="288"/>
      <c r="QUM106" s="288"/>
      <c r="QUN106" s="288"/>
      <c r="QUO106" s="288"/>
      <c r="QUP106" s="288"/>
      <c r="QUQ106" s="288"/>
      <c r="QUR106" s="288"/>
      <c r="QUS106" s="288"/>
      <c r="QUT106" s="288"/>
      <c r="QUU106" s="288"/>
      <c r="QUV106" s="288"/>
      <c r="QUW106" s="288"/>
      <c r="QUX106" s="288"/>
      <c r="QUY106" s="288"/>
      <c r="QUZ106" s="288"/>
      <c r="QVA106" s="288"/>
      <c r="QVB106" s="288"/>
      <c r="QVC106" s="288"/>
      <c r="QVD106" s="288"/>
      <c r="QVE106" s="288"/>
      <c r="QVF106" s="288"/>
      <c r="QVG106" s="288"/>
      <c r="QVH106" s="288"/>
      <c r="QVI106" s="288"/>
      <c r="QVJ106" s="288"/>
      <c r="QVK106" s="288"/>
      <c r="QVL106" s="288"/>
      <c r="QVM106" s="288"/>
      <c r="QVN106" s="288"/>
      <c r="QVO106" s="288"/>
      <c r="QVP106" s="288"/>
      <c r="QVQ106" s="288"/>
      <c r="QVR106" s="288"/>
      <c r="QVS106" s="288"/>
      <c r="QVT106" s="288"/>
      <c r="QVU106" s="288"/>
      <c r="QVV106" s="288"/>
      <c r="QVW106" s="288"/>
      <c r="QVX106" s="288"/>
      <c r="QVY106" s="288"/>
      <c r="QVZ106" s="288"/>
      <c r="QWA106" s="288"/>
      <c r="QWB106" s="288"/>
      <c r="QWC106" s="288"/>
      <c r="QWD106" s="288"/>
      <c r="QWE106" s="288"/>
      <c r="QWF106" s="288"/>
      <c r="QWG106" s="288"/>
      <c r="QWH106" s="288"/>
      <c r="QWI106" s="288"/>
      <c r="QWJ106" s="288"/>
      <c r="QWK106" s="288"/>
      <c r="QWL106" s="288"/>
      <c r="QWM106" s="288"/>
      <c r="QWN106" s="288"/>
      <c r="QWO106" s="288"/>
      <c r="QWP106" s="288"/>
      <c r="QWQ106" s="288"/>
      <c r="QWR106" s="288"/>
      <c r="QWS106" s="288"/>
      <c r="QWT106" s="288"/>
      <c r="QWU106" s="288"/>
      <c r="QWV106" s="288"/>
      <c r="QWW106" s="288"/>
      <c r="QWX106" s="288"/>
      <c r="QWY106" s="288"/>
      <c r="QWZ106" s="288"/>
      <c r="QXA106" s="288"/>
      <c r="QXB106" s="288"/>
      <c r="QXC106" s="288"/>
      <c r="QXD106" s="288"/>
      <c r="QXE106" s="288"/>
      <c r="QXF106" s="288"/>
      <c r="QXG106" s="288"/>
      <c r="QXH106" s="288"/>
      <c r="QXI106" s="288"/>
      <c r="QXJ106" s="288"/>
      <c r="QXK106" s="288"/>
      <c r="QXL106" s="288"/>
      <c r="QXM106" s="288"/>
      <c r="QXN106" s="288"/>
      <c r="QXO106" s="288"/>
      <c r="QXP106" s="288"/>
      <c r="QXQ106" s="288"/>
      <c r="QXR106" s="288"/>
      <c r="QXS106" s="288"/>
      <c r="QXT106" s="288"/>
      <c r="QXU106" s="288"/>
      <c r="QXV106" s="288"/>
      <c r="QXW106" s="288"/>
      <c r="QXX106" s="288"/>
      <c r="QXY106" s="288"/>
      <c r="QXZ106" s="288"/>
      <c r="QYA106" s="288"/>
      <c r="QYB106" s="288"/>
      <c r="QYC106" s="288"/>
      <c r="QYD106" s="288"/>
      <c r="QYE106" s="288"/>
      <c r="QYF106" s="288"/>
      <c r="QYG106" s="288"/>
      <c r="QYH106" s="288"/>
      <c r="QYI106" s="288"/>
      <c r="QYJ106" s="288"/>
      <c r="QYK106" s="288"/>
      <c r="QYL106" s="288"/>
      <c r="QYM106" s="288"/>
      <c r="QYN106" s="288"/>
      <c r="QYO106" s="288"/>
      <c r="QYP106" s="288"/>
      <c r="QYQ106" s="288"/>
      <c r="QYR106" s="288"/>
      <c r="QYS106" s="288"/>
      <c r="QYT106" s="288"/>
      <c r="QYU106" s="288"/>
      <c r="QYV106" s="288"/>
      <c r="QYW106" s="288"/>
      <c r="QYX106" s="288"/>
      <c r="QYY106" s="288"/>
      <c r="QYZ106" s="288"/>
      <c r="QZA106" s="288"/>
      <c r="QZB106" s="288"/>
      <c r="QZC106" s="288"/>
      <c r="QZD106" s="288"/>
      <c r="QZE106" s="288"/>
      <c r="QZF106" s="288"/>
      <c r="QZG106" s="288"/>
      <c r="QZH106" s="288"/>
      <c r="QZI106" s="288"/>
      <c r="QZJ106" s="288"/>
      <c r="QZK106" s="288"/>
      <c r="QZL106" s="288"/>
      <c r="QZM106" s="288"/>
      <c r="QZN106" s="288"/>
      <c r="QZO106" s="288"/>
      <c r="QZP106" s="288"/>
      <c r="QZQ106" s="288"/>
      <c r="QZR106" s="288"/>
      <c r="QZS106" s="288"/>
      <c r="QZT106" s="288"/>
      <c r="QZU106" s="288"/>
      <c r="QZV106" s="288"/>
      <c r="QZW106" s="288"/>
      <c r="QZX106" s="288"/>
      <c r="QZY106" s="288"/>
      <c r="QZZ106" s="288"/>
      <c r="RAA106" s="288"/>
      <c r="RAB106" s="288"/>
      <c r="RAC106" s="288"/>
      <c r="RAD106" s="288"/>
      <c r="RAE106" s="288"/>
      <c r="RAF106" s="288"/>
      <c r="RAG106" s="288"/>
      <c r="RAH106" s="288"/>
      <c r="RAI106" s="288"/>
      <c r="RAJ106" s="288"/>
      <c r="RAK106" s="288"/>
      <c r="RAL106" s="288"/>
      <c r="RAM106" s="288"/>
      <c r="RAN106" s="288"/>
      <c r="RAO106" s="288"/>
      <c r="RAP106" s="288"/>
      <c r="RAQ106" s="288"/>
      <c r="RAR106" s="288"/>
      <c r="RAS106" s="288"/>
      <c r="RAT106" s="288"/>
      <c r="RAU106" s="288"/>
      <c r="RAV106" s="288"/>
      <c r="RAW106" s="288"/>
      <c r="RAX106" s="288"/>
      <c r="RAY106" s="288"/>
      <c r="RAZ106" s="288"/>
      <c r="RBA106" s="288"/>
      <c r="RBB106" s="288"/>
      <c r="RBC106" s="288"/>
      <c r="RBD106" s="288"/>
      <c r="RBE106" s="288"/>
      <c r="RBF106" s="288"/>
      <c r="RBG106" s="288"/>
      <c r="RBH106" s="288"/>
      <c r="RBI106" s="288"/>
      <c r="RBJ106" s="288"/>
      <c r="RBK106" s="288"/>
      <c r="RBL106" s="288"/>
      <c r="RBM106" s="288"/>
      <c r="RBN106" s="288"/>
      <c r="RBO106" s="288"/>
      <c r="RBP106" s="288"/>
      <c r="RBQ106" s="288"/>
      <c r="RBR106" s="288"/>
      <c r="RBS106" s="288"/>
      <c r="RBT106" s="288"/>
      <c r="RBU106" s="288"/>
      <c r="RBV106" s="288"/>
      <c r="RBW106" s="288"/>
      <c r="RBX106" s="288"/>
      <c r="RBY106" s="288"/>
      <c r="RBZ106" s="288"/>
      <c r="RCA106" s="288"/>
      <c r="RCB106" s="288"/>
      <c r="RCC106" s="288"/>
      <c r="RCD106" s="288"/>
      <c r="RCE106" s="288"/>
      <c r="RCF106" s="288"/>
      <c r="RCG106" s="288"/>
      <c r="RCH106" s="288"/>
      <c r="RCI106" s="288"/>
      <c r="RCJ106" s="288"/>
      <c r="RCK106" s="288"/>
      <c r="RCL106" s="288"/>
      <c r="RCM106" s="288"/>
      <c r="RCN106" s="288"/>
      <c r="RCO106" s="288"/>
      <c r="RCP106" s="288"/>
      <c r="RCQ106" s="288"/>
      <c r="RCR106" s="288"/>
      <c r="RCS106" s="288"/>
      <c r="RCT106" s="288"/>
      <c r="RCU106" s="288"/>
      <c r="RCV106" s="288"/>
      <c r="RCW106" s="288"/>
      <c r="RCX106" s="288"/>
      <c r="RCY106" s="288"/>
      <c r="RCZ106" s="288"/>
      <c r="RDA106" s="288"/>
      <c r="RDB106" s="288"/>
      <c r="RDC106" s="288"/>
      <c r="RDD106" s="288"/>
      <c r="RDE106" s="288"/>
      <c r="RDF106" s="288"/>
      <c r="RDG106" s="288"/>
      <c r="RDH106" s="288"/>
      <c r="RDI106" s="288"/>
      <c r="RDJ106" s="288"/>
      <c r="RDK106" s="288"/>
      <c r="RDL106" s="288"/>
      <c r="RDM106" s="288"/>
      <c r="RDN106" s="288"/>
      <c r="RDO106" s="288"/>
      <c r="RDP106" s="288"/>
      <c r="RDQ106" s="288"/>
      <c r="RDR106" s="288"/>
      <c r="RDS106" s="288"/>
      <c r="RDT106" s="288"/>
      <c r="RDU106" s="288"/>
      <c r="RDV106" s="288"/>
      <c r="RDW106" s="288"/>
      <c r="RDX106" s="288"/>
      <c r="RDY106" s="288"/>
      <c r="RDZ106" s="288"/>
      <c r="REA106" s="288"/>
      <c r="REB106" s="288"/>
      <c r="REC106" s="288"/>
      <c r="RED106" s="288"/>
      <c r="REE106" s="288"/>
      <c r="REF106" s="288"/>
      <c r="REG106" s="288"/>
      <c r="REH106" s="288"/>
      <c r="REI106" s="288"/>
      <c r="REJ106" s="288"/>
      <c r="REK106" s="288"/>
      <c r="REL106" s="288"/>
      <c r="REM106" s="288"/>
      <c r="REN106" s="288"/>
      <c r="REO106" s="288"/>
      <c r="REP106" s="288"/>
      <c r="REQ106" s="288"/>
      <c r="RER106" s="288"/>
      <c r="RES106" s="288"/>
      <c r="RET106" s="288"/>
      <c r="REU106" s="288"/>
      <c r="REV106" s="288"/>
      <c r="REW106" s="288"/>
      <c r="REX106" s="288"/>
      <c r="REY106" s="288"/>
      <c r="REZ106" s="288"/>
      <c r="RFA106" s="288"/>
      <c r="RFB106" s="288"/>
      <c r="RFC106" s="288"/>
      <c r="RFD106" s="288"/>
      <c r="RFE106" s="288"/>
      <c r="RFF106" s="288"/>
      <c r="RFG106" s="288"/>
      <c r="RFH106" s="288"/>
      <c r="RFI106" s="288"/>
      <c r="RFJ106" s="288"/>
      <c r="RFK106" s="288"/>
      <c r="RFL106" s="288"/>
      <c r="RFM106" s="288"/>
      <c r="RFN106" s="288"/>
      <c r="RFO106" s="288"/>
      <c r="RFP106" s="288"/>
      <c r="RFQ106" s="288"/>
      <c r="RFR106" s="288"/>
      <c r="RFS106" s="288"/>
      <c r="RFT106" s="288"/>
      <c r="RFU106" s="288"/>
      <c r="RFV106" s="288"/>
      <c r="RFW106" s="288"/>
      <c r="RFX106" s="288"/>
      <c r="RFY106" s="288"/>
      <c r="RFZ106" s="288"/>
      <c r="RGA106" s="288"/>
      <c r="RGB106" s="288"/>
      <c r="RGC106" s="288"/>
      <c r="RGD106" s="288"/>
      <c r="RGE106" s="288"/>
      <c r="RGF106" s="288"/>
      <c r="RGG106" s="288"/>
      <c r="RGH106" s="288"/>
      <c r="RGI106" s="288"/>
      <c r="RGJ106" s="288"/>
      <c r="RGK106" s="288"/>
      <c r="RGL106" s="288"/>
      <c r="RGM106" s="288"/>
      <c r="RGN106" s="288"/>
      <c r="RGO106" s="288"/>
      <c r="RGP106" s="288"/>
      <c r="RGQ106" s="288"/>
      <c r="RGR106" s="288"/>
      <c r="RGS106" s="288"/>
      <c r="RGT106" s="288"/>
      <c r="RGU106" s="288"/>
      <c r="RGV106" s="288"/>
      <c r="RGW106" s="288"/>
      <c r="RGX106" s="288"/>
      <c r="RGY106" s="288"/>
      <c r="RGZ106" s="288"/>
      <c r="RHA106" s="288"/>
      <c r="RHB106" s="288"/>
      <c r="RHC106" s="288"/>
      <c r="RHD106" s="288"/>
      <c r="RHE106" s="288"/>
      <c r="RHF106" s="288"/>
      <c r="RHG106" s="288"/>
      <c r="RHH106" s="288"/>
      <c r="RHI106" s="288"/>
      <c r="RHJ106" s="288"/>
      <c r="RHK106" s="288"/>
      <c r="RHL106" s="288"/>
      <c r="RHM106" s="288"/>
      <c r="RHN106" s="288"/>
      <c r="RHO106" s="288"/>
      <c r="RHP106" s="288"/>
      <c r="RHQ106" s="288"/>
      <c r="RHR106" s="288"/>
      <c r="RHS106" s="288"/>
      <c r="RHT106" s="288"/>
      <c r="RHU106" s="288"/>
      <c r="RHV106" s="288"/>
      <c r="RHW106" s="288"/>
      <c r="RHX106" s="288"/>
      <c r="RHY106" s="288"/>
      <c r="RHZ106" s="288"/>
      <c r="RIA106" s="288"/>
      <c r="RIB106" s="288"/>
      <c r="RIC106" s="288"/>
      <c r="RID106" s="288"/>
      <c r="RIE106" s="288"/>
      <c r="RIF106" s="288"/>
      <c r="RIG106" s="288"/>
      <c r="RIH106" s="288"/>
      <c r="RII106" s="288"/>
      <c r="RIJ106" s="288"/>
      <c r="RIK106" s="288"/>
      <c r="RIL106" s="288"/>
      <c r="RIM106" s="288"/>
      <c r="RIN106" s="288"/>
      <c r="RIO106" s="288"/>
      <c r="RIP106" s="288"/>
      <c r="RIQ106" s="288"/>
      <c r="RIR106" s="288"/>
      <c r="RIS106" s="288"/>
      <c r="RIT106" s="288"/>
      <c r="RIU106" s="288"/>
      <c r="RIV106" s="288"/>
      <c r="RIW106" s="288"/>
      <c r="RIX106" s="288"/>
      <c r="RIY106" s="288"/>
      <c r="RIZ106" s="288"/>
      <c r="RJA106" s="288"/>
      <c r="RJB106" s="288"/>
      <c r="RJC106" s="288"/>
      <c r="RJD106" s="288"/>
      <c r="RJE106" s="288"/>
      <c r="RJF106" s="288"/>
      <c r="RJG106" s="288"/>
      <c r="RJH106" s="288"/>
      <c r="RJI106" s="288"/>
      <c r="RJJ106" s="288"/>
      <c r="RJK106" s="288"/>
      <c r="RJL106" s="288"/>
      <c r="RJM106" s="288"/>
      <c r="RJN106" s="288"/>
      <c r="RJO106" s="288"/>
      <c r="RJP106" s="288"/>
      <c r="RJQ106" s="288"/>
      <c r="RJR106" s="288"/>
      <c r="RJS106" s="288"/>
      <c r="RJT106" s="288"/>
      <c r="RJU106" s="288"/>
      <c r="RJV106" s="288"/>
      <c r="RJW106" s="288"/>
      <c r="RJX106" s="288"/>
      <c r="RJY106" s="288"/>
      <c r="RJZ106" s="288"/>
      <c r="RKA106" s="288"/>
      <c r="RKB106" s="288"/>
      <c r="RKC106" s="288"/>
      <c r="RKD106" s="288"/>
      <c r="RKE106" s="288"/>
      <c r="RKF106" s="288"/>
      <c r="RKG106" s="288"/>
      <c r="RKH106" s="288"/>
      <c r="RKI106" s="288"/>
      <c r="RKJ106" s="288"/>
      <c r="RKK106" s="288"/>
      <c r="RKL106" s="288"/>
      <c r="RKM106" s="288"/>
      <c r="RKN106" s="288"/>
      <c r="RKO106" s="288"/>
      <c r="RKP106" s="288"/>
      <c r="RKQ106" s="288"/>
      <c r="RKR106" s="288"/>
      <c r="RKS106" s="288"/>
      <c r="RKT106" s="288"/>
      <c r="RKU106" s="288"/>
      <c r="RKV106" s="288"/>
      <c r="RKW106" s="288"/>
      <c r="RKX106" s="288"/>
      <c r="RKY106" s="288"/>
      <c r="RKZ106" s="288"/>
      <c r="RLA106" s="288"/>
      <c r="RLB106" s="288"/>
      <c r="RLC106" s="288"/>
      <c r="RLD106" s="288"/>
      <c r="RLE106" s="288"/>
      <c r="RLF106" s="288"/>
      <c r="RLG106" s="288"/>
      <c r="RLH106" s="288"/>
      <c r="RLI106" s="288"/>
      <c r="RLJ106" s="288"/>
      <c r="RLK106" s="288"/>
      <c r="RLL106" s="288"/>
      <c r="RLM106" s="288"/>
      <c r="RLN106" s="288"/>
      <c r="RLO106" s="288"/>
      <c r="RLP106" s="288"/>
      <c r="RLQ106" s="288"/>
      <c r="RLR106" s="288"/>
      <c r="RLS106" s="288"/>
      <c r="RLT106" s="288"/>
      <c r="RLU106" s="288"/>
      <c r="RLV106" s="288"/>
      <c r="RLW106" s="288"/>
      <c r="RLX106" s="288"/>
      <c r="RLY106" s="288"/>
      <c r="RLZ106" s="288"/>
      <c r="RMA106" s="288"/>
      <c r="RMB106" s="288"/>
      <c r="RMC106" s="288"/>
      <c r="RMD106" s="288"/>
      <c r="RME106" s="288"/>
      <c r="RMF106" s="288"/>
      <c r="RMG106" s="288"/>
      <c r="RMH106" s="288"/>
      <c r="RMI106" s="288"/>
      <c r="RMJ106" s="288"/>
      <c r="RMK106" s="288"/>
      <c r="RML106" s="288"/>
      <c r="RMM106" s="288"/>
      <c r="RMN106" s="288"/>
      <c r="RMO106" s="288"/>
      <c r="RMP106" s="288"/>
      <c r="RMQ106" s="288"/>
      <c r="RMR106" s="288"/>
      <c r="RMS106" s="288"/>
      <c r="RMT106" s="288"/>
      <c r="RMU106" s="288"/>
      <c r="RMV106" s="288"/>
      <c r="RMW106" s="288"/>
      <c r="RMX106" s="288"/>
      <c r="RMY106" s="288"/>
      <c r="RMZ106" s="288"/>
      <c r="RNA106" s="288"/>
      <c r="RNB106" s="288"/>
      <c r="RNC106" s="288"/>
      <c r="RND106" s="288"/>
      <c r="RNE106" s="288"/>
      <c r="RNF106" s="288"/>
      <c r="RNG106" s="288"/>
      <c r="RNH106" s="288"/>
      <c r="RNI106" s="288"/>
      <c r="RNJ106" s="288"/>
      <c r="RNK106" s="288"/>
      <c r="RNL106" s="288"/>
      <c r="RNM106" s="288"/>
      <c r="RNN106" s="288"/>
      <c r="RNO106" s="288"/>
      <c r="RNP106" s="288"/>
      <c r="RNQ106" s="288"/>
      <c r="RNR106" s="288"/>
      <c r="RNS106" s="288"/>
      <c r="RNT106" s="288"/>
      <c r="RNU106" s="288"/>
      <c r="RNV106" s="288"/>
      <c r="RNW106" s="288"/>
      <c r="RNX106" s="288"/>
      <c r="RNY106" s="288"/>
      <c r="RNZ106" s="288"/>
      <c r="ROA106" s="288"/>
      <c r="ROB106" s="288"/>
      <c r="ROC106" s="288"/>
      <c r="ROD106" s="288"/>
      <c r="ROE106" s="288"/>
      <c r="ROF106" s="288"/>
      <c r="ROG106" s="288"/>
      <c r="ROH106" s="288"/>
      <c r="ROI106" s="288"/>
      <c r="ROJ106" s="288"/>
      <c r="ROK106" s="288"/>
      <c r="ROL106" s="288"/>
      <c r="ROM106" s="288"/>
      <c r="RON106" s="288"/>
      <c r="ROO106" s="288"/>
      <c r="ROP106" s="288"/>
      <c r="ROQ106" s="288"/>
      <c r="ROR106" s="288"/>
      <c r="ROS106" s="288"/>
      <c r="ROT106" s="288"/>
      <c r="ROU106" s="288"/>
      <c r="ROV106" s="288"/>
      <c r="ROW106" s="288"/>
      <c r="ROX106" s="288"/>
      <c r="ROY106" s="288"/>
      <c r="ROZ106" s="288"/>
      <c r="RPA106" s="288"/>
      <c r="RPB106" s="288"/>
      <c r="RPC106" s="288"/>
      <c r="RPD106" s="288"/>
      <c r="RPE106" s="288"/>
      <c r="RPF106" s="288"/>
      <c r="RPG106" s="288"/>
      <c r="RPH106" s="288"/>
      <c r="RPI106" s="288"/>
      <c r="RPJ106" s="288"/>
      <c r="RPK106" s="288"/>
      <c r="RPL106" s="288"/>
      <c r="RPM106" s="288"/>
      <c r="RPN106" s="288"/>
      <c r="RPO106" s="288"/>
      <c r="RPP106" s="288"/>
      <c r="RPQ106" s="288"/>
      <c r="RPR106" s="288"/>
      <c r="RPS106" s="288"/>
      <c r="RPT106" s="288"/>
      <c r="RPU106" s="288"/>
      <c r="RPV106" s="288"/>
      <c r="RPW106" s="288"/>
      <c r="RPX106" s="288"/>
      <c r="RPY106" s="288"/>
      <c r="RPZ106" s="288"/>
      <c r="RQA106" s="288"/>
      <c r="RQB106" s="288"/>
      <c r="RQC106" s="288"/>
      <c r="RQD106" s="288"/>
      <c r="RQE106" s="288"/>
      <c r="RQF106" s="288"/>
      <c r="RQG106" s="288"/>
      <c r="RQH106" s="288"/>
      <c r="RQI106" s="288"/>
      <c r="RQJ106" s="288"/>
      <c r="RQK106" s="288"/>
      <c r="RQL106" s="288"/>
      <c r="RQM106" s="288"/>
      <c r="RQN106" s="288"/>
      <c r="RQO106" s="288"/>
      <c r="RQP106" s="288"/>
      <c r="RQQ106" s="288"/>
      <c r="RQR106" s="288"/>
      <c r="RQS106" s="288"/>
      <c r="RQT106" s="288"/>
      <c r="RQU106" s="288"/>
      <c r="RQV106" s="288"/>
      <c r="RQW106" s="288"/>
      <c r="RQX106" s="288"/>
      <c r="RQY106" s="288"/>
      <c r="RQZ106" s="288"/>
      <c r="RRA106" s="288"/>
      <c r="RRB106" s="288"/>
      <c r="RRC106" s="288"/>
      <c r="RRD106" s="288"/>
      <c r="RRE106" s="288"/>
      <c r="RRF106" s="288"/>
      <c r="RRG106" s="288"/>
      <c r="RRH106" s="288"/>
      <c r="RRI106" s="288"/>
      <c r="RRJ106" s="288"/>
      <c r="RRK106" s="288"/>
      <c r="RRL106" s="288"/>
      <c r="RRM106" s="288"/>
      <c r="RRN106" s="288"/>
      <c r="RRO106" s="288"/>
      <c r="RRP106" s="288"/>
      <c r="RRQ106" s="288"/>
      <c r="RRR106" s="288"/>
      <c r="RRS106" s="288"/>
      <c r="RRT106" s="288"/>
      <c r="RRU106" s="288"/>
      <c r="RRV106" s="288"/>
      <c r="RRW106" s="288"/>
      <c r="RRX106" s="288"/>
      <c r="RRY106" s="288"/>
      <c r="RRZ106" s="288"/>
      <c r="RSA106" s="288"/>
      <c r="RSB106" s="288"/>
      <c r="RSC106" s="288"/>
      <c r="RSD106" s="288"/>
      <c r="RSE106" s="288"/>
      <c r="RSF106" s="288"/>
      <c r="RSG106" s="288"/>
      <c r="RSH106" s="288"/>
      <c r="RSI106" s="288"/>
      <c r="RSJ106" s="288"/>
      <c r="RSK106" s="288"/>
      <c r="RSL106" s="288"/>
      <c r="RSM106" s="288"/>
      <c r="RSN106" s="288"/>
      <c r="RSO106" s="288"/>
      <c r="RSP106" s="288"/>
      <c r="RSQ106" s="288"/>
      <c r="RSR106" s="288"/>
      <c r="RSS106" s="288"/>
      <c r="RST106" s="288"/>
      <c r="RSU106" s="288"/>
      <c r="RSV106" s="288"/>
      <c r="RSW106" s="288"/>
      <c r="RSX106" s="288"/>
      <c r="RSY106" s="288"/>
      <c r="RSZ106" s="288"/>
      <c r="RTA106" s="288"/>
      <c r="RTB106" s="288"/>
      <c r="RTC106" s="288"/>
      <c r="RTD106" s="288"/>
      <c r="RTE106" s="288"/>
      <c r="RTF106" s="288"/>
      <c r="RTG106" s="288"/>
      <c r="RTH106" s="288"/>
      <c r="RTI106" s="288"/>
      <c r="RTJ106" s="288"/>
      <c r="RTK106" s="288"/>
      <c r="RTL106" s="288"/>
      <c r="RTM106" s="288"/>
      <c r="RTN106" s="288"/>
      <c r="RTO106" s="288"/>
      <c r="RTP106" s="288"/>
      <c r="RTQ106" s="288"/>
      <c r="RTR106" s="288"/>
      <c r="RTS106" s="288"/>
      <c r="RTT106" s="288"/>
      <c r="RTU106" s="288"/>
      <c r="RTV106" s="288"/>
      <c r="RTW106" s="288"/>
      <c r="RTX106" s="288"/>
      <c r="RTY106" s="288"/>
      <c r="RTZ106" s="288"/>
      <c r="RUA106" s="288"/>
      <c r="RUB106" s="288"/>
      <c r="RUC106" s="288"/>
      <c r="RUD106" s="288"/>
      <c r="RUE106" s="288"/>
      <c r="RUF106" s="288"/>
      <c r="RUG106" s="288"/>
      <c r="RUH106" s="288"/>
      <c r="RUI106" s="288"/>
      <c r="RUJ106" s="288"/>
      <c r="RUK106" s="288"/>
      <c r="RUL106" s="288"/>
      <c r="RUM106" s="288"/>
      <c r="RUN106" s="288"/>
      <c r="RUO106" s="288"/>
      <c r="RUP106" s="288"/>
      <c r="RUQ106" s="288"/>
      <c r="RUR106" s="288"/>
      <c r="RUS106" s="288"/>
      <c r="RUT106" s="288"/>
      <c r="RUU106" s="288"/>
      <c r="RUV106" s="288"/>
      <c r="RUW106" s="288"/>
      <c r="RUX106" s="288"/>
      <c r="RUY106" s="288"/>
      <c r="RUZ106" s="288"/>
      <c r="RVA106" s="288"/>
      <c r="RVB106" s="288"/>
      <c r="RVC106" s="288"/>
      <c r="RVD106" s="288"/>
      <c r="RVE106" s="288"/>
      <c r="RVF106" s="288"/>
      <c r="RVG106" s="288"/>
      <c r="RVH106" s="288"/>
      <c r="RVI106" s="288"/>
      <c r="RVJ106" s="288"/>
      <c r="RVK106" s="288"/>
      <c r="RVL106" s="288"/>
      <c r="RVM106" s="288"/>
      <c r="RVN106" s="288"/>
      <c r="RVO106" s="288"/>
      <c r="RVP106" s="288"/>
      <c r="RVQ106" s="288"/>
      <c r="RVR106" s="288"/>
      <c r="RVS106" s="288"/>
      <c r="RVT106" s="288"/>
      <c r="RVU106" s="288"/>
      <c r="RVV106" s="288"/>
      <c r="RVW106" s="288"/>
      <c r="RVX106" s="288"/>
      <c r="RVY106" s="288"/>
      <c r="RVZ106" s="288"/>
      <c r="RWA106" s="288"/>
      <c r="RWB106" s="288"/>
      <c r="RWC106" s="288"/>
      <c r="RWD106" s="288"/>
      <c r="RWE106" s="288"/>
      <c r="RWF106" s="288"/>
      <c r="RWG106" s="288"/>
      <c r="RWH106" s="288"/>
      <c r="RWI106" s="288"/>
      <c r="RWJ106" s="288"/>
      <c r="RWK106" s="288"/>
      <c r="RWL106" s="288"/>
      <c r="RWM106" s="288"/>
      <c r="RWN106" s="288"/>
      <c r="RWO106" s="288"/>
      <c r="RWP106" s="288"/>
      <c r="RWQ106" s="288"/>
      <c r="RWR106" s="288"/>
      <c r="RWS106" s="288"/>
      <c r="RWT106" s="288"/>
      <c r="RWU106" s="288"/>
      <c r="RWV106" s="288"/>
      <c r="RWW106" s="288"/>
      <c r="RWX106" s="288"/>
      <c r="RWY106" s="288"/>
      <c r="RWZ106" s="288"/>
      <c r="RXA106" s="288"/>
      <c r="RXB106" s="288"/>
      <c r="RXC106" s="288"/>
      <c r="RXD106" s="288"/>
      <c r="RXE106" s="288"/>
      <c r="RXF106" s="288"/>
      <c r="RXG106" s="288"/>
      <c r="RXH106" s="288"/>
      <c r="RXI106" s="288"/>
      <c r="RXJ106" s="288"/>
      <c r="RXK106" s="288"/>
      <c r="RXL106" s="288"/>
      <c r="RXM106" s="288"/>
      <c r="RXN106" s="288"/>
      <c r="RXO106" s="288"/>
      <c r="RXP106" s="288"/>
      <c r="RXQ106" s="288"/>
      <c r="RXR106" s="288"/>
      <c r="RXS106" s="288"/>
      <c r="RXT106" s="288"/>
      <c r="RXU106" s="288"/>
      <c r="RXV106" s="288"/>
      <c r="RXW106" s="288"/>
      <c r="RXX106" s="288"/>
      <c r="RXY106" s="288"/>
      <c r="RXZ106" s="288"/>
      <c r="RYA106" s="288"/>
      <c r="RYB106" s="288"/>
      <c r="RYC106" s="288"/>
      <c r="RYD106" s="288"/>
      <c r="RYE106" s="288"/>
      <c r="RYF106" s="288"/>
      <c r="RYG106" s="288"/>
      <c r="RYH106" s="288"/>
      <c r="RYI106" s="288"/>
      <c r="RYJ106" s="288"/>
      <c r="RYK106" s="288"/>
      <c r="RYL106" s="288"/>
      <c r="RYM106" s="288"/>
      <c r="RYN106" s="288"/>
      <c r="RYO106" s="288"/>
      <c r="RYP106" s="288"/>
      <c r="RYQ106" s="288"/>
      <c r="RYR106" s="288"/>
      <c r="RYS106" s="288"/>
      <c r="RYT106" s="288"/>
      <c r="RYU106" s="288"/>
      <c r="RYV106" s="288"/>
      <c r="RYW106" s="288"/>
      <c r="RYX106" s="288"/>
      <c r="RYY106" s="288"/>
      <c r="RYZ106" s="288"/>
      <c r="RZA106" s="288"/>
      <c r="RZB106" s="288"/>
      <c r="RZC106" s="288"/>
      <c r="RZD106" s="288"/>
      <c r="RZE106" s="288"/>
      <c r="RZF106" s="288"/>
      <c r="RZG106" s="288"/>
      <c r="RZH106" s="288"/>
      <c r="RZI106" s="288"/>
      <c r="RZJ106" s="288"/>
      <c r="RZK106" s="288"/>
      <c r="RZL106" s="288"/>
      <c r="RZM106" s="288"/>
      <c r="RZN106" s="288"/>
      <c r="RZO106" s="288"/>
      <c r="RZP106" s="288"/>
      <c r="RZQ106" s="288"/>
      <c r="RZR106" s="288"/>
      <c r="RZS106" s="288"/>
      <c r="RZT106" s="288"/>
      <c r="RZU106" s="288"/>
      <c r="RZV106" s="288"/>
      <c r="RZW106" s="288"/>
      <c r="RZX106" s="288"/>
      <c r="RZY106" s="288"/>
      <c r="RZZ106" s="288"/>
      <c r="SAA106" s="288"/>
      <c r="SAB106" s="288"/>
      <c r="SAC106" s="288"/>
      <c r="SAD106" s="288"/>
      <c r="SAE106" s="288"/>
      <c r="SAF106" s="288"/>
      <c r="SAG106" s="288"/>
      <c r="SAH106" s="288"/>
      <c r="SAI106" s="288"/>
      <c r="SAJ106" s="288"/>
      <c r="SAK106" s="288"/>
      <c r="SAL106" s="288"/>
      <c r="SAM106" s="288"/>
      <c r="SAN106" s="288"/>
      <c r="SAO106" s="288"/>
      <c r="SAP106" s="288"/>
      <c r="SAQ106" s="288"/>
      <c r="SAR106" s="288"/>
      <c r="SAS106" s="288"/>
      <c r="SAT106" s="288"/>
      <c r="SAU106" s="288"/>
      <c r="SAV106" s="288"/>
      <c r="SAW106" s="288"/>
      <c r="SAX106" s="288"/>
      <c r="SAY106" s="288"/>
      <c r="SAZ106" s="288"/>
      <c r="SBA106" s="288"/>
      <c r="SBB106" s="288"/>
      <c r="SBC106" s="288"/>
      <c r="SBD106" s="288"/>
      <c r="SBE106" s="288"/>
      <c r="SBF106" s="288"/>
      <c r="SBG106" s="288"/>
      <c r="SBH106" s="288"/>
      <c r="SBI106" s="288"/>
      <c r="SBJ106" s="288"/>
      <c r="SBK106" s="288"/>
      <c r="SBL106" s="288"/>
      <c r="SBM106" s="288"/>
      <c r="SBN106" s="288"/>
      <c r="SBO106" s="288"/>
      <c r="SBP106" s="288"/>
      <c r="SBQ106" s="288"/>
      <c r="SBR106" s="288"/>
      <c r="SBS106" s="288"/>
      <c r="SBT106" s="288"/>
      <c r="SBU106" s="288"/>
      <c r="SBV106" s="288"/>
      <c r="SBW106" s="288"/>
      <c r="SBX106" s="288"/>
      <c r="SBY106" s="288"/>
      <c r="SBZ106" s="288"/>
      <c r="SCA106" s="288"/>
      <c r="SCB106" s="288"/>
      <c r="SCC106" s="288"/>
      <c r="SCD106" s="288"/>
      <c r="SCE106" s="288"/>
      <c r="SCF106" s="288"/>
      <c r="SCG106" s="288"/>
      <c r="SCH106" s="288"/>
      <c r="SCI106" s="288"/>
      <c r="SCJ106" s="288"/>
      <c r="SCK106" s="288"/>
      <c r="SCL106" s="288"/>
      <c r="SCM106" s="288"/>
      <c r="SCN106" s="288"/>
      <c r="SCO106" s="288"/>
      <c r="SCP106" s="288"/>
      <c r="SCQ106" s="288"/>
      <c r="SCR106" s="288"/>
      <c r="SCS106" s="288"/>
      <c r="SCT106" s="288"/>
      <c r="SCU106" s="288"/>
      <c r="SCV106" s="288"/>
      <c r="SCW106" s="288"/>
      <c r="SCX106" s="288"/>
      <c r="SCY106" s="288"/>
      <c r="SCZ106" s="288"/>
      <c r="SDA106" s="288"/>
      <c r="SDB106" s="288"/>
      <c r="SDC106" s="288"/>
      <c r="SDD106" s="288"/>
      <c r="SDE106" s="288"/>
      <c r="SDF106" s="288"/>
      <c r="SDG106" s="288"/>
      <c r="SDH106" s="288"/>
      <c r="SDI106" s="288"/>
      <c r="SDJ106" s="288"/>
      <c r="SDK106" s="288"/>
      <c r="SDL106" s="288"/>
      <c r="SDM106" s="288"/>
      <c r="SDN106" s="288"/>
      <c r="SDO106" s="288"/>
      <c r="SDP106" s="288"/>
      <c r="SDQ106" s="288"/>
      <c r="SDR106" s="288"/>
      <c r="SDS106" s="288"/>
      <c r="SDT106" s="288"/>
      <c r="SDU106" s="288"/>
      <c r="SDV106" s="288"/>
      <c r="SDW106" s="288"/>
      <c r="SDX106" s="288"/>
      <c r="SDY106" s="288"/>
      <c r="SDZ106" s="288"/>
      <c r="SEA106" s="288"/>
      <c r="SEB106" s="288"/>
      <c r="SEC106" s="288"/>
      <c r="SED106" s="288"/>
      <c r="SEE106" s="288"/>
      <c r="SEF106" s="288"/>
      <c r="SEG106" s="288"/>
      <c r="SEH106" s="288"/>
      <c r="SEI106" s="288"/>
      <c r="SEJ106" s="288"/>
      <c r="SEK106" s="288"/>
      <c r="SEL106" s="288"/>
      <c r="SEM106" s="288"/>
      <c r="SEN106" s="288"/>
      <c r="SEO106" s="288"/>
      <c r="SEP106" s="288"/>
      <c r="SEQ106" s="288"/>
      <c r="SER106" s="288"/>
      <c r="SES106" s="288"/>
      <c r="SET106" s="288"/>
      <c r="SEU106" s="288"/>
      <c r="SEV106" s="288"/>
      <c r="SEW106" s="288"/>
      <c r="SEX106" s="288"/>
      <c r="SEY106" s="288"/>
      <c r="SEZ106" s="288"/>
      <c r="SFA106" s="288"/>
      <c r="SFB106" s="288"/>
      <c r="SFC106" s="288"/>
      <c r="SFD106" s="288"/>
      <c r="SFE106" s="288"/>
      <c r="SFF106" s="288"/>
      <c r="SFG106" s="288"/>
      <c r="SFH106" s="288"/>
      <c r="SFI106" s="288"/>
      <c r="SFJ106" s="288"/>
      <c r="SFK106" s="288"/>
      <c r="SFL106" s="288"/>
      <c r="SFM106" s="288"/>
      <c r="SFN106" s="288"/>
      <c r="SFO106" s="288"/>
      <c r="SFP106" s="288"/>
      <c r="SFQ106" s="288"/>
      <c r="SFR106" s="288"/>
      <c r="SFS106" s="288"/>
      <c r="SFT106" s="288"/>
      <c r="SFU106" s="288"/>
      <c r="SFV106" s="288"/>
      <c r="SFW106" s="288"/>
      <c r="SFX106" s="288"/>
      <c r="SFY106" s="288"/>
      <c r="SFZ106" s="288"/>
      <c r="SGA106" s="288"/>
      <c r="SGB106" s="288"/>
      <c r="SGC106" s="288"/>
      <c r="SGD106" s="288"/>
      <c r="SGE106" s="288"/>
      <c r="SGF106" s="288"/>
      <c r="SGG106" s="288"/>
      <c r="SGH106" s="288"/>
      <c r="SGI106" s="288"/>
      <c r="SGJ106" s="288"/>
      <c r="SGK106" s="288"/>
      <c r="SGL106" s="288"/>
      <c r="SGM106" s="288"/>
      <c r="SGN106" s="288"/>
      <c r="SGO106" s="288"/>
      <c r="SGP106" s="288"/>
      <c r="SGQ106" s="288"/>
      <c r="SGR106" s="288"/>
      <c r="SGS106" s="288"/>
      <c r="SGT106" s="288"/>
      <c r="SGU106" s="288"/>
      <c r="SGV106" s="288"/>
      <c r="SGW106" s="288"/>
      <c r="SGX106" s="288"/>
      <c r="SGY106" s="288"/>
      <c r="SGZ106" s="288"/>
      <c r="SHA106" s="288"/>
      <c r="SHB106" s="288"/>
      <c r="SHC106" s="288"/>
      <c r="SHD106" s="288"/>
      <c r="SHE106" s="288"/>
      <c r="SHF106" s="288"/>
      <c r="SHG106" s="288"/>
      <c r="SHH106" s="288"/>
      <c r="SHI106" s="288"/>
      <c r="SHJ106" s="288"/>
      <c r="SHK106" s="288"/>
      <c r="SHL106" s="288"/>
      <c r="SHM106" s="288"/>
      <c r="SHN106" s="288"/>
      <c r="SHO106" s="288"/>
      <c r="SHP106" s="288"/>
      <c r="SHQ106" s="288"/>
      <c r="SHR106" s="288"/>
      <c r="SHS106" s="288"/>
      <c r="SHT106" s="288"/>
      <c r="SHU106" s="288"/>
      <c r="SHV106" s="288"/>
      <c r="SHW106" s="288"/>
      <c r="SHX106" s="288"/>
      <c r="SHY106" s="288"/>
      <c r="SHZ106" s="288"/>
      <c r="SIA106" s="288"/>
      <c r="SIB106" s="288"/>
      <c r="SIC106" s="288"/>
      <c r="SID106" s="288"/>
      <c r="SIE106" s="288"/>
      <c r="SIF106" s="288"/>
      <c r="SIG106" s="288"/>
      <c r="SIH106" s="288"/>
      <c r="SII106" s="288"/>
      <c r="SIJ106" s="288"/>
      <c r="SIK106" s="288"/>
      <c r="SIL106" s="288"/>
      <c r="SIM106" s="288"/>
      <c r="SIN106" s="288"/>
      <c r="SIO106" s="288"/>
      <c r="SIP106" s="288"/>
      <c r="SIQ106" s="288"/>
      <c r="SIR106" s="288"/>
      <c r="SIS106" s="288"/>
      <c r="SIT106" s="288"/>
      <c r="SIU106" s="288"/>
      <c r="SIV106" s="288"/>
      <c r="SIW106" s="288"/>
      <c r="SIX106" s="288"/>
      <c r="SIY106" s="288"/>
      <c r="SIZ106" s="288"/>
      <c r="SJA106" s="288"/>
      <c r="SJB106" s="288"/>
      <c r="SJC106" s="288"/>
      <c r="SJD106" s="288"/>
      <c r="SJE106" s="288"/>
      <c r="SJF106" s="288"/>
      <c r="SJG106" s="288"/>
      <c r="SJH106" s="288"/>
      <c r="SJI106" s="288"/>
      <c r="SJJ106" s="288"/>
      <c r="SJK106" s="288"/>
      <c r="SJL106" s="288"/>
      <c r="SJM106" s="288"/>
      <c r="SJN106" s="288"/>
      <c r="SJO106" s="288"/>
      <c r="SJP106" s="288"/>
      <c r="SJQ106" s="288"/>
      <c r="SJR106" s="288"/>
      <c r="SJS106" s="288"/>
      <c r="SJT106" s="288"/>
      <c r="SJU106" s="288"/>
      <c r="SJV106" s="288"/>
      <c r="SJW106" s="288"/>
      <c r="SJX106" s="288"/>
      <c r="SJY106" s="288"/>
      <c r="SJZ106" s="288"/>
      <c r="SKA106" s="288"/>
      <c r="SKB106" s="288"/>
      <c r="SKC106" s="288"/>
      <c r="SKD106" s="288"/>
      <c r="SKE106" s="288"/>
      <c r="SKF106" s="288"/>
      <c r="SKG106" s="288"/>
      <c r="SKH106" s="288"/>
      <c r="SKI106" s="288"/>
      <c r="SKJ106" s="288"/>
      <c r="SKK106" s="288"/>
      <c r="SKL106" s="288"/>
      <c r="SKM106" s="288"/>
      <c r="SKN106" s="288"/>
      <c r="SKO106" s="288"/>
      <c r="SKP106" s="288"/>
      <c r="SKQ106" s="288"/>
      <c r="SKR106" s="288"/>
      <c r="SKS106" s="288"/>
      <c r="SKT106" s="288"/>
      <c r="SKU106" s="288"/>
      <c r="SKV106" s="288"/>
      <c r="SKW106" s="288"/>
      <c r="SKX106" s="288"/>
      <c r="SKY106" s="288"/>
      <c r="SKZ106" s="288"/>
      <c r="SLA106" s="288"/>
      <c r="SLB106" s="288"/>
      <c r="SLC106" s="288"/>
      <c r="SLD106" s="288"/>
      <c r="SLE106" s="288"/>
      <c r="SLF106" s="288"/>
      <c r="SLG106" s="288"/>
      <c r="SLH106" s="288"/>
      <c r="SLI106" s="288"/>
      <c r="SLJ106" s="288"/>
      <c r="SLK106" s="288"/>
      <c r="SLL106" s="288"/>
      <c r="SLM106" s="288"/>
      <c r="SLN106" s="288"/>
      <c r="SLO106" s="288"/>
      <c r="SLP106" s="288"/>
      <c r="SLQ106" s="288"/>
      <c r="SLR106" s="288"/>
      <c r="SLS106" s="288"/>
      <c r="SLT106" s="288"/>
      <c r="SLU106" s="288"/>
      <c r="SLV106" s="288"/>
      <c r="SLW106" s="288"/>
      <c r="SLX106" s="288"/>
      <c r="SLY106" s="288"/>
      <c r="SLZ106" s="288"/>
      <c r="SMA106" s="288"/>
      <c r="SMB106" s="288"/>
      <c r="SMC106" s="288"/>
      <c r="SMD106" s="288"/>
      <c r="SME106" s="288"/>
      <c r="SMF106" s="288"/>
      <c r="SMG106" s="288"/>
      <c r="SMH106" s="288"/>
      <c r="SMI106" s="288"/>
      <c r="SMJ106" s="288"/>
      <c r="SMK106" s="288"/>
      <c r="SML106" s="288"/>
      <c r="SMM106" s="288"/>
      <c r="SMN106" s="288"/>
      <c r="SMO106" s="288"/>
      <c r="SMP106" s="288"/>
      <c r="SMQ106" s="288"/>
      <c r="SMR106" s="288"/>
      <c r="SMS106" s="288"/>
      <c r="SMT106" s="288"/>
      <c r="SMU106" s="288"/>
      <c r="SMV106" s="288"/>
      <c r="SMW106" s="288"/>
      <c r="SMX106" s="288"/>
      <c r="SMY106" s="288"/>
      <c r="SMZ106" s="288"/>
      <c r="SNA106" s="288"/>
      <c r="SNB106" s="288"/>
      <c r="SNC106" s="288"/>
      <c r="SND106" s="288"/>
      <c r="SNE106" s="288"/>
      <c r="SNF106" s="288"/>
      <c r="SNG106" s="288"/>
      <c r="SNH106" s="288"/>
      <c r="SNI106" s="288"/>
      <c r="SNJ106" s="288"/>
      <c r="SNK106" s="288"/>
      <c r="SNL106" s="288"/>
      <c r="SNM106" s="288"/>
      <c r="SNN106" s="288"/>
      <c r="SNO106" s="288"/>
      <c r="SNP106" s="288"/>
      <c r="SNQ106" s="288"/>
      <c r="SNR106" s="288"/>
      <c r="SNS106" s="288"/>
      <c r="SNT106" s="288"/>
      <c r="SNU106" s="288"/>
      <c r="SNV106" s="288"/>
      <c r="SNW106" s="288"/>
      <c r="SNX106" s="288"/>
      <c r="SNY106" s="288"/>
      <c r="SNZ106" s="288"/>
      <c r="SOA106" s="288"/>
      <c r="SOB106" s="288"/>
      <c r="SOC106" s="288"/>
      <c r="SOD106" s="288"/>
      <c r="SOE106" s="288"/>
      <c r="SOF106" s="288"/>
      <c r="SOG106" s="288"/>
      <c r="SOH106" s="288"/>
      <c r="SOI106" s="288"/>
      <c r="SOJ106" s="288"/>
      <c r="SOK106" s="288"/>
      <c r="SOL106" s="288"/>
      <c r="SOM106" s="288"/>
      <c r="SON106" s="288"/>
      <c r="SOO106" s="288"/>
      <c r="SOP106" s="288"/>
      <c r="SOQ106" s="288"/>
      <c r="SOR106" s="288"/>
      <c r="SOS106" s="288"/>
      <c r="SOT106" s="288"/>
      <c r="SOU106" s="288"/>
      <c r="SOV106" s="288"/>
      <c r="SOW106" s="288"/>
      <c r="SOX106" s="288"/>
      <c r="SOY106" s="288"/>
      <c r="SOZ106" s="288"/>
      <c r="SPA106" s="288"/>
      <c r="SPB106" s="288"/>
      <c r="SPC106" s="288"/>
      <c r="SPD106" s="288"/>
      <c r="SPE106" s="288"/>
      <c r="SPF106" s="288"/>
      <c r="SPG106" s="288"/>
      <c r="SPH106" s="288"/>
      <c r="SPI106" s="288"/>
      <c r="SPJ106" s="288"/>
      <c r="SPK106" s="288"/>
      <c r="SPL106" s="288"/>
      <c r="SPM106" s="288"/>
      <c r="SPN106" s="288"/>
      <c r="SPO106" s="288"/>
      <c r="SPP106" s="288"/>
      <c r="SPQ106" s="288"/>
      <c r="SPR106" s="288"/>
      <c r="SPS106" s="288"/>
      <c r="SPT106" s="288"/>
      <c r="SPU106" s="288"/>
      <c r="SPV106" s="288"/>
      <c r="SPW106" s="288"/>
      <c r="SPX106" s="288"/>
      <c r="SPY106" s="288"/>
      <c r="SPZ106" s="288"/>
      <c r="SQA106" s="288"/>
      <c r="SQB106" s="288"/>
      <c r="SQC106" s="288"/>
      <c r="SQD106" s="288"/>
      <c r="SQE106" s="288"/>
      <c r="SQF106" s="288"/>
      <c r="SQG106" s="288"/>
      <c r="SQH106" s="288"/>
      <c r="SQI106" s="288"/>
      <c r="SQJ106" s="288"/>
      <c r="SQK106" s="288"/>
      <c r="SQL106" s="288"/>
      <c r="SQM106" s="288"/>
      <c r="SQN106" s="288"/>
      <c r="SQO106" s="288"/>
      <c r="SQP106" s="288"/>
      <c r="SQQ106" s="288"/>
      <c r="SQR106" s="288"/>
      <c r="SQS106" s="288"/>
      <c r="SQT106" s="288"/>
      <c r="SQU106" s="288"/>
      <c r="SQV106" s="288"/>
      <c r="SQW106" s="288"/>
      <c r="SQX106" s="288"/>
      <c r="SQY106" s="288"/>
      <c r="SQZ106" s="288"/>
      <c r="SRA106" s="288"/>
      <c r="SRB106" s="288"/>
      <c r="SRC106" s="288"/>
      <c r="SRD106" s="288"/>
      <c r="SRE106" s="288"/>
      <c r="SRF106" s="288"/>
      <c r="SRG106" s="288"/>
      <c r="SRH106" s="288"/>
      <c r="SRI106" s="288"/>
      <c r="SRJ106" s="288"/>
      <c r="SRK106" s="288"/>
      <c r="SRL106" s="288"/>
      <c r="SRM106" s="288"/>
      <c r="SRN106" s="288"/>
      <c r="SRO106" s="288"/>
      <c r="SRP106" s="288"/>
      <c r="SRQ106" s="288"/>
      <c r="SRR106" s="288"/>
      <c r="SRS106" s="288"/>
      <c r="SRT106" s="288"/>
      <c r="SRU106" s="288"/>
      <c r="SRV106" s="288"/>
      <c r="SRW106" s="288"/>
      <c r="SRX106" s="288"/>
      <c r="SRY106" s="288"/>
      <c r="SRZ106" s="288"/>
      <c r="SSA106" s="288"/>
      <c r="SSB106" s="288"/>
      <c r="SSC106" s="288"/>
      <c r="SSD106" s="288"/>
      <c r="SSE106" s="288"/>
      <c r="SSF106" s="288"/>
      <c r="SSG106" s="288"/>
      <c r="SSH106" s="288"/>
      <c r="SSI106" s="288"/>
      <c r="SSJ106" s="288"/>
      <c r="SSK106" s="288"/>
      <c r="SSL106" s="288"/>
      <c r="SSM106" s="288"/>
      <c r="SSN106" s="288"/>
      <c r="SSO106" s="288"/>
      <c r="SSP106" s="288"/>
      <c r="SSQ106" s="288"/>
      <c r="SSR106" s="288"/>
      <c r="SSS106" s="288"/>
      <c r="SST106" s="288"/>
      <c r="SSU106" s="288"/>
      <c r="SSV106" s="288"/>
      <c r="SSW106" s="288"/>
      <c r="SSX106" s="288"/>
      <c r="SSY106" s="288"/>
      <c r="SSZ106" s="288"/>
      <c r="STA106" s="288"/>
      <c r="STB106" s="288"/>
      <c r="STC106" s="288"/>
      <c r="STD106" s="288"/>
      <c r="STE106" s="288"/>
      <c r="STF106" s="288"/>
      <c r="STG106" s="288"/>
      <c r="STH106" s="288"/>
      <c r="STI106" s="288"/>
      <c r="STJ106" s="288"/>
      <c r="STK106" s="288"/>
      <c r="STL106" s="288"/>
      <c r="STM106" s="288"/>
      <c r="STN106" s="288"/>
      <c r="STO106" s="288"/>
      <c r="STP106" s="288"/>
      <c r="STQ106" s="288"/>
      <c r="STR106" s="288"/>
      <c r="STS106" s="288"/>
      <c r="STT106" s="288"/>
      <c r="STU106" s="288"/>
      <c r="STV106" s="288"/>
      <c r="STW106" s="288"/>
      <c r="STX106" s="288"/>
      <c r="STY106" s="288"/>
      <c r="STZ106" s="288"/>
      <c r="SUA106" s="288"/>
      <c r="SUB106" s="288"/>
      <c r="SUC106" s="288"/>
      <c r="SUD106" s="288"/>
      <c r="SUE106" s="288"/>
      <c r="SUF106" s="288"/>
      <c r="SUG106" s="288"/>
      <c r="SUH106" s="288"/>
      <c r="SUI106" s="288"/>
      <c r="SUJ106" s="288"/>
      <c r="SUK106" s="288"/>
      <c r="SUL106" s="288"/>
      <c r="SUM106" s="288"/>
      <c r="SUN106" s="288"/>
      <c r="SUO106" s="288"/>
      <c r="SUP106" s="288"/>
      <c r="SUQ106" s="288"/>
      <c r="SUR106" s="288"/>
      <c r="SUS106" s="288"/>
      <c r="SUT106" s="288"/>
      <c r="SUU106" s="288"/>
      <c r="SUV106" s="288"/>
      <c r="SUW106" s="288"/>
      <c r="SUX106" s="288"/>
      <c r="SUY106" s="288"/>
      <c r="SUZ106" s="288"/>
      <c r="SVA106" s="288"/>
      <c r="SVB106" s="288"/>
      <c r="SVC106" s="288"/>
      <c r="SVD106" s="288"/>
      <c r="SVE106" s="288"/>
      <c r="SVF106" s="288"/>
      <c r="SVG106" s="288"/>
      <c r="SVH106" s="288"/>
      <c r="SVI106" s="288"/>
      <c r="SVJ106" s="288"/>
      <c r="SVK106" s="288"/>
      <c r="SVL106" s="288"/>
      <c r="SVM106" s="288"/>
      <c r="SVN106" s="288"/>
      <c r="SVO106" s="288"/>
      <c r="SVP106" s="288"/>
      <c r="SVQ106" s="288"/>
      <c r="SVR106" s="288"/>
      <c r="SVS106" s="288"/>
      <c r="SVT106" s="288"/>
      <c r="SVU106" s="288"/>
      <c r="SVV106" s="288"/>
      <c r="SVW106" s="288"/>
      <c r="SVX106" s="288"/>
      <c r="SVY106" s="288"/>
      <c r="SVZ106" s="288"/>
      <c r="SWA106" s="288"/>
      <c r="SWB106" s="288"/>
      <c r="SWC106" s="288"/>
      <c r="SWD106" s="288"/>
      <c r="SWE106" s="288"/>
      <c r="SWF106" s="288"/>
      <c r="SWG106" s="288"/>
      <c r="SWH106" s="288"/>
      <c r="SWI106" s="288"/>
      <c r="SWJ106" s="288"/>
      <c r="SWK106" s="288"/>
      <c r="SWL106" s="288"/>
      <c r="SWM106" s="288"/>
      <c r="SWN106" s="288"/>
      <c r="SWO106" s="288"/>
      <c r="SWP106" s="288"/>
      <c r="SWQ106" s="288"/>
      <c r="SWR106" s="288"/>
      <c r="SWS106" s="288"/>
      <c r="SWT106" s="288"/>
      <c r="SWU106" s="288"/>
      <c r="SWV106" s="288"/>
      <c r="SWW106" s="288"/>
      <c r="SWX106" s="288"/>
      <c r="SWY106" s="288"/>
      <c r="SWZ106" s="288"/>
      <c r="SXA106" s="288"/>
      <c r="SXB106" s="288"/>
      <c r="SXC106" s="288"/>
      <c r="SXD106" s="288"/>
      <c r="SXE106" s="288"/>
      <c r="SXF106" s="288"/>
      <c r="SXG106" s="288"/>
      <c r="SXH106" s="288"/>
      <c r="SXI106" s="288"/>
      <c r="SXJ106" s="288"/>
      <c r="SXK106" s="288"/>
      <c r="SXL106" s="288"/>
      <c r="SXM106" s="288"/>
      <c r="SXN106" s="288"/>
      <c r="SXO106" s="288"/>
      <c r="SXP106" s="288"/>
      <c r="SXQ106" s="288"/>
      <c r="SXR106" s="288"/>
      <c r="SXS106" s="288"/>
      <c r="SXT106" s="288"/>
      <c r="SXU106" s="288"/>
      <c r="SXV106" s="288"/>
      <c r="SXW106" s="288"/>
      <c r="SXX106" s="288"/>
      <c r="SXY106" s="288"/>
      <c r="SXZ106" s="288"/>
      <c r="SYA106" s="288"/>
      <c r="SYB106" s="288"/>
      <c r="SYC106" s="288"/>
      <c r="SYD106" s="288"/>
      <c r="SYE106" s="288"/>
      <c r="SYF106" s="288"/>
      <c r="SYG106" s="288"/>
      <c r="SYH106" s="288"/>
      <c r="SYI106" s="288"/>
      <c r="SYJ106" s="288"/>
      <c r="SYK106" s="288"/>
      <c r="SYL106" s="288"/>
      <c r="SYM106" s="288"/>
      <c r="SYN106" s="288"/>
      <c r="SYO106" s="288"/>
      <c r="SYP106" s="288"/>
      <c r="SYQ106" s="288"/>
      <c r="SYR106" s="288"/>
      <c r="SYS106" s="288"/>
      <c r="SYT106" s="288"/>
      <c r="SYU106" s="288"/>
      <c r="SYV106" s="288"/>
      <c r="SYW106" s="288"/>
      <c r="SYX106" s="288"/>
      <c r="SYY106" s="288"/>
      <c r="SYZ106" s="288"/>
      <c r="SZA106" s="288"/>
      <c r="SZB106" s="288"/>
      <c r="SZC106" s="288"/>
      <c r="SZD106" s="288"/>
      <c r="SZE106" s="288"/>
      <c r="SZF106" s="288"/>
      <c r="SZG106" s="288"/>
      <c r="SZH106" s="288"/>
      <c r="SZI106" s="288"/>
      <c r="SZJ106" s="288"/>
      <c r="SZK106" s="288"/>
      <c r="SZL106" s="288"/>
      <c r="SZM106" s="288"/>
      <c r="SZN106" s="288"/>
      <c r="SZO106" s="288"/>
      <c r="SZP106" s="288"/>
      <c r="SZQ106" s="288"/>
      <c r="SZR106" s="288"/>
      <c r="SZS106" s="288"/>
      <c r="SZT106" s="288"/>
      <c r="SZU106" s="288"/>
      <c r="SZV106" s="288"/>
      <c r="SZW106" s="288"/>
      <c r="SZX106" s="288"/>
      <c r="SZY106" s="288"/>
      <c r="SZZ106" s="288"/>
      <c r="TAA106" s="288"/>
      <c r="TAB106" s="288"/>
      <c r="TAC106" s="288"/>
      <c r="TAD106" s="288"/>
      <c r="TAE106" s="288"/>
      <c r="TAF106" s="288"/>
      <c r="TAG106" s="288"/>
      <c r="TAH106" s="288"/>
      <c r="TAI106" s="288"/>
      <c r="TAJ106" s="288"/>
      <c r="TAK106" s="288"/>
      <c r="TAL106" s="288"/>
      <c r="TAM106" s="288"/>
      <c r="TAN106" s="288"/>
      <c r="TAO106" s="288"/>
      <c r="TAP106" s="288"/>
      <c r="TAQ106" s="288"/>
      <c r="TAR106" s="288"/>
      <c r="TAS106" s="288"/>
      <c r="TAT106" s="288"/>
      <c r="TAU106" s="288"/>
      <c r="TAV106" s="288"/>
      <c r="TAW106" s="288"/>
      <c r="TAX106" s="288"/>
      <c r="TAY106" s="288"/>
      <c r="TAZ106" s="288"/>
      <c r="TBA106" s="288"/>
      <c r="TBB106" s="288"/>
      <c r="TBC106" s="288"/>
      <c r="TBD106" s="288"/>
      <c r="TBE106" s="288"/>
      <c r="TBF106" s="288"/>
      <c r="TBG106" s="288"/>
      <c r="TBH106" s="288"/>
      <c r="TBI106" s="288"/>
      <c r="TBJ106" s="288"/>
      <c r="TBK106" s="288"/>
      <c r="TBL106" s="288"/>
      <c r="TBM106" s="288"/>
      <c r="TBN106" s="288"/>
      <c r="TBO106" s="288"/>
      <c r="TBP106" s="288"/>
      <c r="TBQ106" s="288"/>
      <c r="TBR106" s="288"/>
      <c r="TBS106" s="288"/>
      <c r="TBT106" s="288"/>
      <c r="TBU106" s="288"/>
      <c r="TBV106" s="288"/>
      <c r="TBW106" s="288"/>
      <c r="TBX106" s="288"/>
      <c r="TBY106" s="288"/>
      <c r="TBZ106" s="288"/>
      <c r="TCA106" s="288"/>
      <c r="TCB106" s="288"/>
      <c r="TCC106" s="288"/>
      <c r="TCD106" s="288"/>
      <c r="TCE106" s="288"/>
      <c r="TCF106" s="288"/>
      <c r="TCG106" s="288"/>
      <c r="TCH106" s="288"/>
      <c r="TCI106" s="288"/>
      <c r="TCJ106" s="288"/>
      <c r="TCK106" s="288"/>
      <c r="TCL106" s="288"/>
      <c r="TCM106" s="288"/>
      <c r="TCN106" s="288"/>
      <c r="TCO106" s="288"/>
      <c r="TCP106" s="288"/>
      <c r="TCQ106" s="288"/>
      <c r="TCR106" s="288"/>
      <c r="TCS106" s="288"/>
      <c r="TCT106" s="288"/>
      <c r="TCU106" s="288"/>
      <c r="TCV106" s="288"/>
      <c r="TCW106" s="288"/>
      <c r="TCX106" s="288"/>
      <c r="TCY106" s="288"/>
      <c r="TCZ106" s="288"/>
      <c r="TDA106" s="288"/>
      <c r="TDB106" s="288"/>
      <c r="TDC106" s="288"/>
      <c r="TDD106" s="288"/>
      <c r="TDE106" s="288"/>
      <c r="TDF106" s="288"/>
      <c r="TDG106" s="288"/>
      <c r="TDH106" s="288"/>
      <c r="TDI106" s="288"/>
      <c r="TDJ106" s="288"/>
      <c r="TDK106" s="288"/>
      <c r="TDL106" s="288"/>
      <c r="TDM106" s="288"/>
      <c r="TDN106" s="288"/>
      <c r="TDO106" s="288"/>
      <c r="TDP106" s="288"/>
      <c r="TDQ106" s="288"/>
      <c r="TDR106" s="288"/>
      <c r="TDS106" s="288"/>
      <c r="TDT106" s="288"/>
      <c r="TDU106" s="288"/>
      <c r="TDV106" s="288"/>
      <c r="TDW106" s="288"/>
      <c r="TDX106" s="288"/>
      <c r="TDY106" s="288"/>
      <c r="TDZ106" s="288"/>
      <c r="TEA106" s="288"/>
      <c r="TEB106" s="288"/>
      <c r="TEC106" s="288"/>
      <c r="TED106" s="288"/>
      <c r="TEE106" s="288"/>
      <c r="TEF106" s="288"/>
      <c r="TEG106" s="288"/>
      <c r="TEH106" s="288"/>
      <c r="TEI106" s="288"/>
      <c r="TEJ106" s="288"/>
      <c r="TEK106" s="288"/>
      <c r="TEL106" s="288"/>
      <c r="TEM106" s="288"/>
      <c r="TEN106" s="288"/>
      <c r="TEO106" s="288"/>
      <c r="TEP106" s="288"/>
      <c r="TEQ106" s="288"/>
      <c r="TER106" s="288"/>
      <c r="TES106" s="288"/>
      <c r="TET106" s="288"/>
      <c r="TEU106" s="288"/>
      <c r="TEV106" s="288"/>
      <c r="TEW106" s="288"/>
      <c r="TEX106" s="288"/>
      <c r="TEY106" s="288"/>
      <c r="TEZ106" s="288"/>
      <c r="TFA106" s="288"/>
      <c r="TFB106" s="288"/>
      <c r="TFC106" s="288"/>
      <c r="TFD106" s="288"/>
      <c r="TFE106" s="288"/>
      <c r="TFF106" s="288"/>
      <c r="TFG106" s="288"/>
      <c r="TFH106" s="288"/>
      <c r="TFI106" s="288"/>
      <c r="TFJ106" s="288"/>
      <c r="TFK106" s="288"/>
      <c r="TFL106" s="288"/>
      <c r="TFM106" s="288"/>
      <c r="TFN106" s="288"/>
      <c r="TFO106" s="288"/>
      <c r="TFP106" s="288"/>
      <c r="TFQ106" s="288"/>
      <c r="TFR106" s="288"/>
      <c r="TFS106" s="288"/>
      <c r="TFT106" s="288"/>
      <c r="TFU106" s="288"/>
      <c r="TFV106" s="288"/>
      <c r="TFW106" s="288"/>
      <c r="TFX106" s="288"/>
      <c r="TFY106" s="288"/>
      <c r="TFZ106" s="288"/>
      <c r="TGA106" s="288"/>
      <c r="TGB106" s="288"/>
      <c r="TGC106" s="288"/>
      <c r="TGD106" s="288"/>
      <c r="TGE106" s="288"/>
      <c r="TGF106" s="288"/>
      <c r="TGG106" s="288"/>
      <c r="TGH106" s="288"/>
      <c r="TGI106" s="288"/>
      <c r="TGJ106" s="288"/>
      <c r="TGK106" s="288"/>
      <c r="TGL106" s="288"/>
      <c r="TGM106" s="288"/>
      <c r="TGN106" s="288"/>
      <c r="TGO106" s="288"/>
      <c r="TGP106" s="288"/>
      <c r="TGQ106" s="288"/>
      <c r="TGR106" s="288"/>
      <c r="TGS106" s="288"/>
      <c r="TGT106" s="288"/>
      <c r="TGU106" s="288"/>
      <c r="TGV106" s="288"/>
      <c r="TGW106" s="288"/>
      <c r="TGX106" s="288"/>
      <c r="TGY106" s="288"/>
      <c r="TGZ106" s="288"/>
      <c r="THA106" s="288"/>
      <c r="THB106" s="288"/>
      <c r="THC106" s="288"/>
      <c r="THD106" s="288"/>
      <c r="THE106" s="288"/>
      <c r="THF106" s="288"/>
      <c r="THG106" s="288"/>
      <c r="THH106" s="288"/>
      <c r="THI106" s="288"/>
      <c r="THJ106" s="288"/>
      <c r="THK106" s="288"/>
      <c r="THL106" s="288"/>
      <c r="THM106" s="288"/>
      <c r="THN106" s="288"/>
      <c r="THO106" s="288"/>
      <c r="THP106" s="288"/>
      <c r="THQ106" s="288"/>
      <c r="THR106" s="288"/>
      <c r="THS106" s="288"/>
      <c r="THT106" s="288"/>
      <c r="THU106" s="288"/>
      <c r="THV106" s="288"/>
      <c r="THW106" s="288"/>
      <c r="THX106" s="288"/>
      <c r="THY106" s="288"/>
      <c r="THZ106" s="288"/>
      <c r="TIA106" s="288"/>
      <c r="TIB106" s="288"/>
      <c r="TIC106" s="288"/>
      <c r="TID106" s="288"/>
      <c r="TIE106" s="288"/>
      <c r="TIF106" s="288"/>
      <c r="TIG106" s="288"/>
      <c r="TIH106" s="288"/>
      <c r="TII106" s="288"/>
      <c r="TIJ106" s="288"/>
      <c r="TIK106" s="288"/>
      <c r="TIL106" s="288"/>
      <c r="TIM106" s="288"/>
      <c r="TIN106" s="288"/>
      <c r="TIO106" s="288"/>
      <c r="TIP106" s="288"/>
      <c r="TIQ106" s="288"/>
      <c r="TIR106" s="288"/>
      <c r="TIS106" s="288"/>
      <c r="TIT106" s="288"/>
      <c r="TIU106" s="288"/>
      <c r="TIV106" s="288"/>
      <c r="TIW106" s="288"/>
      <c r="TIX106" s="288"/>
      <c r="TIY106" s="288"/>
      <c r="TIZ106" s="288"/>
      <c r="TJA106" s="288"/>
      <c r="TJB106" s="288"/>
      <c r="TJC106" s="288"/>
      <c r="TJD106" s="288"/>
      <c r="TJE106" s="288"/>
      <c r="TJF106" s="288"/>
      <c r="TJG106" s="288"/>
      <c r="TJH106" s="288"/>
      <c r="TJI106" s="288"/>
      <c r="TJJ106" s="288"/>
      <c r="TJK106" s="288"/>
      <c r="TJL106" s="288"/>
      <c r="TJM106" s="288"/>
      <c r="TJN106" s="288"/>
      <c r="TJO106" s="288"/>
      <c r="TJP106" s="288"/>
      <c r="TJQ106" s="288"/>
      <c r="TJR106" s="288"/>
      <c r="TJS106" s="288"/>
      <c r="TJT106" s="288"/>
      <c r="TJU106" s="288"/>
      <c r="TJV106" s="288"/>
      <c r="TJW106" s="288"/>
      <c r="TJX106" s="288"/>
      <c r="TJY106" s="288"/>
      <c r="TJZ106" s="288"/>
      <c r="TKA106" s="288"/>
      <c r="TKB106" s="288"/>
      <c r="TKC106" s="288"/>
      <c r="TKD106" s="288"/>
      <c r="TKE106" s="288"/>
      <c r="TKF106" s="288"/>
      <c r="TKG106" s="288"/>
      <c r="TKH106" s="288"/>
      <c r="TKI106" s="288"/>
      <c r="TKJ106" s="288"/>
      <c r="TKK106" s="288"/>
      <c r="TKL106" s="288"/>
      <c r="TKM106" s="288"/>
      <c r="TKN106" s="288"/>
      <c r="TKO106" s="288"/>
      <c r="TKP106" s="288"/>
      <c r="TKQ106" s="288"/>
      <c r="TKR106" s="288"/>
      <c r="TKS106" s="288"/>
      <c r="TKT106" s="288"/>
      <c r="TKU106" s="288"/>
      <c r="TKV106" s="288"/>
      <c r="TKW106" s="288"/>
      <c r="TKX106" s="288"/>
      <c r="TKY106" s="288"/>
      <c r="TKZ106" s="288"/>
      <c r="TLA106" s="288"/>
      <c r="TLB106" s="288"/>
      <c r="TLC106" s="288"/>
      <c r="TLD106" s="288"/>
      <c r="TLE106" s="288"/>
      <c r="TLF106" s="288"/>
      <c r="TLG106" s="288"/>
      <c r="TLH106" s="288"/>
      <c r="TLI106" s="288"/>
      <c r="TLJ106" s="288"/>
      <c r="TLK106" s="288"/>
      <c r="TLL106" s="288"/>
      <c r="TLM106" s="288"/>
      <c r="TLN106" s="288"/>
      <c r="TLO106" s="288"/>
      <c r="TLP106" s="288"/>
      <c r="TLQ106" s="288"/>
      <c r="TLR106" s="288"/>
      <c r="TLS106" s="288"/>
      <c r="TLT106" s="288"/>
      <c r="TLU106" s="288"/>
      <c r="TLV106" s="288"/>
      <c r="TLW106" s="288"/>
      <c r="TLX106" s="288"/>
      <c r="TLY106" s="288"/>
      <c r="TLZ106" s="288"/>
      <c r="TMA106" s="288"/>
      <c r="TMB106" s="288"/>
      <c r="TMC106" s="288"/>
      <c r="TMD106" s="288"/>
      <c r="TME106" s="288"/>
      <c r="TMF106" s="288"/>
      <c r="TMG106" s="288"/>
      <c r="TMH106" s="288"/>
      <c r="TMI106" s="288"/>
      <c r="TMJ106" s="288"/>
      <c r="TMK106" s="288"/>
      <c r="TML106" s="288"/>
      <c r="TMM106" s="288"/>
      <c r="TMN106" s="288"/>
      <c r="TMO106" s="288"/>
      <c r="TMP106" s="288"/>
      <c r="TMQ106" s="288"/>
      <c r="TMR106" s="288"/>
      <c r="TMS106" s="288"/>
      <c r="TMT106" s="288"/>
      <c r="TMU106" s="288"/>
      <c r="TMV106" s="288"/>
      <c r="TMW106" s="288"/>
      <c r="TMX106" s="288"/>
      <c r="TMY106" s="288"/>
      <c r="TMZ106" s="288"/>
      <c r="TNA106" s="288"/>
      <c r="TNB106" s="288"/>
      <c r="TNC106" s="288"/>
      <c r="TND106" s="288"/>
      <c r="TNE106" s="288"/>
      <c r="TNF106" s="288"/>
      <c r="TNG106" s="288"/>
      <c r="TNH106" s="288"/>
      <c r="TNI106" s="288"/>
      <c r="TNJ106" s="288"/>
      <c r="TNK106" s="288"/>
      <c r="TNL106" s="288"/>
      <c r="TNM106" s="288"/>
      <c r="TNN106" s="288"/>
      <c r="TNO106" s="288"/>
      <c r="TNP106" s="288"/>
      <c r="TNQ106" s="288"/>
      <c r="TNR106" s="288"/>
      <c r="TNS106" s="288"/>
      <c r="TNT106" s="288"/>
      <c r="TNU106" s="288"/>
      <c r="TNV106" s="288"/>
      <c r="TNW106" s="288"/>
      <c r="TNX106" s="288"/>
      <c r="TNY106" s="288"/>
      <c r="TNZ106" s="288"/>
      <c r="TOA106" s="288"/>
      <c r="TOB106" s="288"/>
      <c r="TOC106" s="288"/>
      <c r="TOD106" s="288"/>
      <c r="TOE106" s="288"/>
      <c r="TOF106" s="288"/>
      <c r="TOG106" s="288"/>
      <c r="TOH106" s="288"/>
      <c r="TOI106" s="288"/>
      <c r="TOJ106" s="288"/>
      <c r="TOK106" s="288"/>
      <c r="TOL106" s="288"/>
      <c r="TOM106" s="288"/>
      <c r="TON106" s="288"/>
      <c r="TOO106" s="288"/>
      <c r="TOP106" s="288"/>
      <c r="TOQ106" s="288"/>
      <c r="TOR106" s="288"/>
      <c r="TOS106" s="288"/>
      <c r="TOT106" s="288"/>
      <c r="TOU106" s="288"/>
      <c r="TOV106" s="288"/>
      <c r="TOW106" s="288"/>
      <c r="TOX106" s="288"/>
      <c r="TOY106" s="288"/>
      <c r="TOZ106" s="288"/>
      <c r="TPA106" s="288"/>
      <c r="TPB106" s="288"/>
      <c r="TPC106" s="288"/>
      <c r="TPD106" s="288"/>
      <c r="TPE106" s="288"/>
      <c r="TPF106" s="288"/>
      <c r="TPG106" s="288"/>
      <c r="TPH106" s="288"/>
      <c r="TPI106" s="288"/>
      <c r="TPJ106" s="288"/>
      <c r="TPK106" s="288"/>
      <c r="TPL106" s="288"/>
      <c r="TPM106" s="288"/>
      <c r="TPN106" s="288"/>
      <c r="TPO106" s="288"/>
      <c r="TPP106" s="288"/>
      <c r="TPQ106" s="288"/>
      <c r="TPR106" s="288"/>
      <c r="TPS106" s="288"/>
      <c r="TPT106" s="288"/>
      <c r="TPU106" s="288"/>
      <c r="TPV106" s="288"/>
      <c r="TPW106" s="288"/>
      <c r="TPX106" s="288"/>
      <c r="TPY106" s="288"/>
      <c r="TPZ106" s="288"/>
      <c r="TQA106" s="288"/>
      <c r="TQB106" s="288"/>
      <c r="TQC106" s="288"/>
      <c r="TQD106" s="288"/>
      <c r="TQE106" s="288"/>
      <c r="TQF106" s="288"/>
      <c r="TQG106" s="288"/>
      <c r="TQH106" s="288"/>
      <c r="TQI106" s="288"/>
      <c r="TQJ106" s="288"/>
      <c r="TQK106" s="288"/>
      <c r="TQL106" s="288"/>
      <c r="TQM106" s="288"/>
      <c r="TQN106" s="288"/>
      <c r="TQO106" s="288"/>
      <c r="TQP106" s="288"/>
      <c r="TQQ106" s="288"/>
      <c r="TQR106" s="288"/>
      <c r="TQS106" s="288"/>
      <c r="TQT106" s="288"/>
      <c r="TQU106" s="288"/>
      <c r="TQV106" s="288"/>
      <c r="TQW106" s="288"/>
      <c r="TQX106" s="288"/>
      <c r="TQY106" s="288"/>
      <c r="TQZ106" s="288"/>
      <c r="TRA106" s="288"/>
      <c r="TRB106" s="288"/>
      <c r="TRC106" s="288"/>
      <c r="TRD106" s="288"/>
      <c r="TRE106" s="288"/>
      <c r="TRF106" s="288"/>
      <c r="TRG106" s="288"/>
      <c r="TRH106" s="288"/>
      <c r="TRI106" s="288"/>
      <c r="TRJ106" s="288"/>
      <c r="TRK106" s="288"/>
      <c r="TRL106" s="288"/>
      <c r="TRM106" s="288"/>
      <c r="TRN106" s="288"/>
      <c r="TRO106" s="288"/>
      <c r="TRP106" s="288"/>
      <c r="TRQ106" s="288"/>
      <c r="TRR106" s="288"/>
      <c r="TRS106" s="288"/>
      <c r="TRT106" s="288"/>
      <c r="TRU106" s="288"/>
      <c r="TRV106" s="288"/>
      <c r="TRW106" s="288"/>
      <c r="TRX106" s="288"/>
      <c r="TRY106" s="288"/>
      <c r="TRZ106" s="288"/>
      <c r="TSA106" s="288"/>
      <c r="TSB106" s="288"/>
      <c r="TSC106" s="288"/>
      <c r="TSD106" s="288"/>
      <c r="TSE106" s="288"/>
      <c r="TSF106" s="288"/>
      <c r="TSG106" s="288"/>
      <c r="TSH106" s="288"/>
      <c r="TSI106" s="288"/>
      <c r="TSJ106" s="288"/>
      <c r="TSK106" s="288"/>
      <c r="TSL106" s="288"/>
      <c r="TSM106" s="288"/>
      <c r="TSN106" s="288"/>
      <c r="TSO106" s="288"/>
      <c r="TSP106" s="288"/>
      <c r="TSQ106" s="288"/>
      <c r="TSR106" s="288"/>
      <c r="TSS106" s="288"/>
      <c r="TST106" s="288"/>
      <c r="TSU106" s="288"/>
      <c r="TSV106" s="288"/>
      <c r="TSW106" s="288"/>
      <c r="TSX106" s="288"/>
      <c r="TSY106" s="288"/>
      <c r="TSZ106" s="288"/>
      <c r="TTA106" s="288"/>
      <c r="TTB106" s="288"/>
      <c r="TTC106" s="288"/>
      <c r="TTD106" s="288"/>
      <c r="TTE106" s="288"/>
      <c r="TTF106" s="288"/>
      <c r="TTG106" s="288"/>
      <c r="TTH106" s="288"/>
      <c r="TTI106" s="288"/>
      <c r="TTJ106" s="288"/>
      <c r="TTK106" s="288"/>
      <c r="TTL106" s="288"/>
      <c r="TTM106" s="288"/>
      <c r="TTN106" s="288"/>
      <c r="TTO106" s="288"/>
      <c r="TTP106" s="288"/>
      <c r="TTQ106" s="288"/>
      <c r="TTR106" s="288"/>
      <c r="TTS106" s="288"/>
      <c r="TTT106" s="288"/>
      <c r="TTU106" s="288"/>
      <c r="TTV106" s="288"/>
      <c r="TTW106" s="288"/>
      <c r="TTX106" s="288"/>
      <c r="TTY106" s="288"/>
      <c r="TTZ106" s="288"/>
      <c r="TUA106" s="288"/>
      <c r="TUB106" s="288"/>
      <c r="TUC106" s="288"/>
      <c r="TUD106" s="288"/>
      <c r="TUE106" s="288"/>
      <c r="TUF106" s="288"/>
      <c r="TUG106" s="288"/>
      <c r="TUH106" s="288"/>
      <c r="TUI106" s="288"/>
      <c r="TUJ106" s="288"/>
      <c r="TUK106" s="288"/>
      <c r="TUL106" s="288"/>
      <c r="TUM106" s="288"/>
      <c r="TUN106" s="288"/>
      <c r="TUO106" s="288"/>
      <c r="TUP106" s="288"/>
      <c r="TUQ106" s="288"/>
      <c r="TUR106" s="288"/>
      <c r="TUS106" s="288"/>
      <c r="TUT106" s="288"/>
      <c r="TUU106" s="288"/>
      <c r="TUV106" s="288"/>
      <c r="TUW106" s="288"/>
      <c r="TUX106" s="288"/>
      <c r="TUY106" s="288"/>
      <c r="TUZ106" s="288"/>
      <c r="TVA106" s="288"/>
      <c r="TVB106" s="288"/>
      <c r="TVC106" s="288"/>
      <c r="TVD106" s="288"/>
      <c r="TVE106" s="288"/>
      <c r="TVF106" s="288"/>
      <c r="TVG106" s="288"/>
      <c r="TVH106" s="288"/>
      <c r="TVI106" s="288"/>
      <c r="TVJ106" s="288"/>
      <c r="TVK106" s="288"/>
      <c r="TVL106" s="288"/>
      <c r="TVM106" s="288"/>
      <c r="TVN106" s="288"/>
      <c r="TVO106" s="288"/>
      <c r="TVP106" s="288"/>
      <c r="TVQ106" s="288"/>
      <c r="TVR106" s="288"/>
      <c r="TVS106" s="288"/>
      <c r="TVT106" s="288"/>
      <c r="TVU106" s="288"/>
      <c r="TVV106" s="288"/>
      <c r="TVW106" s="288"/>
      <c r="TVX106" s="288"/>
      <c r="TVY106" s="288"/>
      <c r="TVZ106" s="288"/>
      <c r="TWA106" s="288"/>
      <c r="TWB106" s="288"/>
      <c r="TWC106" s="288"/>
      <c r="TWD106" s="288"/>
      <c r="TWE106" s="288"/>
      <c r="TWF106" s="288"/>
      <c r="TWG106" s="288"/>
      <c r="TWH106" s="288"/>
      <c r="TWI106" s="288"/>
      <c r="TWJ106" s="288"/>
      <c r="TWK106" s="288"/>
      <c r="TWL106" s="288"/>
      <c r="TWM106" s="288"/>
      <c r="TWN106" s="288"/>
      <c r="TWO106" s="288"/>
      <c r="TWP106" s="288"/>
      <c r="TWQ106" s="288"/>
      <c r="TWR106" s="288"/>
      <c r="TWS106" s="288"/>
      <c r="TWT106" s="288"/>
      <c r="TWU106" s="288"/>
      <c r="TWV106" s="288"/>
      <c r="TWW106" s="288"/>
      <c r="TWX106" s="288"/>
      <c r="TWY106" s="288"/>
      <c r="TWZ106" s="288"/>
      <c r="TXA106" s="288"/>
      <c r="TXB106" s="288"/>
      <c r="TXC106" s="288"/>
      <c r="TXD106" s="288"/>
      <c r="TXE106" s="288"/>
      <c r="TXF106" s="288"/>
      <c r="TXG106" s="288"/>
      <c r="TXH106" s="288"/>
      <c r="TXI106" s="288"/>
      <c r="TXJ106" s="288"/>
      <c r="TXK106" s="288"/>
      <c r="TXL106" s="288"/>
      <c r="TXM106" s="288"/>
      <c r="TXN106" s="288"/>
      <c r="TXO106" s="288"/>
      <c r="TXP106" s="288"/>
      <c r="TXQ106" s="288"/>
      <c r="TXR106" s="288"/>
      <c r="TXS106" s="288"/>
      <c r="TXT106" s="288"/>
      <c r="TXU106" s="288"/>
      <c r="TXV106" s="288"/>
      <c r="TXW106" s="288"/>
      <c r="TXX106" s="288"/>
      <c r="TXY106" s="288"/>
      <c r="TXZ106" s="288"/>
      <c r="TYA106" s="288"/>
      <c r="TYB106" s="288"/>
      <c r="TYC106" s="288"/>
      <c r="TYD106" s="288"/>
      <c r="TYE106" s="288"/>
      <c r="TYF106" s="288"/>
      <c r="TYG106" s="288"/>
      <c r="TYH106" s="288"/>
      <c r="TYI106" s="288"/>
      <c r="TYJ106" s="288"/>
      <c r="TYK106" s="288"/>
      <c r="TYL106" s="288"/>
      <c r="TYM106" s="288"/>
      <c r="TYN106" s="288"/>
      <c r="TYO106" s="288"/>
      <c r="TYP106" s="288"/>
      <c r="TYQ106" s="288"/>
      <c r="TYR106" s="288"/>
      <c r="TYS106" s="288"/>
      <c r="TYT106" s="288"/>
      <c r="TYU106" s="288"/>
      <c r="TYV106" s="288"/>
      <c r="TYW106" s="288"/>
      <c r="TYX106" s="288"/>
      <c r="TYY106" s="288"/>
      <c r="TYZ106" s="288"/>
      <c r="TZA106" s="288"/>
      <c r="TZB106" s="288"/>
      <c r="TZC106" s="288"/>
      <c r="TZD106" s="288"/>
      <c r="TZE106" s="288"/>
      <c r="TZF106" s="288"/>
      <c r="TZG106" s="288"/>
      <c r="TZH106" s="288"/>
      <c r="TZI106" s="288"/>
      <c r="TZJ106" s="288"/>
      <c r="TZK106" s="288"/>
      <c r="TZL106" s="288"/>
      <c r="TZM106" s="288"/>
      <c r="TZN106" s="288"/>
      <c r="TZO106" s="288"/>
      <c r="TZP106" s="288"/>
      <c r="TZQ106" s="288"/>
      <c r="TZR106" s="288"/>
      <c r="TZS106" s="288"/>
      <c r="TZT106" s="288"/>
      <c r="TZU106" s="288"/>
      <c r="TZV106" s="288"/>
      <c r="TZW106" s="288"/>
      <c r="TZX106" s="288"/>
      <c r="TZY106" s="288"/>
      <c r="TZZ106" s="288"/>
      <c r="UAA106" s="288"/>
      <c r="UAB106" s="288"/>
      <c r="UAC106" s="288"/>
      <c r="UAD106" s="288"/>
      <c r="UAE106" s="288"/>
      <c r="UAF106" s="288"/>
      <c r="UAG106" s="288"/>
      <c r="UAH106" s="288"/>
      <c r="UAI106" s="288"/>
      <c r="UAJ106" s="288"/>
      <c r="UAK106" s="288"/>
      <c r="UAL106" s="288"/>
      <c r="UAM106" s="288"/>
      <c r="UAN106" s="288"/>
      <c r="UAO106" s="288"/>
      <c r="UAP106" s="288"/>
      <c r="UAQ106" s="288"/>
      <c r="UAR106" s="288"/>
      <c r="UAS106" s="288"/>
      <c r="UAT106" s="288"/>
      <c r="UAU106" s="288"/>
      <c r="UAV106" s="288"/>
      <c r="UAW106" s="288"/>
      <c r="UAX106" s="288"/>
      <c r="UAY106" s="288"/>
      <c r="UAZ106" s="288"/>
      <c r="UBA106" s="288"/>
      <c r="UBB106" s="288"/>
      <c r="UBC106" s="288"/>
      <c r="UBD106" s="288"/>
      <c r="UBE106" s="288"/>
      <c r="UBF106" s="288"/>
      <c r="UBG106" s="288"/>
      <c r="UBH106" s="288"/>
      <c r="UBI106" s="288"/>
      <c r="UBJ106" s="288"/>
      <c r="UBK106" s="288"/>
      <c r="UBL106" s="288"/>
      <c r="UBM106" s="288"/>
      <c r="UBN106" s="288"/>
      <c r="UBO106" s="288"/>
      <c r="UBP106" s="288"/>
      <c r="UBQ106" s="288"/>
      <c r="UBR106" s="288"/>
      <c r="UBS106" s="288"/>
      <c r="UBT106" s="288"/>
      <c r="UBU106" s="288"/>
      <c r="UBV106" s="288"/>
      <c r="UBW106" s="288"/>
      <c r="UBX106" s="288"/>
      <c r="UBY106" s="288"/>
      <c r="UBZ106" s="288"/>
      <c r="UCA106" s="288"/>
      <c r="UCB106" s="288"/>
      <c r="UCC106" s="288"/>
      <c r="UCD106" s="288"/>
      <c r="UCE106" s="288"/>
      <c r="UCF106" s="288"/>
      <c r="UCG106" s="288"/>
      <c r="UCH106" s="288"/>
      <c r="UCI106" s="288"/>
      <c r="UCJ106" s="288"/>
      <c r="UCK106" s="288"/>
      <c r="UCL106" s="288"/>
      <c r="UCM106" s="288"/>
      <c r="UCN106" s="288"/>
      <c r="UCO106" s="288"/>
      <c r="UCP106" s="288"/>
      <c r="UCQ106" s="288"/>
      <c r="UCR106" s="288"/>
      <c r="UCS106" s="288"/>
      <c r="UCT106" s="288"/>
      <c r="UCU106" s="288"/>
      <c r="UCV106" s="288"/>
      <c r="UCW106" s="288"/>
      <c r="UCX106" s="288"/>
      <c r="UCY106" s="288"/>
      <c r="UCZ106" s="288"/>
      <c r="UDA106" s="288"/>
      <c r="UDB106" s="288"/>
      <c r="UDC106" s="288"/>
      <c r="UDD106" s="288"/>
      <c r="UDE106" s="288"/>
      <c r="UDF106" s="288"/>
      <c r="UDG106" s="288"/>
      <c r="UDH106" s="288"/>
      <c r="UDI106" s="288"/>
      <c r="UDJ106" s="288"/>
      <c r="UDK106" s="288"/>
      <c r="UDL106" s="288"/>
      <c r="UDM106" s="288"/>
      <c r="UDN106" s="288"/>
      <c r="UDO106" s="288"/>
      <c r="UDP106" s="288"/>
      <c r="UDQ106" s="288"/>
      <c r="UDR106" s="288"/>
      <c r="UDS106" s="288"/>
      <c r="UDT106" s="288"/>
      <c r="UDU106" s="288"/>
      <c r="UDV106" s="288"/>
      <c r="UDW106" s="288"/>
      <c r="UDX106" s="288"/>
      <c r="UDY106" s="288"/>
      <c r="UDZ106" s="288"/>
      <c r="UEA106" s="288"/>
      <c r="UEB106" s="288"/>
      <c r="UEC106" s="288"/>
      <c r="UED106" s="288"/>
      <c r="UEE106" s="288"/>
      <c r="UEF106" s="288"/>
      <c r="UEG106" s="288"/>
      <c r="UEH106" s="288"/>
      <c r="UEI106" s="288"/>
      <c r="UEJ106" s="288"/>
      <c r="UEK106" s="288"/>
      <c r="UEL106" s="288"/>
      <c r="UEM106" s="288"/>
      <c r="UEN106" s="288"/>
      <c r="UEO106" s="288"/>
      <c r="UEP106" s="288"/>
      <c r="UEQ106" s="288"/>
      <c r="UER106" s="288"/>
      <c r="UES106" s="288"/>
      <c r="UET106" s="288"/>
      <c r="UEU106" s="288"/>
      <c r="UEV106" s="288"/>
      <c r="UEW106" s="288"/>
      <c r="UEX106" s="288"/>
      <c r="UEY106" s="288"/>
      <c r="UEZ106" s="288"/>
      <c r="UFA106" s="288"/>
      <c r="UFB106" s="288"/>
      <c r="UFC106" s="288"/>
      <c r="UFD106" s="288"/>
      <c r="UFE106" s="288"/>
      <c r="UFF106" s="288"/>
      <c r="UFG106" s="288"/>
      <c r="UFH106" s="288"/>
      <c r="UFI106" s="288"/>
      <c r="UFJ106" s="288"/>
      <c r="UFK106" s="288"/>
      <c r="UFL106" s="288"/>
      <c r="UFM106" s="288"/>
      <c r="UFN106" s="288"/>
      <c r="UFO106" s="288"/>
      <c r="UFP106" s="288"/>
      <c r="UFQ106" s="288"/>
      <c r="UFR106" s="288"/>
      <c r="UFS106" s="288"/>
      <c r="UFT106" s="288"/>
      <c r="UFU106" s="288"/>
      <c r="UFV106" s="288"/>
      <c r="UFW106" s="288"/>
      <c r="UFX106" s="288"/>
      <c r="UFY106" s="288"/>
      <c r="UFZ106" s="288"/>
      <c r="UGA106" s="288"/>
      <c r="UGB106" s="288"/>
      <c r="UGC106" s="288"/>
      <c r="UGD106" s="288"/>
      <c r="UGE106" s="288"/>
      <c r="UGF106" s="288"/>
      <c r="UGG106" s="288"/>
      <c r="UGH106" s="288"/>
      <c r="UGI106" s="288"/>
      <c r="UGJ106" s="288"/>
      <c r="UGK106" s="288"/>
      <c r="UGL106" s="288"/>
      <c r="UGM106" s="288"/>
      <c r="UGN106" s="288"/>
      <c r="UGO106" s="288"/>
      <c r="UGP106" s="288"/>
      <c r="UGQ106" s="288"/>
      <c r="UGR106" s="288"/>
      <c r="UGS106" s="288"/>
      <c r="UGT106" s="288"/>
      <c r="UGU106" s="288"/>
      <c r="UGV106" s="288"/>
      <c r="UGW106" s="288"/>
      <c r="UGX106" s="288"/>
      <c r="UGY106" s="288"/>
      <c r="UGZ106" s="288"/>
      <c r="UHA106" s="288"/>
      <c r="UHB106" s="288"/>
      <c r="UHC106" s="288"/>
      <c r="UHD106" s="288"/>
      <c r="UHE106" s="288"/>
      <c r="UHF106" s="288"/>
      <c r="UHG106" s="288"/>
      <c r="UHH106" s="288"/>
      <c r="UHI106" s="288"/>
      <c r="UHJ106" s="288"/>
      <c r="UHK106" s="288"/>
      <c r="UHL106" s="288"/>
      <c r="UHM106" s="288"/>
      <c r="UHN106" s="288"/>
      <c r="UHO106" s="288"/>
      <c r="UHP106" s="288"/>
      <c r="UHQ106" s="288"/>
      <c r="UHR106" s="288"/>
      <c r="UHS106" s="288"/>
      <c r="UHT106" s="288"/>
      <c r="UHU106" s="288"/>
      <c r="UHV106" s="288"/>
      <c r="UHW106" s="288"/>
      <c r="UHX106" s="288"/>
      <c r="UHY106" s="288"/>
      <c r="UHZ106" s="288"/>
      <c r="UIA106" s="288"/>
      <c r="UIB106" s="288"/>
      <c r="UIC106" s="288"/>
      <c r="UID106" s="288"/>
      <c r="UIE106" s="288"/>
      <c r="UIF106" s="288"/>
      <c r="UIG106" s="288"/>
      <c r="UIH106" s="288"/>
      <c r="UII106" s="288"/>
      <c r="UIJ106" s="288"/>
      <c r="UIK106" s="288"/>
      <c r="UIL106" s="288"/>
      <c r="UIM106" s="288"/>
      <c r="UIN106" s="288"/>
      <c r="UIO106" s="288"/>
      <c r="UIP106" s="288"/>
      <c r="UIQ106" s="288"/>
      <c r="UIR106" s="288"/>
      <c r="UIS106" s="288"/>
      <c r="UIT106" s="288"/>
      <c r="UIU106" s="288"/>
      <c r="UIV106" s="288"/>
      <c r="UIW106" s="288"/>
      <c r="UIX106" s="288"/>
      <c r="UIY106" s="288"/>
      <c r="UIZ106" s="288"/>
      <c r="UJA106" s="288"/>
      <c r="UJB106" s="288"/>
      <c r="UJC106" s="288"/>
      <c r="UJD106" s="288"/>
      <c r="UJE106" s="288"/>
      <c r="UJF106" s="288"/>
      <c r="UJG106" s="288"/>
      <c r="UJH106" s="288"/>
      <c r="UJI106" s="288"/>
      <c r="UJJ106" s="288"/>
      <c r="UJK106" s="288"/>
      <c r="UJL106" s="288"/>
      <c r="UJM106" s="288"/>
      <c r="UJN106" s="288"/>
      <c r="UJO106" s="288"/>
      <c r="UJP106" s="288"/>
      <c r="UJQ106" s="288"/>
      <c r="UJR106" s="288"/>
      <c r="UJS106" s="288"/>
      <c r="UJT106" s="288"/>
      <c r="UJU106" s="288"/>
      <c r="UJV106" s="288"/>
      <c r="UJW106" s="288"/>
      <c r="UJX106" s="288"/>
      <c r="UJY106" s="288"/>
      <c r="UJZ106" s="288"/>
      <c r="UKA106" s="288"/>
      <c r="UKB106" s="288"/>
      <c r="UKC106" s="288"/>
      <c r="UKD106" s="288"/>
      <c r="UKE106" s="288"/>
      <c r="UKF106" s="288"/>
      <c r="UKG106" s="288"/>
      <c r="UKH106" s="288"/>
      <c r="UKI106" s="288"/>
      <c r="UKJ106" s="288"/>
      <c r="UKK106" s="288"/>
      <c r="UKL106" s="288"/>
      <c r="UKM106" s="288"/>
      <c r="UKN106" s="288"/>
      <c r="UKO106" s="288"/>
      <c r="UKP106" s="288"/>
      <c r="UKQ106" s="288"/>
      <c r="UKR106" s="288"/>
      <c r="UKS106" s="288"/>
      <c r="UKT106" s="288"/>
      <c r="UKU106" s="288"/>
      <c r="UKV106" s="288"/>
      <c r="UKW106" s="288"/>
      <c r="UKX106" s="288"/>
      <c r="UKY106" s="288"/>
      <c r="UKZ106" s="288"/>
      <c r="ULA106" s="288"/>
      <c r="ULB106" s="288"/>
      <c r="ULC106" s="288"/>
      <c r="ULD106" s="288"/>
      <c r="ULE106" s="288"/>
      <c r="ULF106" s="288"/>
      <c r="ULG106" s="288"/>
      <c r="ULH106" s="288"/>
      <c r="ULI106" s="288"/>
      <c r="ULJ106" s="288"/>
      <c r="ULK106" s="288"/>
      <c r="ULL106" s="288"/>
      <c r="ULM106" s="288"/>
      <c r="ULN106" s="288"/>
      <c r="ULO106" s="288"/>
      <c r="ULP106" s="288"/>
      <c r="ULQ106" s="288"/>
      <c r="ULR106" s="288"/>
      <c r="ULS106" s="288"/>
      <c r="ULT106" s="288"/>
      <c r="ULU106" s="288"/>
      <c r="ULV106" s="288"/>
      <c r="ULW106" s="288"/>
      <c r="ULX106" s="288"/>
      <c r="ULY106" s="288"/>
      <c r="ULZ106" s="288"/>
      <c r="UMA106" s="288"/>
      <c r="UMB106" s="288"/>
      <c r="UMC106" s="288"/>
      <c r="UMD106" s="288"/>
      <c r="UME106" s="288"/>
      <c r="UMF106" s="288"/>
      <c r="UMG106" s="288"/>
      <c r="UMH106" s="288"/>
      <c r="UMI106" s="288"/>
      <c r="UMJ106" s="288"/>
      <c r="UMK106" s="288"/>
      <c r="UML106" s="288"/>
      <c r="UMM106" s="288"/>
      <c r="UMN106" s="288"/>
      <c r="UMO106" s="288"/>
      <c r="UMP106" s="288"/>
      <c r="UMQ106" s="288"/>
      <c r="UMR106" s="288"/>
      <c r="UMS106" s="288"/>
      <c r="UMT106" s="288"/>
      <c r="UMU106" s="288"/>
      <c r="UMV106" s="288"/>
      <c r="UMW106" s="288"/>
      <c r="UMX106" s="288"/>
      <c r="UMY106" s="288"/>
      <c r="UMZ106" s="288"/>
      <c r="UNA106" s="288"/>
      <c r="UNB106" s="288"/>
      <c r="UNC106" s="288"/>
      <c r="UND106" s="288"/>
      <c r="UNE106" s="288"/>
      <c r="UNF106" s="288"/>
      <c r="UNG106" s="288"/>
      <c r="UNH106" s="288"/>
      <c r="UNI106" s="288"/>
      <c r="UNJ106" s="288"/>
      <c r="UNK106" s="288"/>
      <c r="UNL106" s="288"/>
      <c r="UNM106" s="288"/>
      <c r="UNN106" s="288"/>
      <c r="UNO106" s="288"/>
      <c r="UNP106" s="288"/>
      <c r="UNQ106" s="288"/>
      <c r="UNR106" s="288"/>
      <c r="UNS106" s="288"/>
      <c r="UNT106" s="288"/>
      <c r="UNU106" s="288"/>
      <c r="UNV106" s="288"/>
      <c r="UNW106" s="288"/>
      <c r="UNX106" s="288"/>
      <c r="UNY106" s="288"/>
      <c r="UNZ106" s="288"/>
      <c r="UOA106" s="288"/>
      <c r="UOB106" s="288"/>
      <c r="UOC106" s="288"/>
      <c r="UOD106" s="288"/>
      <c r="UOE106" s="288"/>
      <c r="UOF106" s="288"/>
      <c r="UOG106" s="288"/>
      <c r="UOH106" s="288"/>
      <c r="UOI106" s="288"/>
      <c r="UOJ106" s="288"/>
      <c r="UOK106" s="288"/>
      <c r="UOL106" s="288"/>
      <c r="UOM106" s="288"/>
      <c r="UON106" s="288"/>
      <c r="UOO106" s="288"/>
      <c r="UOP106" s="288"/>
      <c r="UOQ106" s="288"/>
      <c r="UOR106" s="288"/>
      <c r="UOS106" s="288"/>
      <c r="UOT106" s="288"/>
      <c r="UOU106" s="288"/>
      <c r="UOV106" s="288"/>
      <c r="UOW106" s="288"/>
      <c r="UOX106" s="288"/>
      <c r="UOY106" s="288"/>
      <c r="UOZ106" s="288"/>
      <c r="UPA106" s="288"/>
      <c r="UPB106" s="288"/>
      <c r="UPC106" s="288"/>
      <c r="UPD106" s="288"/>
      <c r="UPE106" s="288"/>
      <c r="UPF106" s="288"/>
      <c r="UPG106" s="288"/>
      <c r="UPH106" s="288"/>
      <c r="UPI106" s="288"/>
      <c r="UPJ106" s="288"/>
      <c r="UPK106" s="288"/>
      <c r="UPL106" s="288"/>
      <c r="UPM106" s="288"/>
      <c r="UPN106" s="288"/>
      <c r="UPO106" s="288"/>
      <c r="UPP106" s="288"/>
      <c r="UPQ106" s="288"/>
      <c r="UPR106" s="288"/>
      <c r="UPS106" s="288"/>
      <c r="UPT106" s="288"/>
      <c r="UPU106" s="288"/>
      <c r="UPV106" s="288"/>
      <c r="UPW106" s="288"/>
      <c r="UPX106" s="288"/>
      <c r="UPY106" s="288"/>
      <c r="UPZ106" s="288"/>
      <c r="UQA106" s="288"/>
      <c r="UQB106" s="288"/>
      <c r="UQC106" s="288"/>
      <c r="UQD106" s="288"/>
      <c r="UQE106" s="288"/>
      <c r="UQF106" s="288"/>
      <c r="UQG106" s="288"/>
      <c r="UQH106" s="288"/>
      <c r="UQI106" s="288"/>
      <c r="UQJ106" s="288"/>
      <c r="UQK106" s="288"/>
      <c r="UQL106" s="288"/>
      <c r="UQM106" s="288"/>
      <c r="UQN106" s="288"/>
      <c r="UQO106" s="288"/>
      <c r="UQP106" s="288"/>
      <c r="UQQ106" s="288"/>
      <c r="UQR106" s="288"/>
      <c r="UQS106" s="288"/>
      <c r="UQT106" s="288"/>
      <c r="UQU106" s="288"/>
      <c r="UQV106" s="288"/>
      <c r="UQW106" s="288"/>
      <c r="UQX106" s="288"/>
      <c r="UQY106" s="288"/>
      <c r="UQZ106" s="288"/>
      <c r="URA106" s="288"/>
      <c r="URB106" s="288"/>
      <c r="URC106" s="288"/>
      <c r="URD106" s="288"/>
      <c r="URE106" s="288"/>
      <c r="URF106" s="288"/>
      <c r="URG106" s="288"/>
      <c r="URH106" s="288"/>
      <c r="URI106" s="288"/>
      <c r="URJ106" s="288"/>
      <c r="URK106" s="288"/>
      <c r="URL106" s="288"/>
      <c r="URM106" s="288"/>
      <c r="URN106" s="288"/>
      <c r="URO106" s="288"/>
      <c r="URP106" s="288"/>
      <c r="URQ106" s="288"/>
      <c r="URR106" s="288"/>
      <c r="URS106" s="288"/>
      <c r="URT106" s="288"/>
      <c r="URU106" s="288"/>
      <c r="URV106" s="288"/>
      <c r="URW106" s="288"/>
      <c r="URX106" s="288"/>
      <c r="URY106" s="288"/>
      <c r="URZ106" s="288"/>
      <c r="USA106" s="288"/>
      <c r="USB106" s="288"/>
      <c r="USC106" s="288"/>
      <c r="USD106" s="288"/>
      <c r="USE106" s="288"/>
      <c r="USF106" s="288"/>
      <c r="USG106" s="288"/>
      <c r="USH106" s="288"/>
      <c r="USI106" s="288"/>
      <c r="USJ106" s="288"/>
      <c r="USK106" s="288"/>
      <c r="USL106" s="288"/>
      <c r="USM106" s="288"/>
      <c r="USN106" s="288"/>
      <c r="USO106" s="288"/>
      <c r="USP106" s="288"/>
      <c r="USQ106" s="288"/>
      <c r="USR106" s="288"/>
      <c r="USS106" s="288"/>
      <c r="UST106" s="288"/>
      <c r="USU106" s="288"/>
      <c r="USV106" s="288"/>
      <c r="USW106" s="288"/>
      <c r="USX106" s="288"/>
      <c r="USY106" s="288"/>
      <c r="USZ106" s="288"/>
      <c r="UTA106" s="288"/>
      <c r="UTB106" s="288"/>
      <c r="UTC106" s="288"/>
      <c r="UTD106" s="288"/>
      <c r="UTE106" s="288"/>
      <c r="UTF106" s="288"/>
      <c r="UTG106" s="288"/>
      <c r="UTH106" s="288"/>
      <c r="UTI106" s="288"/>
      <c r="UTJ106" s="288"/>
      <c r="UTK106" s="288"/>
      <c r="UTL106" s="288"/>
      <c r="UTM106" s="288"/>
      <c r="UTN106" s="288"/>
      <c r="UTO106" s="288"/>
      <c r="UTP106" s="288"/>
      <c r="UTQ106" s="288"/>
      <c r="UTR106" s="288"/>
      <c r="UTS106" s="288"/>
      <c r="UTT106" s="288"/>
      <c r="UTU106" s="288"/>
      <c r="UTV106" s="288"/>
      <c r="UTW106" s="288"/>
      <c r="UTX106" s="288"/>
      <c r="UTY106" s="288"/>
      <c r="UTZ106" s="288"/>
      <c r="UUA106" s="288"/>
      <c r="UUB106" s="288"/>
      <c r="UUC106" s="288"/>
      <c r="UUD106" s="288"/>
      <c r="UUE106" s="288"/>
      <c r="UUF106" s="288"/>
      <c r="UUG106" s="288"/>
      <c r="UUH106" s="288"/>
      <c r="UUI106" s="288"/>
      <c r="UUJ106" s="288"/>
      <c r="UUK106" s="288"/>
      <c r="UUL106" s="288"/>
      <c r="UUM106" s="288"/>
      <c r="UUN106" s="288"/>
      <c r="UUO106" s="288"/>
      <c r="UUP106" s="288"/>
      <c r="UUQ106" s="288"/>
      <c r="UUR106" s="288"/>
      <c r="UUS106" s="288"/>
      <c r="UUT106" s="288"/>
      <c r="UUU106" s="288"/>
      <c r="UUV106" s="288"/>
      <c r="UUW106" s="288"/>
      <c r="UUX106" s="288"/>
      <c r="UUY106" s="288"/>
      <c r="UUZ106" s="288"/>
      <c r="UVA106" s="288"/>
      <c r="UVB106" s="288"/>
      <c r="UVC106" s="288"/>
      <c r="UVD106" s="288"/>
      <c r="UVE106" s="288"/>
      <c r="UVF106" s="288"/>
      <c r="UVG106" s="288"/>
      <c r="UVH106" s="288"/>
      <c r="UVI106" s="288"/>
      <c r="UVJ106" s="288"/>
      <c r="UVK106" s="288"/>
      <c r="UVL106" s="288"/>
      <c r="UVM106" s="288"/>
      <c r="UVN106" s="288"/>
      <c r="UVO106" s="288"/>
      <c r="UVP106" s="288"/>
      <c r="UVQ106" s="288"/>
      <c r="UVR106" s="288"/>
      <c r="UVS106" s="288"/>
      <c r="UVT106" s="288"/>
      <c r="UVU106" s="288"/>
      <c r="UVV106" s="288"/>
      <c r="UVW106" s="288"/>
      <c r="UVX106" s="288"/>
      <c r="UVY106" s="288"/>
      <c r="UVZ106" s="288"/>
      <c r="UWA106" s="288"/>
      <c r="UWB106" s="288"/>
      <c r="UWC106" s="288"/>
      <c r="UWD106" s="288"/>
      <c r="UWE106" s="288"/>
      <c r="UWF106" s="288"/>
      <c r="UWG106" s="288"/>
      <c r="UWH106" s="288"/>
      <c r="UWI106" s="288"/>
      <c r="UWJ106" s="288"/>
      <c r="UWK106" s="288"/>
      <c r="UWL106" s="288"/>
      <c r="UWM106" s="288"/>
      <c r="UWN106" s="288"/>
      <c r="UWO106" s="288"/>
      <c r="UWP106" s="288"/>
      <c r="UWQ106" s="288"/>
      <c r="UWR106" s="288"/>
      <c r="UWS106" s="288"/>
      <c r="UWT106" s="288"/>
      <c r="UWU106" s="288"/>
      <c r="UWV106" s="288"/>
      <c r="UWW106" s="288"/>
      <c r="UWX106" s="288"/>
      <c r="UWY106" s="288"/>
      <c r="UWZ106" s="288"/>
      <c r="UXA106" s="288"/>
      <c r="UXB106" s="288"/>
      <c r="UXC106" s="288"/>
      <c r="UXD106" s="288"/>
      <c r="UXE106" s="288"/>
      <c r="UXF106" s="288"/>
      <c r="UXG106" s="288"/>
      <c r="UXH106" s="288"/>
      <c r="UXI106" s="288"/>
      <c r="UXJ106" s="288"/>
      <c r="UXK106" s="288"/>
      <c r="UXL106" s="288"/>
      <c r="UXM106" s="288"/>
      <c r="UXN106" s="288"/>
      <c r="UXO106" s="288"/>
      <c r="UXP106" s="288"/>
      <c r="UXQ106" s="288"/>
      <c r="UXR106" s="288"/>
      <c r="UXS106" s="288"/>
      <c r="UXT106" s="288"/>
      <c r="UXU106" s="288"/>
      <c r="UXV106" s="288"/>
      <c r="UXW106" s="288"/>
      <c r="UXX106" s="288"/>
      <c r="UXY106" s="288"/>
      <c r="UXZ106" s="288"/>
      <c r="UYA106" s="288"/>
      <c r="UYB106" s="288"/>
      <c r="UYC106" s="288"/>
      <c r="UYD106" s="288"/>
      <c r="UYE106" s="288"/>
      <c r="UYF106" s="288"/>
      <c r="UYG106" s="288"/>
      <c r="UYH106" s="288"/>
      <c r="UYI106" s="288"/>
      <c r="UYJ106" s="288"/>
      <c r="UYK106" s="288"/>
      <c r="UYL106" s="288"/>
      <c r="UYM106" s="288"/>
      <c r="UYN106" s="288"/>
      <c r="UYO106" s="288"/>
      <c r="UYP106" s="288"/>
      <c r="UYQ106" s="288"/>
      <c r="UYR106" s="288"/>
      <c r="UYS106" s="288"/>
      <c r="UYT106" s="288"/>
      <c r="UYU106" s="288"/>
      <c r="UYV106" s="288"/>
      <c r="UYW106" s="288"/>
      <c r="UYX106" s="288"/>
      <c r="UYY106" s="288"/>
      <c r="UYZ106" s="288"/>
      <c r="UZA106" s="288"/>
      <c r="UZB106" s="288"/>
      <c r="UZC106" s="288"/>
      <c r="UZD106" s="288"/>
      <c r="UZE106" s="288"/>
      <c r="UZF106" s="288"/>
      <c r="UZG106" s="288"/>
      <c r="UZH106" s="288"/>
      <c r="UZI106" s="288"/>
      <c r="UZJ106" s="288"/>
      <c r="UZK106" s="288"/>
      <c r="UZL106" s="288"/>
      <c r="UZM106" s="288"/>
      <c r="UZN106" s="288"/>
      <c r="UZO106" s="288"/>
      <c r="UZP106" s="288"/>
      <c r="UZQ106" s="288"/>
      <c r="UZR106" s="288"/>
      <c r="UZS106" s="288"/>
      <c r="UZT106" s="288"/>
      <c r="UZU106" s="288"/>
      <c r="UZV106" s="288"/>
      <c r="UZW106" s="288"/>
      <c r="UZX106" s="288"/>
      <c r="UZY106" s="288"/>
      <c r="UZZ106" s="288"/>
      <c r="VAA106" s="288"/>
      <c r="VAB106" s="288"/>
      <c r="VAC106" s="288"/>
      <c r="VAD106" s="288"/>
      <c r="VAE106" s="288"/>
      <c r="VAF106" s="288"/>
      <c r="VAG106" s="288"/>
      <c r="VAH106" s="288"/>
      <c r="VAI106" s="288"/>
      <c r="VAJ106" s="288"/>
      <c r="VAK106" s="288"/>
      <c r="VAL106" s="288"/>
      <c r="VAM106" s="288"/>
      <c r="VAN106" s="288"/>
      <c r="VAO106" s="288"/>
      <c r="VAP106" s="288"/>
      <c r="VAQ106" s="288"/>
      <c r="VAR106" s="288"/>
      <c r="VAS106" s="288"/>
      <c r="VAT106" s="288"/>
      <c r="VAU106" s="288"/>
      <c r="VAV106" s="288"/>
      <c r="VAW106" s="288"/>
      <c r="VAX106" s="288"/>
      <c r="VAY106" s="288"/>
      <c r="VAZ106" s="288"/>
      <c r="VBA106" s="288"/>
      <c r="VBB106" s="288"/>
      <c r="VBC106" s="288"/>
      <c r="VBD106" s="288"/>
      <c r="VBE106" s="288"/>
      <c r="VBF106" s="288"/>
      <c r="VBG106" s="288"/>
      <c r="VBH106" s="288"/>
      <c r="VBI106" s="288"/>
      <c r="VBJ106" s="288"/>
      <c r="VBK106" s="288"/>
      <c r="VBL106" s="288"/>
      <c r="VBM106" s="288"/>
      <c r="VBN106" s="288"/>
      <c r="VBO106" s="288"/>
      <c r="VBP106" s="288"/>
      <c r="VBQ106" s="288"/>
      <c r="VBR106" s="288"/>
      <c r="VBS106" s="288"/>
      <c r="VBT106" s="288"/>
      <c r="VBU106" s="288"/>
      <c r="VBV106" s="288"/>
      <c r="VBW106" s="288"/>
      <c r="VBX106" s="288"/>
      <c r="VBY106" s="288"/>
      <c r="VBZ106" s="288"/>
      <c r="VCA106" s="288"/>
      <c r="VCB106" s="288"/>
      <c r="VCC106" s="288"/>
      <c r="VCD106" s="288"/>
      <c r="VCE106" s="288"/>
      <c r="VCF106" s="288"/>
      <c r="VCG106" s="288"/>
      <c r="VCH106" s="288"/>
      <c r="VCI106" s="288"/>
      <c r="VCJ106" s="288"/>
      <c r="VCK106" s="288"/>
      <c r="VCL106" s="288"/>
      <c r="VCM106" s="288"/>
      <c r="VCN106" s="288"/>
      <c r="VCO106" s="288"/>
      <c r="VCP106" s="288"/>
      <c r="VCQ106" s="288"/>
      <c r="VCR106" s="288"/>
      <c r="VCS106" s="288"/>
      <c r="VCT106" s="288"/>
      <c r="VCU106" s="288"/>
      <c r="VCV106" s="288"/>
      <c r="VCW106" s="288"/>
      <c r="VCX106" s="288"/>
      <c r="VCY106" s="288"/>
      <c r="VCZ106" s="288"/>
      <c r="VDA106" s="288"/>
      <c r="VDB106" s="288"/>
      <c r="VDC106" s="288"/>
      <c r="VDD106" s="288"/>
      <c r="VDE106" s="288"/>
      <c r="VDF106" s="288"/>
      <c r="VDG106" s="288"/>
      <c r="VDH106" s="288"/>
      <c r="VDI106" s="288"/>
      <c r="VDJ106" s="288"/>
      <c r="VDK106" s="288"/>
      <c r="VDL106" s="288"/>
      <c r="VDM106" s="288"/>
      <c r="VDN106" s="288"/>
      <c r="VDO106" s="288"/>
      <c r="VDP106" s="288"/>
      <c r="VDQ106" s="288"/>
      <c r="VDR106" s="288"/>
      <c r="VDS106" s="288"/>
      <c r="VDT106" s="288"/>
      <c r="VDU106" s="288"/>
      <c r="VDV106" s="288"/>
      <c r="VDW106" s="288"/>
      <c r="VDX106" s="288"/>
      <c r="VDY106" s="288"/>
      <c r="VDZ106" s="288"/>
      <c r="VEA106" s="288"/>
      <c r="VEB106" s="288"/>
      <c r="VEC106" s="288"/>
      <c r="VED106" s="288"/>
      <c r="VEE106" s="288"/>
      <c r="VEF106" s="288"/>
      <c r="VEG106" s="288"/>
      <c r="VEH106" s="288"/>
      <c r="VEI106" s="288"/>
      <c r="VEJ106" s="288"/>
      <c r="VEK106" s="288"/>
      <c r="VEL106" s="288"/>
      <c r="VEM106" s="288"/>
      <c r="VEN106" s="288"/>
      <c r="VEO106" s="288"/>
      <c r="VEP106" s="288"/>
      <c r="VEQ106" s="288"/>
      <c r="VER106" s="288"/>
      <c r="VES106" s="288"/>
      <c r="VET106" s="288"/>
      <c r="VEU106" s="288"/>
      <c r="VEV106" s="288"/>
      <c r="VEW106" s="288"/>
      <c r="VEX106" s="288"/>
      <c r="VEY106" s="288"/>
      <c r="VEZ106" s="288"/>
      <c r="VFA106" s="288"/>
      <c r="VFB106" s="288"/>
      <c r="VFC106" s="288"/>
      <c r="VFD106" s="288"/>
      <c r="VFE106" s="288"/>
      <c r="VFF106" s="288"/>
      <c r="VFG106" s="288"/>
      <c r="VFH106" s="288"/>
      <c r="VFI106" s="288"/>
      <c r="VFJ106" s="288"/>
      <c r="VFK106" s="288"/>
      <c r="VFL106" s="288"/>
      <c r="VFM106" s="288"/>
      <c r="VFN106" s="288"/>
      <c r="VFO106" s="288"/>
      <c r="VFP106" s="288"/>
      <c r="VFQ106" s="288"/>
      <c r="VFR106" s="288"/>
      <c r="VFS106" s="288"/>
      <c r="VFT106" s="288"/>
      <c r="VFU106" s="288"/>
      <c r="VFV106" s="288"/>
      <c r="VFW106" s="288"/>
      <c r="VFX106" s="288"/>
      <c r="VFY106" s="288"/>
      <c r="VFZ106" s="288"/>
      <c r="VGA106" s="288"/>
      <c r="VGB106" s="288"/>
      <c r="VGC106" s="288"/>
      <c r="VGD106" s="288"/>
      <c r="VGE106" s="288"/>
      <c r="VGF106" s="288"/>
      <c r="VGG106" s="288"/>
      <c r="VGH106" s="288"/>
      <c r="VGI106" s="288"/>
      <c r="VGJ106" s="288"/>
      <c r="VGK106" s="288"/>
      <c r="VGL106" s="288"/>
      <c r="VGM106" s="288"/>
      <c r="VGN106" s="288"/>
      <c r="VGO106" s="288"/>
      <c r="VGP106" s="288"/>
      <c r="VGQ106" s="288"/>
      <c r="VGR106" s="288"/>
      <c r="VGS106" s="288"/>
      <c r="VGT106" s="288"/>
      <c r="VGU106" s="288"/>
      <c r="VGV106" s="288"/>
      <c r="VGW106" s="288"/>
      <c r="VGX106" s="288"/>
      <c r="VGY106" s="288"/>
      <c r="VGZ106" s="288"/>
      <c r="VHA106" s="288"/>
      <c r="VHB106" s="288"/>
      <c r="VHC106" s="288"/>
      <c r="VHD106" s="288"/>
      <c r="VHE106" s="288"/>
      <c r="VHF106" s="288"/>
      <c r="VHG106" s="288"/>
      <c r="VHH106" s="288"/>
      <c r="VHI106" s="288"/>
      <c r="VHJ106" s="288"/>
      <c r="VHK106" s="288"/>
      <c r="VHL106" s="288"/>
      <c r="VHM106" s="288"/>
      <c r="VHN106" s="288"/>
      <c r="VHO106" s="288"/>
      <c r="VHP106" s="288"/>
      <c r="VHQ106" s="288"/>
      <c r="VHR106" s="288"/>
      <c r="VHS106" s="288"/>
      <c r="VHT106" s="288"/>
      <c r="VHU106" s="288"/>
      <c r="VHV106" s="288"/>
      <c r="VHW106" s="288"/>
      <c r="VHX106" s="288"/>
      <c r="VHY106" s="288"/>
      <c r="VHZ106" s="288"/>
      <c r="VIA106" s="288"/>
      <c r="VIB106" s="288"/>
      <c r="VIC106" s="288"/>
      <c r="VID106" s="288"/>
      <c r="VIE106" s="288"/>
      <c r="VIF106" s="288"/>
      <c r="VIG106" s="288"/>
      <c r="VIH106" s="288"/>
      <c r="VII106" s="288"/>
      <c r="VIJ106" s="288"/>
      <c r="VIK106" s="288"/>
      <c r="VIL106" s="288"/>
      <c r="VIM106" s="288"/>
      <c r="VIN106" s="288"/>
      <c r="VIO106" s="288"/>
      <c r="VIP106" s="288"/>
      <c r="VIQ106" s="288"/>
      <c r="VIR106" s="288"/>
      <c r="VIS106" s="288"/>
      <c r="VIT106" s="288"/>
      <c r="VIU106" s="288"/>
      <c r="VIV106" s="288"/>
      <c r="VIW106" s="288"/>
      <c r="VIX106" s="288"/>
      <c r="VIY106" s="288"/>
      <c r="VIZ106" s="288"/>
      <c r="VJA106" s="288"/>
      <c r="VJB106" s="288"/>
      <c r="VJC106" s="288"/>
      <c r="VJD106" s="288"/>
      <c r="VJE106" s="288"/>
      <c r="VJF106" s="288"/>
      <c r="VJG106" s="288"/>
      <c r="VJH106" s="288"/>
      <c r="VJI106" s="288"/>
      <c r="VJJ106" s="288"/>
      <c r="VJK106" s="288"/>
      <c r="VJL106" s="288"/>
      <c r="VJM106" s="288"/>
      <c r="VJN106" s="288"/>
      <c r="VJO106" s="288"/>
      <c r="VJP106" s="288"/>
      <c r="VJQ106" s="288"/>
      <c r="VJR106" s="288"/>
      <c r="VJS106" s="288"/>
      <c r="VJT106" s="288"/>
      <c r="VJU106" s="288"/>
      <c r="VJV106" s="288"/>
      <c r="VJW106" s="288"/>
      <c r="VJX106" s="288"/>
      <c r="VJY106" s="288"/>
      <c r="VJZ106" s="288"/>
      <c r="VKA106" s="288"/>
      <c r="VKB106" s="288"/>
      <c r="VKC106" s="288"/>
      <c r="VKD106" s="288"/>
      <c r="VKE106" s="288"/>
      <c r="VKF106" s="288"/>
      <c r="VKG106" s="288"/>
      <c r="VKH106" s="288"/>
      <c r="VKI106" s="288"/>
      <c r="VKJ106" s="288"/>
      <c r="VKK106" s="288"/>
      <c r="VKL106" s="288"/>
      <c r="VKM106" s="288"/>
      <c r="VKN106" s="288"/>
      <c r="VKO106" s="288"/>
      <c r="VKP106" s="288"/>
      <c r="VKQ106" s="288"/>
      <c r="VKR106" s="288"/>
      <c r="VKS106" s="288"/>
      <c r="VKT106" s="288"/>
      <c r="VKU106" s="288"/>
      <c r="VKV106" s="288"/>
      <c r="VKW106" s="288"/>
      <c r="VKX106" s="288"/>
      <c r="VKY106" s="288"/>
      <c r="VKZ106" s="288"/>
      <c r="VLA106" s="288"/>
      <c r="VLB106" s="288"/>
      <c r="VLC106" s="288"/>
      <c r="VLD106" s="288"/>
      <c r="VLE106" s="288"/>
      <c r="VLF106" s="288"/>
      <c r="VLG106" s="288"/>
      <c r="VLH106" s="288"/>
      <c r="VLI106" s="288"/>
      <c r="VLJ106" s="288"/>
      <c r="VLK106" s="288"/>
      <c r="VLL106" s="288"/>
      <c r="VLM106" s="288"/>
      <c r="VLN106" s="288"/>
      <c r="VLO106" s="288"/>
      <c r="VLP106" s="288"/>
      <c r="VLQ106" s="288"/>
      <c r="VLR106" s="288"/>
      <c r="VLS106" s="288"/>
      <c r="VLT106" s="288"/>
      <c r="VLU106" s="288"/>
      <c r="VLV106" s="288"/>
      <c r="VLW106" s="288"/>
      <c r="VLX106" s="288"/>
      <c r="VLY106" s="288"/>
      <c r="VLZ106" s="288"/>
      <c r="VMA106" s="288"/>
      <c r="VMB106" s="288"/>
      <c r="VMC106" s="288"/>
      <c r="VMD106" s="288"/>
      <c r="VME106" s="288"/>
      <c r="VMF106" s="288"/>
      <c r="VMG106" s="288"/>
      <c r="VMH106" s="288"/>
      <c r="VMI106" s="288"/>
      <c r="VMJ106" s="288"/>
      <c r="VMK106" s="288"/>
      <c r="VML106" s="288"/>
      <c r="VMM106" s="288"/>
      <c r="VMN106" s="288"/>
      <c r="VMO106" s="288"/>
      <c r="VMP106" s="288"/>
      <c r="VMQ106" s="288"/>
      <c r="VMR106" s="288"/>
      <c r="VMS106" s="288"/>
      <c r="VMT106" s="288"/>
      <c r="VMU106" s="288"/>
      <c r="VMV106" s="288"/>
      <c r="VMW106" s="288"/>
      <c r="VMX106" s="288"/>
      <c r="VMY106" s="288"/>
      <c r="VMZ106" s="288"/>
      <c r="VNA106" s="288"/>
      <c r="VNB106" s="288"/>
      <c r="VNC106" s="288"/>
      <c r="VND106" s="288"/>
      <c r="VNE106" s="288"/>
      <c r="VNF106" s="288"/>
      <c r="VNG106" s="288"/>
      <c r="VNH106" s="288"/>
      <c r="VNI106" s="288"/>
      <c r="VNJ106" s="288"/>
      <c r="VNK106" s="288"/>
      <c r="VNL106" s="288"/>
      <c r="VNM106" s="288"/>
      <c r="VNN106" s="288"/>
      <c r="VNO106" s="288"/>
      <c r="VNP106" s="288"/>
      <c r="VNQ106" s="288"/>
      <c r="VNR106" s="288"/>
      <c r="VNS106" s="288"/>
      <c r="VNT106" s="288"/>
      <c r="VNU106" s="288"/>
      <c r="VNV106" s="288"/>
      <c r="VNW106" s="288"/>
      <c r="VNX106" s="288"/>
      <c r="VNY106" s="288"/>
      <c r="VNZ106" s="288"/>
      <c r="VOA106" s="288"/>
      <c r="VOB106" s="288"/>
      <c r="VOC106" s="288"/>
      <c r="VOD106" s="288"/>
      <c r="VOE106" s="288"/>
      <c r="VOF106" s="288"/>
      <c r="VOG106" s="288"/>
      <c r="VOH106" s="288"/>
      <c r="VOI106" s="288"/>
      <c r="VOJ106" s="288"/>
      <c r="VOK106" s="288"/>
      <c r="VOL106" s="288"/>
      <c r="VOM106" s="288"/>
      <c r="VON106" s="288"/>
      <c r="VOO106" s="288"/>
      <c r="VOP106" s="288"/>
      <c r="VOQ106" s="288"/>
      <c r="VOR106" s="288"/>
      <c r="VOS106" s="288"/>
      <c r="VOT106" s="288"/>
      <c r="VOU106" s="288"/>
      <c r="VOV106" s="288"/>
      <c r="VOW106" s="288"/>
      <c r="VOX106" s="288"/>
      <c r="VOY106" s="288"/>
      <c r="VOZ106" s="288"/>
      <c r="VPA106" s="288"/>
      <c r="VPB106" s="288"/>
      <c r="VPC106" s="288"/>
      <c r="VPD106" s="288"/>
      <c r="VPE106" s="288"/>
      <c r="VPF106" s="288"/>
      <c r="VPG106" s="288"/>
      <c r="VPH106" s="288"/>
      <c r="VPI106" s="288"/>
      <c r="VPJ106" s="288"/>
      <c r="VPK106" s="288"/>
      <c r="VPL106" s="288"/>
      <c r="VPM106" s="288"/>
      <c r="VPN106" s="288"/>
      <c r="VPO106" s="288"/>
      <c r="VPP106" s="288"/>
      <c r="VPQ106" s="288"/>
      <c r="VPR106" s="288"/>
      <c r="VPS106" s="288"/>
      <c r="VPT106" s="288"/>
      <c r="VPU106" s="288"/>
      <c r="VPV106" s="288"/>
      <c r="VPW106" s="288"/>
      <c r="VPX106" s="288"/>
      <c r="VPY106" s="288"/>
      <c r="VPZ106" s="288"/>
      <c r="VQA106" s="288"/>
      <c r="VQB106" s="288"/>
      <c r="VQC106" s="288"/>
      <c r="VQD106" s="288"/>
      <c r="VQE106" s="288"/>
      <c r="VQF106" s="288"/>
      <c r="VQG106" s="288"/>
      <c r="VQH106" s="288"/>
      <c r="VQI106" s="288"/>
      <c r="VQJ106" s="288"/>
      <c r="VQK106" s="288"/>
      <c r="VQL106" s="288"/>
      <c r="VQM106" s="288"/>
      <c r="VQN106" s="288"/>
      <c r="VQO106" s="288"/>
      <c r="VQP106" s="288"/>
      <c r="VQQ106" s="288"/>
      <c r="VQR106" s="288"/>
      <c r="VQS106" s="288"/>
      <c r="VQT106" s="288"/>
      <c r="VQU106" s="288"/>
      <c r="VQV106" s="288"/>
      <c r="VQW106" s="288"/>
      <c r="VQX106" s="288"/>
      <c r="VQY106" s="288"/>
      <c r="VQZ106" s="288"/>
      <c r="VRA106" s="288"/>
      <c r="VRB106" s="288"/>
      <c r="VRC106" s="288"/>
      <c r="VRD106" s="288"/>
      <c r="VRE106" s="288"/>
      <c r="VRF106" s="288"/>
      <c r="VRG106" s="288"/>
      <c r="VRH106" s="288"/>
      <c r="VRI106" s="288"/>
      <c r="VRJ106" s="288"/>
      <c r="VRK106" s="288"/>
      <c r="VRL106" s="288"/>
      <c r="VRM106" s="288"/>
      <c r="VRN106" s="288"/>
      <c r="VRO106" s="288"/>
      <c r="VRP106" s="288"/>
      <c r="VRQ106" s="288"/>
      <c r="VRR106" s="288"/>
      <c r="VRS106" s="288"/>
      <c r="VRT106" s="288"/>
      <c r="VRU106" s="288"/>
      <c r="VRV106" s="288"/>
      <c r="VRW106" s="288"/>
      <c r="VRX106" s="288"/>
      <c r="VRY106" s="288"/>
      <c r="VRZ106" s="288"/>
      <c r="VSA106" s="288"/>
      <c r="VSB106" s="288"/>
      <c r="VSC106" s="288"/>
      <c r="VSD106" s="288"/>
      <c r="VSE106" s="288"/>
      <c r="VSF106" s="288"/>
      <c r="VSG106" s="288"/>
      <c r="VSH106" s="288"/>
      <c r="VSI106" s="288"/>
      <c r="VSJ106" s="288"/>
      <c r="VSK106" s="288"/>
      <c r="VSL106" s="288"/>
      <c r="VSM106" s="288"/>
      <c r="VSN106" s="288"/>
      <c r="VSO106" s="288"/>
      <c r="VSP106" s="288"/>
      <c r="VSQ106" s="288"/>
      <c r="VSR106" s="288"/>
      <c r="VSS106" s="288"/>
      <c r="VST106" s="288"/>
      <c r="VSU106" s="288"/>
      <c r="VSV106" s="288"/>
      <c r="VSW106" s="288"/>
      <c r="VSX106" s="288"/>
      <c r="VSY106" s="288"/>
      <c r="VSZ106" s="288"/>
      <c r="VTA106" s="288"/>
      <c r="VTB106" s="288"/>
      <c r="VTC106" s="288"/>
      <c r="VTD106" s="288"/>
      <c r="VTE106" s="288"/>
      <c r="VTF106" s="288"/>
      <c r="VTG106" s="288"/>
      <c r="VTH106" s="288"/>
      <c r="VTI106" s="288"/>
      <c r="VTJ106" s="288"/>
      <c r="VTK106" s="288"/>
      <c r="VTL106" s="288"/>
      <c r="VTM106" s="288"/>
      <c r="VTN106" s="288"/>
      <c r="VTO106" s="288"/>
      <c r="VTP106" s="288"/>
      <c r="VTQ106" s="288"/>
      <c r="VTR106" s="288"/>
      <c r="VTS106" s="288"/>
      <c r="VTT106" s="288"/>
      <c r="VTU106" s="288"/>
      <c r="VTV106" s="288"/>
      <c r="VTW106" s="288"/>
      <c r="VTX106" s="288"/>
      <c r="VTY106" s="288"/>
      <c r="VTZ106" s="288"/>
      <c r="VUA106" s="288"/>
      <c r="VUB106" s="288"/>
      <c r="VUC106" s="288"/>
      <c r="VUD106" s="288"/>
      <c r="VUE106" s="288"/>
      <c r="VUF106" s="288"/>
      <c r="VUG106" s="288"/>
      <c r="VUH106" s="288"/>
      <c r="VUI106" s="288"/>
      <c r="VUJ106" s="288"/>
      <c r="VUK106" s="288"/>
      <c r="VUL106" s="288"/>
      <c r="VUM106" s="288"/>
      <c r="VUN106" s="288"/>
      <c r="VUO106" s="288"/>
      <c r="VUP106" s="288"/>
      <c r="VUQ106" s="288"/>
      <c r="VUR106" s="288"/>
      <c r="VUS106" s="288"/>
      <c r="VUT106" s="288"/>
      <c r="VUU106" s="288"/>
      <c r="VUV106" s="288"/>
      <c r="VUW106" s="288"/>
      <c r="VUX106" s="288"/>
      <c r="VUY106" s="288"/>
      <c r="VUZ106" s="288"/>
      <c r="VVA106" s="288"/>
      <c r="VVB106" s="288"/>
      <c r="VVC106" s="288"/>
      <c r="VVD106" s="288"/>
      <c r="VVE106" s="288"/>
      <c r="VVF106" s="288"/>
      <c r="VVG106" s="288"/>
      <c r="VVH106" s="288"/>
      <c r="VVI106" s="288"/>
      <c r="VVJ106" s="288"/>
      <c r="VVK106" s="288"/>
      <c r="VVL106" s="288"/>
      <c r="VVM106" s="288"/>
      <c r="VVN106" s="288"/>
      <c r="VVO106" s="288"/>
      <c r="VVP106" s="288"/>
      <c r="VVQ106" s="288"/>
      <c r="VVR106" s="288"/>
      <c r="VVS106" s="288"/>
      <c r="VVT106" s="288"/>
      <c r="VVU106" s="288"/>
      <c r="VVV106" s="288"/>
      <c r="VVW106" s="288"/>
      <c r="VVX106" s="288"/>
      <c r="VVY106" s="288"/>
      <c r="VVZ106" s="288"/>
      <c r="VWA106" s="288"/>
      <c r="VWB106" s="288"/>
      <c r="VWC106" s="288"/>
      <c r="VWD106" s="288"/>
      <c r="VWE106" s="288"/>
      <c r="VWF106" s="288"/>
      <c r="VWG106" s="288"/>
      <c r="VWH106" s="288"/>
      <c r="VWI106" s="288"/>
      <c r="VWJ106" s="288"/>
      <c r="VWK106" s="288"/>
      <c r="VWL106" s="288"/>
      <c r="VWM106" s="288"/>
      <c r="VWN106" s="288"/>
      <c r="VWO106" s="288"/>
      <c r="VWP106" s="288"/>
      <c r="VWQ106" s="288"/>
      <c r="VWR106" s="288"/>
      <c r="VWS106" s="288"/>
      <c r="VWT106" s="288"/>
      <c r="VWU106" s="288"/>
      <c r="VWV106" s="288"/>
      <c r="VWW106" s="288"/>
      <c r="VWX106" s="288"/>
      <c r="VWY106" s="288"/>
      <c r="VWZ106" s="288"/>
      <c r="VXA106" s="288"/>
      <c r="VXB106" s="288"/>
      <c r="VXC106" s="288"/>
      <c r="VXD106" s="288"/>
      <c r="VXE106" s="288"/>
      <c r="VXF106" s="288"/>
      <c r="VXG106" s="288"/>
      <c r="VXH106" s="288"/>
      <c r="VXI106" s="288"/>
      <c r="VXJ106" s="288"/>
      <c r="VXK106" s="288"/>
      <c r="VXL106" s="288"/>
      <c r="VXM106" s="288"/>
      <c r="VXN106" s="288"/>
      <c r="VXO106" s="288"/>
      <c r="VXP106" s="288"/>
      <c r="VXQ106" s="288"/>
      <c r="VXR106" s="288"/>
      <c r="VXS106" s="288"/>
      <c r="VXT106" s="288"/>
      <c r="VXU106" s="288"/>
      <c r="VXV106" s="288"/>
      <c r="VXW106" s="288"/>
      <c r="VXX106" s="288"/>
      <c r="VXY106" s="288"/>
      <c r="VXZ106" s="288"/>
      <c r="VYA106" s="288"/>
      <c r="VYB106" s="288"/>
      <c r="VYC106" s="288"/>
      <c r="VYD106" s="288"/>
      <c r="VYE106" s="288"/>
      <c r="VYF106" s="288"/>
      <c r="VYG106" s="288"/>
      <c r="VYH106" s="288"/>
      <c r="VYI106" s="288"/>
      <c r="VYJ106" s="288"/>
      <c r="VYK106" s="288"/>
      <c r="VYL106" s="288"/>
      <c r="VYM106" s="288"/>
      <c r="VYN106" s="288"/>
      <c r="VYO106" s="288"/>
      <c r="VYP106" s="288"/>
      <c r="VYQ106" s="288"/>
      <c r="VYR106" s="288"/>
      <c r="VYS106" s="288"/>
      <c r="VYT106" s="288"/>
      <c r="VYU106" s="288"/>
      <c r="VYV106" s="288"/>
      <c r="VYW106" s="288"/>
      <c r="VYX106" s="288"/>
      <c r="VYY106" s="288"/>
      <c r="VYZ106" s="288"/>
      <c r="VZA106" s="288"/>
      <c r="VZB106" s="288"/>
      <c r="VZC106" s="288"/>
      <c r="VZD106" s="288"/>
      <c r="VZE106" s="288"/>
      <c r="VZF106" s="288"/>
      <c r="VZG106" s="288"/>
      <c r="VZH106" s="288"/>
      <c r="VZI106" s="288"/>
      <c r="VZJ106" s="288"/>
      <c r="VZK106" s="288"/>
      <c r="VZL106" s="288"/>
      <c r="VZM106" s="288"/>
      <c r="VZN106" s="288"/>
      <c r="VZO106" s="288"/>
      <c r="VZP106" s="288"/>
      <c r="VZQ106" s="288"/>
      <c r="VZR106" s="288"/>
      <c r="VZS106" s="288"/>
      <c r="VZT106" s="288"/>
      <c r="VZU106" s="288"/>
      <c r="VZV106" s="288"/>
      <c r="VZW106" s="288"/>
      <c r="VZX106" s="288"/>
      <c r="VZY106" s="288"/>
      <c r="VZZ106" s="288"/>
      <c r="WAA106" s="288"/>
      <c r="WAB106" s="288"/>
      <c r="WAC106" s="288"/>
      <c r="WAD106" s="288"/>
      <c r="WAE106" s="288"/>
      <c r="WAF106" s="288"/>
      <c r="WAG106" s="288"/>
      <c r="WAH106" s="288"/>
      <c r="WAI106" s="288"/>
      <c r="WAJ106" s="288"/>
      <c r="WAK106" s="288"/>
      <c r="WAL106" s="288"/>
      <c r="WAM106" s="288"/>
      <c r="WAN106" s="288"/>
      <c r="WAO106" s="288"/>
      <c r="WAP106" s="288"/>
      <c r="WAQ106" s="288"/>
      <c r="WAR106" s="288"/>
      <c r="WAS106" s="288"/>
      <c r="WAT106" s="288"/>
      <c r="WAU106" s="288"/>
      <c r="WAV106" s="288"/>
      <c r="WAW106" s="288"/>
      <c r="WAX106" s="288"/>
      <c r="WAY106" s="288"/>
      <c r="WAZ106" s="288"/>
      <c r="WBA106" s="288"/>
      <c r="WBB106" s="288"/>
      <c r="WBC106" s="288"/>
      <c r="WBD106" s="288"/>
      <c r="WBE106" s="288"/>
      <c r="WBF106" s="288"/>
      <c r="WBG106" s="288"/>
      <c r="WBH106" s="288"/>
      <c r="WBI106" s="288"/>
      <c r="WBJ106" s="288"/>
      <c r="WBK106" s="288"/>
      <c r="WBL106" s="288"/>
      <c r="WBM106" s="288"/>
      <c r="WBN106" s="288"/>
      <c r="WBO106" s="288"/>
      <c r="WBP106" s="288"/>
      <c r="WBQ106" s="288"/>
      <c r="WBR106" s="288"/>
      <c r="WBS106" s="288"/>
      <c r="WBT106" s="288"/>
      <c r="WBU106" s="288"/>
      <c r="WBV106" s="288"/>
      <c r="WBW106" s="288"/>
      <c r="WBX106" s="288"/>
      <c r="WBY106" s="288"/>
      <c r="WBZ106" s="288"/>
      <c r="WCA106" s="288"/>
      <c r="WCB106" s="288"/>
      <c r="WCC106" s="288"/>
      <c r="WCD106" s="288"/>
      <c r="WCE106" s="288"/>
      <c r="WCF106" s="288"/>
      <c r="WCG106" s="288"/>
      <c r="WCH106" s="288"/>
      <c r="WCI106" s="288"/>
      <c r="WCJ106" s="288"/>
      <c r="WCK106" s="288"/>
      <c r="WCL106" s="288"/>
      <c r="WCM106" s="288"/>
      <c r="WCN106" s="288"/>
      <c r="WCO106" s="288"/>
      <c r="WCP106" s="288"/>
      <c r="WCQ106" s="288"/>
      <c r="WCR106" s="288"/>
      <c r="WCS106" s="288"/>
      <c r="WCT106" s="288"/>
      <c r="WCU106" s="288"/>
      <c r="WCV106" s="288"/>
      <c r="WCW106" s="288"/>
      <c r="WCX106" s="288"/>
      <c r="WCY106" s="288"/>
      <c r="WCZ106" s="288"/>
      <c r="WDA106" s="288"/>
      <c r="WDB106" s="288"/>
      <c r="WDC106" s="288"/>
      <c r="WDD106" s="288"/>
      <c r="WDE106" s="288"/>
      <c r="WDF106" s="288"/>
      <c r="WDG106" s="288"/>
      <c r="WDH106" s="288"/>
      <c r="WDI106" s="288"/>
      <c r="WDJ106" s="288"/>
      <c r="WDK106" s="288"/>
      <c r="WDL106" s="288"/>
      <c r="WDM106" s="288"/>
      <c r="WDN106" s="288"/>
      <c r="WDO106" s="288"/>
      <c r="WDP106" s="288"/>
      <c r="WDQ106" s="288"/>
      <c r="WDR106" s="288"/>
      <c r="WDS106" s="288"/>
      <c r="WDT106" s="288"/>
      <c r="WDU106" s="288"/>
      <c r="WDV106" s="288"/>
      <c r="WDW106" s="288"/>
      <c r="WDX106" s="288"/>
      <c r="WDY106" s="288"/>
      <c r="WDZ106" s="288"/>
      <c r="WEA106" s="288"/>
      <c r="WEB106" s="288"/>
      <c r="WEC106" s="288"/>
      <c r="WED106" s="288"/>
      <c r="WEE106" s="288"/>
      <c r="WEF106" s="288"/>
      <c r="WEG106" s="288"/>
      <c r="WEH106" s="288"/>
      <c r="WEI106" s="288"/>
      <c r="WEJ106" s="288"/>
      <c r="WEK106" s="288"/>
      <c r="WEL106" s="288"/>
      <c r="WEM106" s="288"/>
      <c r="WEN106" s="288"/>
      <c r="WEO106" s="288"/>
      <c r="WEP106" s="288"/>
      <c r="WEQ106" s="288"/>
      <c r="WER106" s="288"/>
      <c r="WES106" s="288"/>
      <c r="WET106" s="288"/>
      <c r="WEU106" s="288"/>
      <c r="WEV106" s="288"/>
      <c r="WEW106" s="288"/>
      <c r="WEX106" s="288"/>
      <c r="WEY106" s="288"/>
      <c r="WEZ106" s="288"/>
      <c r="WFA106" s="288"/>
      <c r="WFB106" s="288"/>
      <c r="WFC106" s="288"/>
      <c r="WFD106" s="288"/>
      <c r="WFE106" s="288"/>
      <c r="WFF106" s="288"/>
      <c r="WFG106" s="288"/>
      <c r="WFH106" s="288"/>
      <c r="WFI106" s="288"/>
      <c r="WFJ106" s="288"/>
      <c r="WFK106" s="288"/>
      <c r="WFL106" s="288"/>
      <c r="WFM106" s="288"/>
      <c r="WFN106" s="288"/>
      <c r="WFO106" s="288"/>
      <c r="WFP106" s="288"/>
      <c r="WFQ106" s="288"/>
      <c r="WFR106" s="288"/>
      <c r="WFS106" s="288"/>
      <c r="WFT106" s="288"/>
      <c r="WFU106" s="288"/>
      <c r="WFV106" s="288"/>
      <c r="WFW106" s="288"/>
      <c r="WFX106" s="288"/>
      <c r="WFY106" s="288"/>
      <c r="WFZ106" s="288"/>
      <c r="WGA106" s="288"/>
      <c r="WGB106" s="288"/>
      <c r="WGC106" s="288"/>
      <c r="WGD106" s="288"/>
      <c r="WGE106" s="288"/>
      <c r="WGF106" s="288"/>
      <c r="WGG106" s="288"/>
      <c r="WGH106" s="288"/>
      <c r="WGI106" s="288"/>
      <c r="WGJ106" s="288"/>
      <c r="WGK106" s="288"/>
      <c r="WGL106" s="288"/>
      <c r="WGM106" s="288"/>
      <c r="WGN106" s="288"/>
      <c r="WGO106" s="288"/>
      <c r="WGP106" s="288"/>
      <c r="WGQ106" s="288"/>
      <c r="WGR106" s="288"/>
      <c r="WGS106" s="288"/>
      <c r="WGT106" s="288"/>
      <c r="WGU106" s="288"/>
      <c r="WGV106" s="288"/>
      <c r="WGW106" s="288"/>
      <c r="WGX106" s="288"/>
      <c r="WGY106" s="288"/>
      <c r="WGZ106" s="288"/>
      <c r="WHA106" s="288"/>
      <c r="WHB106" s="288"/>
      <c r="WHC106" s="288"/>
      <c r="WHD106" s="288"/>
      <c r="WHE106" s="288"/>
      <c r="WHF106" s="288"/>
      <c r="WHG106" s="288"/>
      <c r="WHH106" s="288"/>
      <c r="WHI106" s="288"/>
      <c r="WHJ106" s="288"/>
      <c r="WHK106" s="288"/>
      <c r="WHL106" s="288"/>
      <c r="WHM106" s="288"/>
      <c r="WHN106" s="288"/>
      <c r="WHO106" s="288"/>
      <c r="WHP106" s="288"/>
      <c r="WHQ106" s="288"/>
      <c r="WHR106" s="288"/>
      <c r="WHS106" s="288"/>
      <c r="WHT106" s="288"/>
      <c r="WHU106" s="288"/>
      <c r="WHV106" s="288"/>
      <c r="WHW106" s="288"/>
      <c r="WHX106" s="288"/>
      <c r="WHY106" s="288"/>
      <c r="WHZ106" s="288"/>
      <c r="WIA106" s="288"/>
      <c r="WIB106" s="288"/>
      <c r="WIC106" s="288"/>
      <c r="WID106" s="288"/>
      <c r="WIE106" s="288"/>
      <c r="WIF106" s="288"/>
      <c r="WIG106" s="288"/>
      <c r="WIH106" s="288"/>
      <c r="WII106" s="288"/>
      <c r="WIJ106" s="288"/>
      <c r="WIK106" s="288"/>
      <c r="WIL106" s="288"/>
      <c r="WIM106" s="288"/>
      <c r="WIN106" s="288"/>
      <c r="WIO106" s="288"/>
      <c r="WIP106" s="288"/>
      <c r="WIQ106" s="288"/>
      <c r="WIR106" s="288"/>
      <c r="WIS106" s="288"/>
      <c r="WIT106" s="288"/>
      <c r="WIU106" s="288"/>
      <c r="WIV106" s="288"/>
      <c r="WIW106" s="288"/>
      <c r="WIX106" s="288"/>
      <c r="WIY106" s="288"/>
      <c r="WIZ106" s="288"/>
      <c r="WJA106" s="288"/>
      <c r="WJB106" s="288"/>
      <c r="WJC106" s="288"/>
      <c r="WJD106" s="288"/>
      <c r="WJE106" s="288"/>
      <c r="WJF106" s="288"/>
      <c r="WJG106" s="288"/>
      <c r="WJH106" s="288"/>
      <c r="WJI106" s="288"/>
      <c r="WJJ106" s="288"/>
      <c r="WJK106" s="288"/>
      <c r="WJL106" s="288"/>
      <c r="WJM106" s="288"/>
      <c r="WJN106" s="288"/>
      <c r="WJO106" s="288"/>
      <c r="WJP106" s="288"/>
      <c r="WJQ106" s="288"/>
      <c r="WJR106" s="288"/>
      <c r="WJS106" s="288"/>
      <c r="WJT106" s="288"/>
      <c r="WJU106" s="288"/>
      <c r="WJV106" s="288"/>
      <c r="WJW106" s="288"/>
      <c r="WJX106" s="288"/>
      <c r="WJY106" s="288"/>
      <c r="WJZ106" s="288"/>
      <c r="WKA106" s="288"/>
      <c r="WKB106" s="288"/>
      <c r="WKC106" s="288"/>
      <c r="WKD106" s="288"/>
      <c r="WKE106" s="288"/>
      <c r="WKF106" s="288"/>
      <c r="WKG106" s="288"/>
      <c r="WKH106" s="288"/>
      <c r="WKI106" s="288"/>
      <c r="WKJ106" s="288"/>
      <c r="WKK106" s="288"/>
      <c r="WKL106" s="288"/>
      <c r="WKM106" s="288"/>
      <c r="WKN106" s="288"/>
      <c r="WKO106" s="288"/>
      <c r="WKP106" s="288"/>
      <c r="WKQ106" s="288"/>
      <c r="WKR106" s="288"/>
      <c r="WKS106" s="288"/>
      <c r="WKT106" s="288"/>
      <c r="WKU106" s="288"/>
      <c r="WKV106" s="288"/>
      <c r="WKW106" s="288"/>
      <c r="WKX106" s="288"/>
      <c r="WKY106" s="288"/>
      <c r="WKZ106" s="288"/>
      <c r="WLA106" s="288"/>
      <c r="WLB106" s="288"/>
      <c r="WLC106" s="288"/>
      <c r="WLD106" s="288"/>
      <c r="WLE106" s="288"/>
      <c r="WLF106" s="288"/>
      <c r="WLG106" s="288"/>
      <c r="WLH106" s="288"/>
      <c r="WLI106" s="288"/>
      <c r="WLJ106" s="288"/>
      <c r="WLK106" s="288"/>
      <c r="WLL106" s="288"/>
      <c r="WLM106" s="288"/>
      <c r="WLN106" s="288"/>
      <c r="WLO106" s="288"/>
      <c r="WLP106" s="288"/>
      <c r="WLQ106" s="288"/>
      <c r="WLR106" s="288"/>
      <c r="WLS106" s="288"/>
      <c r="WLT106" s="288"/>
      <c r="WLU106" s="288"/>
      <c r="WLV106" s="288"/>
      <c r="WLW106" s="288"/>
      <c r="WLX106" s="288"/>
      <c r="WLY106" s="288"/>
      <c r="WLZ106" s="288"/>
      <c r="WMA106" s="288"/>
      <c r="WMB106" s="288"/>
      <c r="WMC106" s="288"/>
      <c r="WMD106" s="288"/>
      <c r="WME106" s="288"/>
      <c r="WMF106" s="288"/>
      <c r="WMG106" s="288"/>
      <c r="WMH106" s="288"/>
      <c r="WMI106" s="288"/>
      <c r="WMJ106" s="288"/>
      <c r="WMK106" s="288"/>
      <c r="WML106" s="288"/>
      <c r="WMM106" s="288"/>
      <c r="WMN106" s="288"/>
      <c r="WMO106" s="288"/>
      <c r="WMP106" s="288"/>
      <c r="WMQ106" s="288"/>
      <c r="WMR106" s="288"/>
      <c r="WMS106" s="288"/>
      <c r="WMT106" s="288"/>
      <c r="WMU106" s="288"/>
      <c r="WMV106" s="288"/>
      <c r="WMW106" s="288"/>
      <c r="WMX106" s="288"/>
      <c r="WMY106" s="288"/>
      <c r="WMZ106" s="288"/>
      <c r="WNA106" s="288"/>
      <c r="WNB106" s="288"/>
      <c r="WNC106" s="288"/>
      <c r="WND106" s="288"/>
      <c r="WNE106" s="288"/>
      <c r="WNF106" s="288"/>
      <c r="WNG106" s="288"/>
      <c r="WNH106" s="288"/>
      <c r="WNI106" s="288"/>
      <c r="WNJ106" s="288"/>
      <c r="WNK106" s="288"/>
      <c r="WNL106" s="288"/>
      <c r="WNM106" s="288"/>
      <c r="WNN106" s="288"/>
      <c r="WNO106" s="288"/>
      <c r="WNP106" s="288"/>
      <c r="WNQ106" s="288"/>
      <c r="WNR106" s="288"/>
      <c r="WNS106" s="288"/>
      <c r="WNT106" s="288"/>
      <c r="WNU106" s="288"/>
      <c r="WNV106" s="288"/>
      <c r="WNW106" s="288"/>
      <c r="WNX106" s="288"/>
      <c r="WNY106" s="288"/>
      <c r="WNZ106" s="288"/>
      <c r="WOA106" s="288"/>
      <c r="WOB106" s="288"/>
      <c r="WOC106" s="288"/>
      <c r="WOD106" s="288"/>
      <c r="WOE106" s="288"/>
      <c r="WOF106" s="288"/>
      <c r="WOG106" s="288"/>
      <c r="WOH106" s="288"/>
      <c r="WOI106" s="288"/>
      <c r="WOJ106" s="288"/>
      <c r="WOK106" s="288"/>
      <c r="WOL106" s="288"/>
      <c r="WOM106" s="288"/>
      <c r="WON106" s="288"/>
      <c r="WOO106" s="288"/>
      <c r="WOP106" s="288"/>
      <c r="WOQ106" s="288"/>
      <c r="WOR106" s="288"/>
      <c r="WOS106" s="288"/>
      <c r="WOT106" s="288"/>
      <c r="WOU106" s="288"/>
      <c r="WOV106" s="288"/>
      <c r="WOW106" s="288"/>
      <c r="WOX106" s="288"/>
      <c r="WOY106" s="288"/>
      <c r="WOZ106" s="288"/>
      <c r="WPA106" s="288"/>
      <c r="WPB106" s="288"/>
      <c r="WPC106" s="288"/>
      <c r="WPD106" s="288"/>
      <c r="WPE106" s="288"/>
      <c r="WPF106" s="288"/>
      <c r="WPG106" s="288"/>
      <c r="WPH106" s="288"/>
      <c r="WPI106" s="288"/>
      <c r="WPJ106" s="288"/>
      <c r="WPK106" s="288"/>
      <c r="WPL106" s="288"/>
      <c r="WPM106" s="288"/>
      <c r="WPN106" s="288"/>
      <c r="WPO106" s="288"/>
      <c r="WPP106" s="288"/>
      <c r="WPQ106" s="288"/>
      <c r="WPR106" s="288"/>
      <c r="WPS106" s="288"/>
      <c r="WPT106" s="288"/>
      <c r="WPU106" s="288"/>
      <c r="WPV106" s="288"/>
      <c r="WPW106" s="288"/>
      <c r="WPX106" s="288"/>
      <c r="WPY106" s="288"/>
      <c r="WPZ106" s="288"/>
      <c r="WQA106" s="288"/>
      <c r="WQB106" s="288"/>
      <c r="WQC106" s="288"/>
      <c r="WQD106" s="288"/>
      <c r="WQE106" s="288"/>
      <c r="WQF106" s="288"/>
      <c r="WQG106" s="288"/>
      <c r="WQH106" s="288"/>
      <c r="WQI106" s="288"/>
      <c r="WQJ106" s="288"/>
      <c r="WQK106" s="288"/>
      <c r="WQL106" s="288"/>
      <c r="WQM106" s="288"/>
      <c r="WQN106" s="288"/>
      <c r="WQO106" s="288"/>
      <c r="WQP106" s="288"/>
      <c r="WQQ106" s="288"/>
      <c r="WQR106" s="288"/>
      <c r="WQS106" s="288"/>
      <c r="WQT106" s="288"/>
      <c r="WQU106" s="288"/>
      <c r="WQV106" s="288"/>
      <c r="WQW106" s="288"/>
      <c r="WQX106" s="288"/>
      <c r="WQY106" s="288"/>
      <c r="WQZ106" s="288"/>
      <c r="WRA106" s="288"/>
      <c r="WRB106" s="288"/>
      <c r="WRC106" s="288"/>
      <c r="WRD106" s="288"/>
      <c r="WRE106" s="288"/>
      <c r="WRF106" s="288"/>
      <c r="WRG106" s="288"/>
      <c r="WRH106" s="288"/>
      <c r="WRI106" s="288"/>
      <c r="WRJ106" s="288"/>
      <c r="WRK106" s="288"/>
      <c r="WRL106" s="288"/>
      <c r="WRM106" s="288"/>
      <c r="WRN106" s="288"/>
      <c r="WRO106" s="288"/>
      <c r="WRP106" s="288"/>
      <c r="WRQ106" s="288"/>
      <c r="WRR106" s="288"/>
      <c r="WRS106" s="288"/>
      <c r="WRT106" s="288"/>
      <c r="WRU106" s="288"/>
      <c r="WRV106" s="288"/>
      <c r="WRW106" s="288"/>
      <c r="WRX106" s="288"/>
      <c r="WRY106" s="288"/>
      <c r="WRZ106" s="288"/>
      <c r="WSA106" s="288"/>
      <c r="WSB106" s="288"/>
      <c r="WSC106" s="288"/>
      <c r="WSD106" s="288"/>
      <c r="WSE106" s="288"/>
      <c r="WSF106" s="288"/>
      <c r="WSG106" s="288"/>
      <c r="WSH106" s="288"/>
      <c r="WSI106" s="288"/>
      <c r="WSJ106" s="288"/>
      <c r="WSK106" s="288"/>
      <c r="WSL106" s="288"/>
      <c r="WSM106" s="288"/>
      <c r="WSN106" s="288"/>
      <c r="WSO106" s="288"/>
      <c r="WSP106" s="288"/>
      <c r="WSQ106" s="288"/>
      <c r="WSR106" s="288"/>
      <c r="WSS106" s="288"/>
      <c r="WST106" s="288"/>
      <c r="WSU106" s="288"/>
      <c r="WSV106" s="288"/>
      <c r="WSW106" s="288"/>
      <c r="WSX106" s="288"/>
      <c r="WSY106" s="288"/>
      <c r="WSZ106" s="288"/>
      <c r="WTA106" s="288"/>
      <c r="WTB106" s="288"/>
      <c r="WTC106" s="288"/>
      <c r="WTD106" s="288"/>
      <c r="WTE106" s="288"/>
      <c r="WTF106" s="288"/>
      <c r="WTG106" s="288"/>
      <c r="WTH106" s="288"/>
      <c r="WTI106" s="288"/>
      <c r="WTJ106" s="288"/>
      <c r="WTK106" s="288"/>
      <c r="WTL106" s="288"/>
      <c r="WTM106" s="288"/>
      <c r="WTN106" s="288"/>
      <c r="WTO106" s="288"/>
      <c r="WTP106" s="288"/>
      <c r="WTQ106" s="288"/>
      <c r="WTR106" s="288"/>
      <c r="WTS106" s="288"/>
      <c r="WTT106" s="288"/>
      <c r="WTU106" s="288"/>
      <c r="WTV106" s="288"/>
      <c r="WTW106" s="288"/>
      <c r="WTX106" s="288"/>
      <c r="WTY106" s="288"/>
      <c r="WTZ106" s="288"/>
      <c r="WUA106" s="288"/>
      <c r="WUB106" s="288"/>
      <c r="WUC106" s="288"/>
      <c r="WUD106" s="288"/>
      <c r="WUE106" s="288"/>
      <c r="WUF106" s="288"/>
      <c r="WUG106" s="288"/>
      <c r="WUH106" s="288"/>
      <c r="WUI106" s="288"/>
      <c r="WUJ106" s="288"/>
      <c r="WUK106" s="288"/>
      <c r="WUL106" s="288"/>
      <c r="WUM106" s="288"/>
      <c r="WUN106" s="288"/>
      <c r="WUO106" s="288"/>
      <c r="WUP106" s="288"/>
      <c r="WUQ106" s="288"/>
      <c r="WUR106" s="288"/>
      <c r="WUS106" s="288"/>
      <c r="WUT106" s="288"/>
      <c r="WUU106" s="288"/>
      <c r="WUV106" s="288"/>
      <c r="WUW106" s="288"/>
      <c r="WUX106" s="288"/>
      <c r="WUY106" s="288"/>
      <c r="WUZ106" s="288"/>
      <c r="WVA106" s="288"/>
      <c r="WVB106" s="288"/>
      <c r="WVC106" s="288"/>
      <c r="WVD106" s="288"/>
      <c r="WVE106" s="288"/>
      <c r="WVF106" s="288"/>
      <c r="WVG106" s="288"/>
      <c r="WVH106" s="288"/>
      <c r="WVI106" s="288"/>
      <c r="WVJ106" s="288"/>
      <c r="WVK106" s="288"/>
      <c r="WVL106" s="288"/>
      <c r="WVM106" s="288"/>
      <c r="WVN106" s="288"/>
      <c r="WVO106" s="288"/>
      <c r="WVP106" s="288"/>
      <c r="WVQ106" s="288"/>
      <c r="WVR106" s="288"/>
      <c r="WVS106" s="288"/>
      <c r="WVT106" s="288"/>
      <c r="WVU106" s="288"/>
      <c r="WVV106" s="288"/>
      <c r="WVW106" s="288"/>
      <c r="WVX106" s="288"/>
      <c r="WVY106" s="288"/>
      <c r="WVZ106" s="288"/>
      <c r="WWA106" s="288"/>
      <c r="WWB106" s="288"/>
      <c r="WWC106" s="288"/>
      <c r="WWD106" s="288"/>
      <c r="WWE106" s="288"/>
      <c r="WWF106" s="288"/>
      <c r="WWG106" s="288"/>
      <c r="WWH106" s="288"/>
      <c r="WWI106" s="288"/>
      <c r="WWJ106" s="288"/>
      <c r="WWK106" s="288"/>
      <c r="WWL106" s="288"/>
      <c r="WWM106" s="288"/>
      <c r="WWN106" s="288"/>
      <c r="WWO106" s="288"/>
      <c r="WWP106" s="288"/>
      <c r="WWQ106" s="288"/>
      <c r="WWR106" s="288"/>
      <c r="WWS106" s="288"/>
      <c r="WWT106" s="288"/>
      <c r="WWU106" s="288"/>
      <c r="WWV106" s="288"/>
      <c r="WWW106" s="288"/>
      <c r="WWX106" s="288"/>
      <c r="WWY106" s="288"/>
      <c r="WWZ106" s="288"/>
      <c r="WXA106" s="288"/>
      <c r="WXB106" s="288"/>
      <c r="WXC106" s="288"/>
      <c r="WXD106" s="288"/>
      <c r="WXE106" s="288"/>
      <c r="WXF106" s="288"/>
      <c r="WXG106" s="288"/>
      <c r="WXH106" s="288"/>
      <c r="WXI106" s="288"/>
      <c r="WXJ106" s="288"/>
      <c r="WXK106" s="288"/>
      <c r="WXL106" s="288"/>
      <c r="WXM106" s="288"/>
      <c r="WXN106" s="288"/>
      <c r="WXO106" s="288"/>
      <c r="WXP106" s="288"/>
      <c r="WXQ106" s="288"/>
      <c r="WXR106" s="288"/>
      <c r="WXS106" s="288"/>
      <c r="WXT106" s="288"/>
      <c r="WXU106" s="288"/>
      <c r="WXV106" s="288"/>
      <c r="WXW106" s="288"/>
      <c r="WXX106" s="288"/>
      <c r="WXY106" s="288"/>
      <c r="WXZ106" s="288"/>
      <c r="WYA106" s="288"/>
      <c r="WYB106" s="288"/>
      <c r="WYC106" s="288"/>
      <c r="WYD106" s="288"/>
      <c r="WYE106" s="288"/>
      <c r="WYF106" s="288"/>
      <c r="WYG106" s="288"/>
      <c r="WYH106" s="288"/>
      <c r="WYI106" s="288"/>
      <c r="WYJ106" s="288"/>
      <c r="WYK106" s="288"/>
      <c r="WYL106" s="288"/>
      <c r="WYM106" s="288"/>
      <c r="WYN106" s="288"/>
      <c r="WYO106" s="288"/>
      <c r="WYP106" s="288"/>
      <c r="WYQ106" s="288"/>
      <c r="WYR106" s="288"/>
      <c r="WYS106" s="288"/>
      <c r="WYT106" s="288"/>
      <c r="WYU106" s="288"/>
      <c r="WYV106" s="288"/>
      <c r="WYW106" s="288"/>
      <c r="WYX106" s="288"/>
      <c r="WYY106" s="288"/>
      <c r="WYZ106" s="288"/>
      <c r="WZA106" s="288"/>
      <c r="WZB106" s="288"/>
      <c r="WZC106" s="288"/>
      <c r="WZD106" s="288"/>
      <c r="WZE106" s="288"/>
      <c r="WZF106" s="288"/>
      <c r="WZG106" s="288"/>
      <c r="WZH106" s="288"/>
      <c r="WZI106" s="288"/>
      <c r="WZJ106" s="288"/>
      <c r="WZK106" s="288"/>
      <c r="WZL106" s="288"/>
      <c r="WZM106" s="288"/>
      <c r="WZN106" s="288"/>
      <c r="WZO106" s="288"/>
      <c r="WZP106" s="288"/>
      <c r="WZQ106" s="288"/>
      <c r="WZR106" s="288"/>
      <c r="WZS106" s="288"/>
      <c r="WZT106" s="288"/>
      <c r="WZU106" s="288"/>
      <c r="WZV106" s="288"/>
      <c r="WZW106" s="288"/>
      <c r="WZX106" s="288"/>
      <c r="WZY106" s="288"/>
      <c r="WZZ106" s="288"/>
      <c r="XAA106" s="288"/>
      <c r="XAB106" s="288"/>
      <c r="XAC106" s="288"/>
      <c r="XAD106" s="288"/>
      <c r="XAE106" s="288"/>
      <c r="XAF106" s="288"/>
      <c r="XAG106" s="288"/>
      <c r="XAH106" s="288"/>
      <c r="XAI106" s="288"/>
      <c r="XAJ106" s="288"/>
      <c r="XAK106" s="288"/>
      <c r="XAL106" s="288"/>
      <c r="XAM106" s="288"/>
      <c r="XAN106" s="288"/>
      <c r="XAO106" s="288"/>
      <c r="XAP106" s="288"/>
      <c r="XAQ106" s="288"/>
      <c r="XAR106" s="288"/>
      <c r="XAS106" s="288"/>
      <c r="XAT106" s="288"/>
      <c r="XAU106" s="288"/>
      <c r="XAV106" s="288"/>
      <c r="XAW106" s="288"/>
      <c r="XAX106" s="288"/>
      <c r="XAY106" s="288"/>
      <c r="XAZ106" s="288"/>
      <c r="XBA106" s="288"/>
      <c r="XBB106" s="288"/>
      <c r="XBC106" s="288"/>
      <c r="XBD106" s="288"/>
      <c r="XBE106" s="288"/>
      <c r="XBF106" s="288"/>
      <c r="XBG106" s="288"/>
      <c r="XBH106" s="288"/>
      <c r="XBI106" s="288"/>
      <c r="XBJ106" s="288"/>
      <c r="XBK106" s="288"/>
      <c r="XBL106" s="288"/>
      <c r="XBM106" s="288"/>
      <c r="XBN106" s="288"/>
      <c r="XBO106" s="288"/>
      <c r="XBP106" s="288"/>
      <c r="XBQ106" s="288"/>
      <c r="XBR106" s="288"/>
      <c r="XBS106" s="288"/>
      <c r="XBT106" s="288"/>
      <c r="XBU106" s="288"/>
      <c r="XBV106" s="288"/>
      <c r="XBW106" s="288"/>
      <c r="XBX106" s="288"/>
      <c r="XBY106" s="288"/>
      <c r="XBZ106" s="288"/>
      <c r="XCA106" s="288"/>
      <c r="XCB106" s="288"/>
      <c r="XCC106" s="288"/>
      <c r="XCD106" s="288"/>
      <c r="XCE106" s="288"/>
      <c r="XCF106" s="288"/>
      <c r="XCG106" s="288"/>
      <c r="XCH106" s="288"/>
      <c r="XCI106" s="288"/>
      <c r="XCJ106" s="288"/>
      <c r="XCK106" s="288"/>
      <c r="XCL106" s="288"/>
      <c r="XCM106" s="288"/>
      <c r="XCN106" s="288"/>
      <c r="XCO106" s="288"/>
      <c r="XCP106" s="288"/>
      <c r="XCQ106" s="288"/>
      <c r="XCR106" s="288"/>
      <c r="XCS106" s="288"/>
      <c r="XCT106" s="288"/>
      <c r="XCU106" s="288"/>
      <c r="XCV106" s="288"/>
      <c r="XCW106" s="288"/>
      <c r="XCX106" s="288"/>
      <c r="XCY106" s="288"/>
      <c r="XCZ106" s="288"/>
      <c r="XDA106" s="288"/>
      <c r="XDB106" s="288"/>
      <c r="XDC106" s="288"/>
      <c r="XDD106" s="288"/>
      <c r="XDE106" s="288"/>
      <c r="XDF106" s="288"/>
      <c r="XDG106" s="288"/>
      <c r="XDH106" s="288"/>
      <c r="XDI106" s="288"/>
      <c r="XDJ106" s="288"/>
      <c r="XDK106" s="288"/>
      <c r="XDL106" s="288"/>
      <c r="XDM106" s="288"/>
      <c r="XDN106" s="288"/>
      <c r="XDO106" s="288"/>
      <c r="XDP106" s="288"/>
      <c r="XDQ106" s="288"/>
      <c r="XDR106" s="288"/>
      <c r="XDS106" s="288"/>
      <c r="XDT106" s="288"/>
      <c r="XDU106" s="288"/>
      <c r="XDV106" s="288"/>
      <c r="XDW106" s="288"/>
      <c r="XDX106" s="288"/>
      <c r="XDY106" s="288"/>
      <c r="XDZ106" s="288"/>
      <c r="XEA106" s="288"/>
      <c r="XEB106" s="288"/>
      <c r="XEC106" s="288"/>
      <c r="XED106" s="288"/>
      <c r="XEE106" s="288"/>
      <c r="XEF106" s="288"/>
      <c r="XEG106" s="288"/>
      <c r="XEH106" s="288"/>
      <c r="XEI106" s="288"/>
      <c r="XEJ106" s="288"/>
      <c r="XEK106" s="288"/>
      <c r="XEL106" s="288"/>
      <c r="XEM106" s="288"/>
      <c r="XEN106" s="288"/>
      <c r="XEO106" s="288"/>
      <c r="XEP106" s="288"/>
      <c r="XEQ106" s="288"/>
      <c r="XER106" s="288"/>
      <c r="XES106" s="288"/>
      <c r="XET106" s="288"/>
      <c r="XEU106" s="288"/>
      <c r="XEV106" s="288"/>
      <c r="XEW106" s="288"/>
      <c r="XEX106" s="288"/>
    </row>
    <row r="107" spans="1:16378" ht="18.75" customHeight="1">
      <c r="A107" s="30"/>
      <c r="B107" s="30"/>
      <c r="C107" s="30"/>
      <c r="D107" s="30"/>
      <c r="E107" s="30"/>
      <c r="F107" s="30"/>
      <c r="G107" s="30"/>
      <c r="H107" s="30"/>
      <c r="I107" s="434" t="s">
        <v>61</v>
      </c>
      <c r="J107" s="435"/>
      <c r="K107" s="436"/>
      <c r="L107" s="53">
        <f>L104</f>
        <v>0</v>
      </c>
      <c r="M107" s="30"/>
      <c r="N107" s="30"/>
      <c r="O107" s="30"/>
    </row>
    <row r="108" spans="1:16378" ht="16.5" customHeight="1">
      <c r="A108" s="30"/>
      <c r="B108" s="30"/>
      <c r="C108" s="30"/>
      <c r="D108" s="30"/>
      <c r="E108" s="30"/>
      <c r="F108" s="30"/>
      <c r="G108" s="30"/>
      <c r="H108" s="30"/>
      <c r="I108" s="434" t="s">
        <v>77</v>
      </c>
      <c r="J108" s="435"/>
      <c r="K108" s="436"/>
      <c r="L108" s="53">
        <f>L107*15%</f>
        <v>0</v>
      </c>
      <c r="M108" s="30"/>
      <c r="N108" s="30"/>
      <c r="O108" s="30"/>
    </row>
    <row r="109" spans="1:16378" ht="17.25" customHeight="1">
      <c r="A109" s="30"/>
      <c r="B109" s="30"/>
      <c r="C109" s="30"/>
      <c r="D109" s="30"/>
      <c r="E109" s="30"/>
      <c r="F109" s="30"/>
      <c r="G109" s="30"/>
      <c r="H109" s="30"/>
      <c r="I109" s="434" t="s">
        <v>62</v>
      </c>
      <c r="J109" s="435"/>
      <c r="K109" s="436"/>
      <c r="L109" s="53">
        <f>SUM(L107:L108)</f>
        <v>0</v>
      </c>
      <c r="M109" s="30"/>
      <c r="N109" s="30"/>
      <c r="O109" s="30"/>
    </row>
    <row r="110" spans="1:16378" ht="16.5" customHeight="1">
      <c r="A110" s="30"/>
      <c r="B110" s="30"/>
      <c r="C110" s="30"/>
      <c r="D110" s="30"/>
      <c r="E110" s="30"/>
      <c r="F110" s="30"/>
      <c r="G110" s="30"/>
      <c r="H110" s="30"/>
      <c r="I110" s="117"/>
      <c r="J110" s="118"/>
      <c r="K110" s="119" t="s">
        <v>290</v>
      </c>
      <c r="L110" s="53">
        <f>I104+J104</f>
        <v>0</v>
      </c>
      <c r="M110" s="30"/>
      <c r="N110" s="30"/>
      <c r="O110" s="30"/>
    </row>
    <row r="111" spans="1:16378" ht="21" customHeight="1">
      <c r="A111" s="30"/>
      <c r="B111" s="30"/>
      <c r="C111" s="30"/>
      <c r="D111" s="30"/>
      <c r="E111" s="30"/>
      <c r="F111" s="30"/>
      <c r="G111" s="30"/>
      <c r="H111" s="30"/>
      <c r="I111" s="434" t="s">
        <v>78</v>
      </c>
      <c r="J111" s="435"/>
      <c r="K111" s="436"/>
      <c r="L111" s="46">
        <f>SUM(L109:L110)</f>
        <v>0</v>
      </c>
      <c r="M111" s="30"/>
      <c r="N111" s="30"/>
      <c r="O111" s="30"/>
    </row>
    <row r="112" spans="1:16378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 spans="1:1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 spans="1:1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23" spans="1:15" ht="23.25" customHeight="1"/>
    <row r="128" spans="1:15" ht="14.25" customHeight="1"/>
  </sheetData>
  <sheetProtection algorithmName="SHA-512" hashValue="k1U5fa/twcb846cJ06GbsZIgt2p77VERpfWhqbhOjhLtDvdlUEnmb10B9xXjcbjUQteJG6i8xivsX2+9bxbs3A==" saltValue="vg02bHBqDzoh4X8iPeYFmA==" spinCount="100000" sheet="1" formatRows="0"/>
  <protectedRanges>
    <protectedRange sqref="B3:E3 F4 F6:F7 B5:E7" name="Plage7_2_1"/>
  </protectedRanges>
  <mergeCells count="1561">
    <mergeCell ref="M31:O31"/>
    <mergeCell ref="M41:O41"/>
    <mergeCell ref="M34:O34"/>
    <mergeCell ref="A51:H51"/>
    <mergeCell ref="A56:B56"/>
    <mergeCell ref="J56:K56"/>
    <mergeCell ref="M49:O49"/>
    <mergeCell ref="M105:O105"/>
    <mergeCell ref="M67:O68"/>
    <mergeCell ref="J68:K68"/>
    <mergeCell ref="A69:B69"/>
    <mergeCell ref="J69:K69"/>
    <mergeCell ref="A105:H105"/>
    <mergeCell ref="M85:O85"/>
    <mergeCell ref="M72:O72"/>
    <mergeCell ref="J73:K73"/>
    <mergeCell ref="J80:K80"/>
    <mergeCell ref="M80:O80"/>
    <mergeCell ref="J78:K78"/>
    <mergeCell ref="C84:G84"/>
    <mergeCell ref="J79:K79"/>
    <mergeCell ref="C80:G80"/>
    <mergeCell ref="J83:K83"/>
    <mergeCell ref="A78:B78"/>
    <mergeCell ref="J86:K86"/>
    <mergeCell ref="M77:O78"/>
    <mergeCell ref="A77:H77"/>
    <mergeCell ref="M50:O50"/>
    <mergeCell ref="A31:C31"/>
    <mergeCell ref="G31:I31"/>
    <mergeCell ref="J31:K31"/>
    <mergeCell ref="C72:G72"/>
    <mergeCell ref="M25:O25"/>
    <mergeCell ref="M26:O26"/>
    <mergeCell ref="D19:L19"/>
    <mergeCell ref="D20:L20"/>
    <mergeCell ref="D21:L21"/>
    <mergeCell ref="D22:L22"/>
    <mergeCell ref="D23:L23"/>
    <mergeCell ref="D24:L24"/>
    <mergeCell ref="D25:L25"/>
    <mergeCell ref="D26:L26"/>
    <mergeCell ref="A54:H54"/>
    <mergeCell ref="J105:K105"/>
    <mergeCell ref="J74:K74"/>
    <mergeCell ref="A85:H85"/>
    <mergeCell ref="A86:H86"/>
    <mergeCell ref="A71:B71"/>
    <mergeCell ref="A72:B72"/>
    <mergeCell ref="A73:B73"/>
    <mergeCell ref="A100:H100"/>
    <mergeCell ref="A101:H101"/>
    <mergeCell ref="A91:H91"/>
    <mergeCell ref="A92:H92"/>
    <mergeCell ref="A99:H99"/>
    <mergeCell ref="J99:K99"/>
    <mergeCell ref="A94:H94"/>
    <mergeCell ref="J94:K94"/>
    <mergeCell ref="C81:G81"/>
    <mergeCell ref="C82:G82"/>
    <mergeCell ref="C83:G83"/>
    <mergeCell ref="I54:K54"/>
    <mergeCell ref="J57:K57"/>
    <mergeCell ref="M30:O30"/>
    <mergeCell ref="I111:K111"/>
    <mergeCell ref="A36:O37"/>
    <mergeCell ref="A79:B79"/>
    <mergeCell ref="A80:B80"/>
    <mergeCell ref="A81:B81"/>
    <mergeCell ref="A82:B82"/>
    <mergeCell ref="A83:B83"/>
    <mergeCell ref="A84:B84"/>
    <mergeCell ref="A75:H75"/>
    <mergeCell ref="J75:K75"/>
    <mergeCell ref="M75:O75"/>
    <mergeCell ref="J45:K45"/>
    <mergeCell ref="M45:O45"/>
    <mergeCell ref="M64:O64"/>
    <mergeCell ref="M65:O65"/>
    <mergeCell ref="M62:O62"/>
    <mergeCell ref="M63:O63"/>
    <mergeCell ref="M59:O59"/>
    <mergeCell ref="M60:O60"/>
    <mergeCell ref="A67:H67"/>
    <mergeCell ref="A65:H65"/>
    <mergeCell ref="M51:O51"/>
    <mergeCell ref="I108:K108"/>
    <mergeCell ref="I109:K109"/>
    <mergeCell ref="I107:K107"/>
    <mergeCell ref="A98:H98"/>
    <mergeCell ref="J62:K62"/>
    <mergeCell ref="J40:K40"/>
    <mergeCell ref="A41:B41"/>
    <mergeCell ref="J41:K41"/>
    <mergeCell ref="D50:H50"/>
    <mergeCell ref="J50:K50"/>
    <mergeCell ref="WZU106:XAG106"/>
    <mergeCell ref="XAH106:XAT106"/>
    <mergeCell ref="XAU106:XBG106"/>
    <mergeCell ref="XBH106:XBT106"/>
    <mergeCell ref="XBU106:XCG106"/>
    <mergeCell ref="XCH106:XCT106"/>
    <mergeCell ref="XCU106:XDG106"/>
    <mergeCell ref="XDH106:XDT106"/>
    <mergeCell ref="XDU106:XEG106"/>
    <mergeCell ref="XEH106:XET106"/>
    <mergeCell ref="XEU106:XEX106"/>
    <mergeCell ref="WRH106:WRT106"/>
    <mergeCell ref="WRU106:WSG106"/>
    <mergeCell ref="WSH106:WST106"/>
    <mergeCell ref="WSU106:WTG106"/>
    <mergeCell ref="WTH106:WTT106"/>
    <mergeCell ref="WTU106:WUG106"/>
    <mergeCell ref="WUH106:WUT106"/>
    <mergeCell ref="WUU106:WVG106"/>
    <mergeCell ref="WVH106:WVT106"/>
    <mergeCell ref="WVU106:WWG106"/>
    <mergeCell ref="WWH106:WWT106"/>
    <mergeCell ref="WWU106:WXG106"/>
    <mergeCell ref="WXH106:WXT106"/>
    <mergeCell ref="WXU106:WYG106"/>
    <mergeCell ref="WYH106:WYT106"/>
    <mergeCell ref="WYU106:WZG106"/>
    <mergeCell ref="WZH106:WZT106"/>
    <mergeCell ref="WIU106:WJG106"/>
    <mergeCell ref="WJH106:WJT106"/>
    <mergeCell ref="WJU106:WKG106"/>
    <mergeCell ref="WKH106:WKT106"/>
    <mergeCell ref="WKU106:WLG106"/>
    <mergeCell ref="WLH106:WLT106"/>
    <mergeCell ref="WLU106:WMG106"/>
    <mergeCell ref="WMH106:WMT106"/>
    <mergeCell ref="WMU106:WNG106"/>
    <mergeCell ref="WNH106:WNT106"/>
    <mergeCell ref="WNU106:WOG106"/>
    <mergeCell ref="WOH106:WOT106"/>
    <mergeCell ref="WOU106:WPG106"/>
    <mergeCell ref="WPH106:WPT106"/>
    <mergeCell ref="WPU106:WQG106"/>
    <mergeCell ref="WQH106:WQT106"/>
    <mergeCell ref="WQU106:WRG106"/>
    <mergeCell ref="WAH106:WAT106"/>
    <mergeCell ref="WAU106:WBG106"/>
    <mergeCell ref="WBH106:WBT106"/>
    <mergeCell ref="WBU106:WCG106"/>
    <mergeCell ref="WCH106:WCT106"/>
    <mergeCell ref="WCU106:WDG106"/>
    <mergeCell ref="WDH106:WDT106"/>
    <mergeCell ref="WDU106:WEG106"/>
    <mergeCell ref="WEH106:WET106"/>
    <mergeCell ref="WEU106:WFG106"/>
    <mergeCell ref="WFH106:WFT106"/>
    <mergeCell ref="WFU106:WGG106"/>
    <mergeCell ref="WGH106:WGT106"/>
    <mergeCell ref="WGU106:WHG106"/>
    <mergeCell ref="WHH106:WHT106"/>
    <mergeCell ref="WHU106:WIG106"/>
    <mergeCell ref="WIH106:WIT106"/>
    <mergeCell ref="VRU106:VSG106"/>
    <mergeCell ref="VSH106:VST106"/>
    <mergeCell ref="VSU106:VTG106"/>
    <mergeCell ref="VTH106:VTT106"/>
    <mergeCell ref="VTU106:VUG106"/>
    <mergeCell ref="VUH106:VUT106"/>
    <mergeCell ref="VUU106:VVG106"/>
    <mergeCell ref="VVH106:VVT106"/>
    <mergeCell ref="VVU106:VWG106"/>
    <mergeCell ref="VWH106:VWT106"/>
    <mergeCell ref="VWU106:VXG106"/>
    <mergeCell ref="VXH106:VXT106"/>
    <mergeCell ref="VXU106:VYG106"/>
    <mergeCell ref="VYH106:VYT106"/>
    <mergeCell ref="VYU106:VZG106"/>
    <mergeCell ref="VZH106:VZT106"/>
    <mergeCell ref="VZU106:WAG106"/>
    <mergeCell ref="VJH106:VJT106"/>
    <mergeCell ref="VJU106:VKG106"/>
    <mergeCell ref="VKH106:VKT106"/>
    <mergeCell ref="VKU106:VLG106"/>
    <mergeCell ref="VLH106:VLT106"/>
    <mergeCell ref="VLU106:VMG106"/>
    <mergeCell ref="VMH106:VMT106"/>
    <mergeCell ref="VMU106:VNG106"/>
    <mergeCell ref="VNH106:VNT106"/>
    <mergeCell ref="VNU106:VOG106"/>
    <mergeCell ref="VOH106:VOT106"/>
    <mergeCell ref="VOU106:VPG106"/>
    <mergeCell ref="VPH106:VPT106"/>
    <mergeCell ref="VPU106:VQG106"/>
    <mergeCell ref="VQH106:VQT106"/>
    <mergeCell ref="VQU106:VRG106"/>
    <mergeCell ref="VRH106:VRT106"/>
    <mergeCell ref="VAU106:VBG106"/>
    <mergeCell ref="VBH106:VBT106"/>
    <mergeCell ref="VBU106:VCG106"/>
    <mergeCell ref="VCH106:VCT106"/>
    <mergeCell ref="VCU106:VDG106"/>
    <mergeCell ref="VDH106:VDT106"/>
    <mergeCell ref="VDU106:VEG106"/>
    <mergeCell ref="VEH106:VET106"/>
    <mergeCell ref="VEU106:VFG106"/>
    <mergeCell ref="VFH106:VFT106"/>
    <mergeCell ref="VFU106:VGG106"/>
    <mergeCell ref="VGH106:VGT106"/>
    <mergeCell ref="VGU106:VHG106"/>
    <mergeCell ref="VHH106:VHT106"/>
    <mergeCell ref="VHU106:VIG106"/>
    <mergeCell ref="VIH106:VIT106"/>
    <mergeCell ref="VIU106:VJG106"/>
    <mergeCell ref="USH106:UST106"/>
    <mergeCell ref="USU106:UTG106"/>
    <mergeCell ref="UTH106:UTT106"/>
    <mergeCell ref="UTU106:UUG106"/>
    <mergeCell ref="UUH106:UUT106"/>
    <mergeCell ref="UUU106:UVG106"/>
    <mergeCell ref="UVH106:UVT106"/>
    <mergeCell ref="UVU106:UWG106"/>
    <mergeCell ref="UWH106:UWT106"/>
    <mergeCell ref="UWU106:UXG106"/>
    <mergeCell ref="UXH106:UXT106"/>
    <mergeCell ref="UXU106:UYG106"/>
    <mergeCell ref="UYH106:UYT106"/>
    <mergeCell ref="UYU106:UZG106"/>
    <mergeCell ref="UZH106:UZT106"/>
    <mergeCell ref="UZU106:VAG106"/>
    <mergeCell ref="VAH106:VAT106"/>
    <mergeCell ref="UJU106:UKG106"/>
    <mergeCell ref="UKH106:UKT106"/>
    <mergeCell ref="UKU106:ULG106"/>
    <mergeCell ref="ULH106:ULT106"/>
    <mergeCell ref="ULU106:UMG106"/>
    <mergeCell ref="UMH106:UMT106"/>
    <mergeCell ref="UMU106:UNG106"/>
    <mergeCell ref="UNH106:UNT106"/>
    <mergeCell ref="UNU106:UOG106"/>
    <mergeCell ref="UOH106:UOT106"/>
    <mergeCell ref="UOU106:UPG106"/>
    <mergeCell ref="UPH106:UPT106"/>
    <mergeCell ref="UPU106:UQG106"/>
    <mergeCell ref="UQH106:UQT106"/>
    <mergeCell ref="UQU106:URG106"/>
    <mergeCell ref="URH106:URT106"/>
    <mergeCell ref="URU106:USG106"/>
    <mergeCell ref="UBH106:UBT106"/>
    <mergeCell ref="UBU106:UCG106"/>
    <mergeCell ref="UCH106:UCT106"/>
    <mergeCell ref="UCU106:UDG106"/>
    <mergeCell ref="UDH106:UDT106"/>
    <mergeCell ref="UDU106:UEG106"/>
    <mergeCell ref="UEH106:UET106"/>
    <mergeCell ref="UEU106:UFG106"/>
    <mergeCell ref="UFH106:UFT106"/>
    <mergeCell ref="UFU106:UGG106"/>
    <mergeCell ref="UGH106:UGT106"/>
    <mergeCell ref="UGU106:UHG106"/>
    <mergeCell ref="UHH106:UHT106"/>
    <mergeCell ref="UHU106:UIG106"/>
    <mergeCell ref="UIH106:UIT106"/>
    <mergeCell ref="UIU106:UJG106"/>
    <mergeCell ref="UJH106:UJT106"/>
    <mergeCell ref="TSU106:TTG106"/>
    <mergeCell ref="TTH106:TTT106"/>
    <mergeCell ref="TTU106:TUG106"/>
    <mergeCell ref="TUH106:TUT106"/>
    <mergeCell ref="TUU106:TVG106"/>
    <mergeCell ref="TVH106:TVT106"/>
    <mergeCell ref="TVU106:TWG106"/>
    <mergeCell ref="TWH106:TWT106"/>
    <mergeCell ref="TWU106:TXG106"/>
    <mergeCell ref="TXH106:TXT106"/>
    <mergeCell ref="TXU106:TYG106"/>
    <mergeCell ref="TYH106:TYT106"/>
    <mergeCell ref="TYU106:TZG106"/>
    <mergeCell ref="TZH106:TZT106"/>
    <mergeCell ref="TZU106:UAG106"/>
    <mergeCell ref="UAH106:UAT106"/>
    <mergeCell ref="UAU106:UBG106"/>
    <mergeCell ref="TKH106:TKT106"/>
    <mergeCell ref="TKU106:TLG106"/>
    <mergeCell ref="TLH106:TLT106"/>
    <mergeCell ref="TLU106:TMG106"/>
    <mergeCell ref="TMH106:TMT106"/>
    <mergeCell ref="TMU106:TNG106"/>
    <mergeCell ref="TNH106:TNT106"/>
    <mergeCell ref="TNU106:TOG106"/>
    <mergeCell ref="TOH106:TOT106"/>
    <mergeCell ref="TOU106:TPG106"/>
    <mergeCell ref="TPH106:TPT106"/>
    <mergeCell ref="TPU106:TQG106"/>
    <mergeCell ref="TQH106:TQT106"/>
    <mergeCell ref="TQU106:TRG106"/>
    <mergeCell ref="TRH106:TRT106"/>
    <mergeCell ref="TRU106:TSG106"/>
    <mergeCell ref="TSH106:TST106"/>
    <mergeCell ref="TBU106:TCG106"/>
    <mergeCell ref="TCH106:TCT106"/>
    <mergeCell ref="TCU106:TDG106"/>
    <mergeCell ref="TDH106:TDT106"/>
    <mergeCell ref="TDU106:TEG106"/>
    <mergeCell ref="TEH106:TET106"/>
    <mergeCell ref="TEU106:TFG106"/>
    <mergeCell ref="TFH106:TFT106"/>
    <mergeCell ref="TFU106:TGG106"/>
    <mergeCell ref="TGH106:TGT106"/>
    <mergeCell ref="TGU106:THG106"/>
    <mergeCell ref="THH106:THT106"/>
    <mergeCell ref="THU106:TIG106"/>
    <mergeCell ref="TIH106:TIT106"/>
    <mergeCell ref="TIU106:TJG106"/>
    <mergeCell ref="TJH106:TJT106"/>
    <mergeCell ref="TJU106:TKG106"/>
    <mergeCell ref="STH106:STT106"/>
    <mergeCell ref="STU106:SUG106"/>
    <mergeCell ref="SUH106:SUT106"/>
    <mergeCell ref="SUU106:SVG106"/>
    <mergeCell ref="SVH106:SVT106"/>
    <mergeCell ref="SVU106:SWG106"/>
    <mergeCell ref="SWH106:SWT106"/>
    <mergeCell ref="SWU106:SXG106"/>
    <mergeCell ref="SXH106:SXT106"/>
    <mergeCell ref="SXU106:SYG106"/>
    <mergeCell ref="SYH106:SYT106"/>
    <mergeCell ref="SYU106:SZG106"/>
    <mergeCell ref="SZH106:SZT106"/>
    <mergeCell ref="SZU106:TAG106"/>
    <mergeCell ref="TAH106:TAT106"/>
    <mergeCell ref="TAU106:TBG106"/>
    <mergeCell ref="TBH106:TBT106"/>
    <mergeCell ref="SKU106:SLG106"/>
    <mergeCell ref="SLH106:SLT106"/>
    <mergeCell ref="SLU106:SMG106"/>
    <mergeCell ref="SMH106:SMT106"/>
    <mergeCell ref="SMU106:SNG106"/>
    <mergeCell ref="SNH106:SNT106"/>
    <mergeCell ref="SNU106:SOG106"/>
    <mergeCell ref="SOH106:SOT106"/>
    <mergeCell ref="SOU106:SPG106"/>
    <mergeCell ref="SPH106:SPT106"/>
    <mergeCell ref="SPU106:SQG106"/>
    <mergeCell ref="SQH106:SQT106"/>
    <mergeCell ref="SQU106:SRG106"/>
    <mergeCell ref="SRH106:SRT106"/>
    <mergeCell ref="SRU106:SSG106"/>
    <mergeCell ref="SSH106:SST106"/>
    <mergeCell ref="SSU106:STG106"/>
    <mergeCell ref="SCH106:SCT106"/>
    <mergeCell ref="SCU106:SDG106"/>
    <mergeCell ref="SDH106:SDT106"/>
    <mergeCell ref="SDU106:SEG106"/>
    <mergeCell ref="SEH106:SET106"/>
    <mergeCell ref="SEU106:SFG106"/>
    <mergeCell ref="SFH106:SFT106"/>
    <mergeCell ref="SFU106:SGG106"/>
    <mergeCell ref="SGH106:SGT106"/>
    <mergeCell ref="SGU106:SHG106"/>
    <mergeCell ref="SHH106:SHT106"/>
    <mergeCell ref="SHU106:SIG106"/>
    <mergeCell ref="SIH106:SIT106"/>
    <mergeCell ref="SIU106:SJG106"/>
    <mergeCell ref="SJH106:SJT106"/>
    <mergeCell ref="SJU106:SKG106"/>
    <mergeCell ref="SKH106:SKT106"/>
    <mergeCell ref="RTU106:RUG106"/>
    <mergeCell ref="RUH106:RUT106"/>
    <mergeCell ref="RUU106:RVG106"/>
    <mergeCell ref="RVH106:RVT106"/>
    <mergeCell ref="RVU106:RWG106"/>
    <mergeCell ref="RWH106:RWT106"/>
    <mergeCell ref="RWU106:RXG106"/>
    <mergeCell ref="RXH106:RXT106"/>
    <mergeCell ref="RXU106:RYG106"/>
    <mergeCell ref="RYH106:RYT106"/>
    <mergeCell ref="RYU106:RZG106"/>
    <mergeCell ref="RZH106:RZT106"/>
    <mergeCell ref="RZU106:SAG106"/>
    <mergeCell ref="SAH106:SAT106"/>
    <mergeCell ref="SAU106:SBG106"/>
    <mergeCell ref="SBH106:SBT106"/>
    <mergeCell ref="SBU106:SCG106"/>
    <mergeCell ref="RLH106:RLT106"/>
    <mergeCell ref="RLU106:RMG106"/>
    <mergeCell ref="RMH106:RMT106"/>
    <mergeCell ref="RMU106:RNG106"/>
    <mergeCell ref="RNH106:RNT106"/>
    <mergeCell ref="RNU106:ROG106"/>
    <mergeCell ref="ROH106:ROT106"/>
    <mergeCell ref="ROU106:RPG106"/>
    <mergeCell ref="RPH106:RPT106"/>
    <mergeCell ref="RPU106:RQG106"/>
    <mergeCell ref="RQH106:RQT106"/>
    <mergeCell ref="RQU106:RRG106"/>
    <mergeCell ref="RRH106:RRT106"/>
    <mergeCell ref="RRU106:RSG106"/>
    <mergeCell ref="RSH106:RST106"/>
    <mergeCell ref="RSU106:RTG106"/>
    <mergeCell ref="RTH106:RTT106"/>
    <mergeCell ref="RCU106:RDG106"/>
    <mergeCell ref="RDH106:RDT106"/>
    <mergeCell ref="RDU106:REG106"/>
    <mergeCell ref="REH106:RET106"/>
    <mergeCell ref="REU106:RFG106"/>
    <mergeCell ref="RFH106:RFT106"/>
    <mergeCell ref="RFU106:RGG106"/>
    <mergeCell ref="RGH106:RGT106"/>
    <mergeCell ref="RGU106:RHG106"/>
    <mergeCell ref="RHH106:RHT106"/>
    <mergeCell ref="RHU106:RIG106"/>
    <mergeCell ref="RIH106:RIT106"/>
    <mergeCell ref="RIU106:RJG106"/>
    <mergeCell ref="RJH106:RJT106"/>
    <mergeCell ref="RJU106:RKG106"/>
    <mergeCell ref="RKH106:RKT106"/>
    <mergeCell ref="RKU106:RLG106"/>
    <mergeCell ref="QUH106:QUT106"/>
    <mergeCell ref="QUU106:QVG106"/>
    <mergeCell ref="QVH106:QVT106"/>
    <mergeCell ref="QVU106:QWG106"/>
    <mergeCell ref="QWH106:QWT106"/>
    <mergeCell ref="QWU106:QXG106"/>
    <mergeCell ref="QXH106:QXT106"/>
    <mergeCell ref="QXU106:QYG106"/>
    <mergeCell ref="QYH106:QYT106"/>
    <mergeCell ref="QYU106:QZG106"/>
    <mergeCell ref="QZH106:QZT106"/>
    <mergeCell ref="QZU106:RAG106"/>
    <mergeCell ref="RAH106:RAT106"/>
    <mergeCell ref="RAU106:RBG106"/>
    <mergeCell ref="RBH106:RBT106"/>
    <mergeCell ref="RBU106:RCG106"/>
    <mergeCell ref="RCH106:RCT106"/>
    <mergeCell ref="QLU106:QMG106"/>
    <mergeCell ref="QMH106:QMT106"/>
    <mergeCell ref="QMU106:QNG106"/>
    <mergeCell ref="QNH106:QNT106"/>
    <mergeCell ref="QNU106:QOG106"/>
    <mergeCell ref="QOH106:QOT106"/>
    <mergeCell ref="QOU106:QPG106"/>
    <mergeCell ref="QPH106:QPT106"/>
    <mergeCell ref="QPU106:QQG106"/>
    <mergeCell ref="QQH106:QQT106"/>
    <mergeCell ref="QQU106:QRG106"/>
    <mergeCell ref="QRH106:QRT106"/>
    <mergeCell ref="QRU106:QSG106"/>
    <mergeCell ref="QSH106:QST106"/>
    <mergeCell ref="QSU106:QTG106"/>
    <mergeCell ref="QTH106:QTT106"/>
    <mergeCell ref="QTU106:QUG106"/>
    <mergeCell ref="QDH106:QDT106"/>
    <mergeCell ref="QDU106:QEG106"/>
    <mergeCell ref="QEH106:QET106"/>
    <mergeCell ref="QEU106:QFG106"/>
    <mergeCell ref="QFH106:QFT106"/>
    <mergeCell ref="QFU106:QGG106"/>
    <mergeCell ref="QGH106:QGT106"/>
    <mergeCell ref="QGU106:QHG106"/>
    <mergeCell ref="QHH106:QHT106"/>
    <mergeCell ref="QHU106:QIG106"/>
    <mergeCell ref="QIH106:QIT106"/>
    <mergeCell ref="QIU106:QJG106"/>
    <mergeCell ref="QJH106:QJT106"/>
    <mergeCell ref="QJU106:QKG106"/>
    <mergeCell ref="QKH106:QKT106"/>
    <mergeCell ref="QKU106:QLG106"/>
    <mergeCell ref="QLH106:QLT106"/>
    <mergeCell ref="PUU106:PVG106"/>
    <mergeCell ref="PVH106:PVT106"/>
    <mergeCell ref="PVU106:PWG106"/>
    <mergeCell ref="PWH106:PWT106"/>
    <mergeCell ref="PWU106:PXG106"/>
    <mergeCell ref="PXH106:PXT106"/>
    <mergeCell ref="PXU106:PYG106"/>
    <mergeCell ref="PYH106:PYT106"/>
    <mergeCell ref="PYU106:PZG106"/>
    <mergeCell ref="PZH106:PZT106"/>
    <mergeCell ref="PZU106:QAG106"/>
    <mergeCell ref="QAH106:QAT106"/>
    <mergeCell ref="QAU106:QBG106"/>
    <mergeCell ref="QBH106:QBT106"/>
    <mergeCell ref="QBU106:QCG106"/>
    <mergeCell ref="QCH106:QCT106"/>
    <mergeCell ref="QCU106:QDG106"/>
    <mergeCell ref="PMH106:PMT106"/>
    <mergeCell ref="PMU106:PNG106"/>
    <mergeCell ref="PNH106:PNT106"/>
    <mergeCell ref="PNU106:POG106"/>
    <mergeCell ref="POH106:POT106"/>
    <mergeCell ref="POU106:PPG106"/>
    <mergeCell ref="PPH106:PPT106"/>
    <mergeCell ref="PPU106:PQG106"/>
    <mergeCell ref="PQH106:PQT106"/>
    <mergeCell ref="PQU106:PRG106"/>
    <mergeCell ref="PRH106:PRT106"/>
    <mergeCell ref="PRU106:PSG106"/>
    <mergeCell ref="PSH106:PST106"/>
    <mergeCell ref="PSU106:PTG106"/>
    <mergeCell ref="PTH106:PTT106"/>
    <mergeCell ref="PTU106:PUG106"/>
    <mergeCell ref="PUH106:PUT106"/>
    <mergeCell ref="PDU106:PEG106"/>
    <mergeCell ref="PEH106:PET106"/>
    <mergeCell ref="PEU106:PFG106"/>
    <mergeCell ref="PFH106:PFT106"/>
    <mergeCell ref="PFU106:PGG106"/>
    <mergeCell ref="PGH106:PGT106"/>
    <mergeCell ref="PGU106:PHG106"/>
    <mergeCell ref="PHH106:PHT106"/>
    <mergeCell ref="PHU106:PIG106"/>
    <mergeCell ref="PIH106:PIT106"/>
    <mergeCell ref="PIU106:PJG106"/>
    <mergeCell ref="PJH106:PJT106"/>
    <mergeCell ref="PJU106:PKG106"/>
    <mergeCell ref="PKH106:PKT106"/>
    <mergeCell ref="PKU106:PLG106"/>
    <mergeCell ref="PLH106:PLT106"/>
    <mergeCell ref="PLU106:PMG106"/>
    <mergeCell ref="OVH106:OVT106"/>
    <mergeCell ref="OVU106:OWG106"/>
    <mergeCell ref="OWH106:OWT106"/>
    <mergeCell ref="OWU106:OXG106"/>
    <mergeCell ref="OXH106:OXT106"/>
    <mergeCell ref="OXU106:OYG106"/>
    <mergeCell ref="OYH106:OYT106"/>
    <mergeCell ref="OYU106:OZG106"/>
    <mergeCell ref="OZH106:OZT106"/>
    <mergeCell ref="OZU106:PAG106"/>
    <mergeCell ref="PAH106:PAT106"/>
    <mergeCell ref="PAU106:PBG106"/>
    <mergeCell ref="PBH106:PBT106"/>
    <mergeCell ref="PBU106:PCG106"/>
    <mergeCell ref="PCH106:PCT106"/>
    <mergeCell ref="PCU106:PDG106"/>
    <mergeCell ref="PDH106:PDT106"/>
    <mergeCell ref="OMU106:ONG106"/>
    <mergeCell ref="ONH106:ONT106"/>
    <mergeCell ref="ONU106:OOG106"/>
    <mergeCell ref="OOH106:OOT106"/>
    <mergeCell ref="OOU106:OPG106"/>
    <mergeCell ref="OPH106:OPT106"/>
    <mergeCell ref="OPU106:OQG106"/>
    <mergeCell ref="OQH106:OQT106"/>
    <mergeCell ref="OQU106:ORG106"/>
    <mergeCell ref="ORH106:ORT106"/>
    <mergeCell ref="ORU106:OSG106"/>
    <mergeCell ref="OSH106:OST106"/>
    <mergeCell ref="OSU106:OTG106"/>
    <mergeCell ref="OTH106:OTT106"/>
    <mergeCell ref="OTU106:OUG106"/>
    <mergeCell ref="OUH106:OUT106"/>
    <mergeCell ref="OUU106:OVG106"/>
    <mergeCell ref="OEH106:OET106"/>
    <mergeCell ref="OEU106:OFG106"/>
    <mergeCell ref="OFH106:OFT106"/>
    <mergeCell ref="OFU106:OGG106"/>
    <mergeCell ref="OGH106:OGT106"/>
    <mergeCell ref="OGU106:OHG106"/>
    <mergeCell ref="OHH106:OHT106"/>
    <mergeCell ref="OHU106:OIG106"/>
    <mergeCell ref="OIH106:OIT106"/>
    <mergeCell ref="OIU106:OJG106"/>
    <mergeCell ref="OJH106:OJT106"/>
    <mergeCell ref="OJU106:OKG106"/>
    <mergeCell ref="OKH106:OKT106"/>
    <mergeCell ref="OKU106:OLG106"/>
    <mergeCell ref="OLH106:OLT106"/>
    <mergeCell ref="OLU106:OMG106"/>
    <mergeCell ref="OMH106:OMT106"/>
    <mergeCell ref="NVU106:NWG106"/>
    <mergeCell ref="NWH106:NWT106"/>
    <mergeCell ref="NWU106:NXG106"/>
    <mergeCell ref="NXH106:NXT106"/>
    <mergeCell ref="NXU106:NYG106"/>
    <mergeCell ref="NYH106:NYT106"/>
    <mergeCell ref="NYU106:NZG106"/>
    <mergeCell ref="NZH106:NZT106"/>
    <mergeCell ref="NZU106:OAG106"/>
    <mergeCell ref="OAH106:OAT106"/>
    <mergeCell ref="OAU106:OBG106"/>
    <mergeCell ref="OBH106:OBT106"/>
    <mergeCell ref="OBU106:OCG106"/>
    <mergeCell ref="OCH106:OCT106"/>
    <mergeCell ref="OCU106:ODG106"/>
    <mergeCell ref="ODH106:ODT106"/>
    <mergeCell ref="ODU106:OEG106"/>
    <mergeCell ref="NNH106:NNT106"/>
    <mergeCell ref="NNU106:NOG106"/>
    <mergeCell ref="NOH106:NOT106"/>
    <mergeCell ref="NOU106:NPG106"/>
    <mergeCell ref="NPH106:NPT106"/>
    <mergeCell ref="NPU106:NQG106"/>
    <mergeCell ref="NQH106:NQT106"/>
    <mergeCell ref="NQU106:NRG106"/>
    <mergeCell ref="NRH106:NRT106"/>
    <mergeCell ref="NRU106:NSG106"/>
    <mergeCell ref="NSH106:NST106"/>
    <mergeCell ref="NSU106:NTG106"/>
    <mergeCell ref="NTH106:NTT106"/>
    <mergeCell ref="NTU106:NUG106"/>
    <mergeCell ref="NUH106:NUT106"/>
    <mergeCell ref="NUU106:NVG106"/>
    <mergeCell ref="NVH106:NVT106"/>
    <mergeCell ref="NEU106:NFG106"/>
    <mergeCell ref="NFH106:NFT106"/>
    <mergeCell ref="NFU106:NGG106"/>
    <mergeCell ref="NGH106:NGT106"/>
    <mergeCell ref="NGU106:NHG106"/>
    <mergeCell ref="NHH106:NHT106"/>
    <mergeCell ref="NHU106:NIG106"/>
    <mergeCell ref="NIH106:NIT106"/>
    <mergeCell ref="NIU106:NJG106"/>
    <mergeCell ref="NJH106:NJT106"/>
    <mergeCell ref="NJU106:NKG106"/>
    <mergeCell ref="NKH106:NKT106"/>
    <mergeCell ref="NKU106:NLG106"/>
    <mergeCell ref="NLH106:NLT106"/>
    <mergeCell ref="NLU106:NMG106"/>
    <mergeCell ref="NMH106:NMT106"/>
    <mergeCell ref="NMU106:NNG106"/>
    <mergeCell ref="MWH106:MWT106"/>
    <mergeCell ref="MWU106:MXG106"/>
    <mergeCell ref="MXH106:MXT106"/>
    <mergeCell ref="MXU106:MYG106"/>
    <mergeCell ref="MYH106:MYT106"/>
    <mergeCell ref="MYU106:MZG106"/>
    <mergeCell ref="MZH106:MZT106"/>
    <mergeCell ref="MZU106:NAG106"/>
    <mergeCell ref="NAH106:NAT106"/>
    <mergeCell ref="NAU106:NBG106"/>
    <mergeCell ref="NBH106:NBT106"/>
    <mergeCell ref="NBU106:NCG106"/>
    <mergeCell ref="NCH106:NCT106"/>
    <mergeCell ref="NCU106:NDG106"/>
    <mergeCell ref="NDH106:NDT106"/>
    <mergeCell ref="NDU106:NEG106"/>
    <mergeCell ref="NEH106:NET106"/>
    <mergeCell ref="MNU106:MOG106"/>
    <mergeCell ref="MOH106:MOT106"/>
    <mergeCell ref="MOU106:MPG106"/>
    <mergeCell ref="MPH106:MPT106"/>
    <mergeCell ref="MPU106:MQG106"/>
    <mergeCell ref="MQH106:MQT106"/>
    <mergeCell ref="MQU106:MRG106"/>
    <mergeCell ref="MRH106:MRT106"/>
    <mergeCell ref="MRU106:MSG106"/>
    <mergeCell ref="MSH106:MST106"/>
    <mergeCell ref="MSU106:MTG106"/>
    <mergeCell ref="MTH106:MTT106"/>
    <mergeCell ref="MTU106:MUG106"/>
    <mergeCell ref="MUH106:MUT106"/>
    <mergeCell ref="MUU106:MVG106"/>
    <mergeCell ref="MVH106:MVT106"/>
    <mergeCell ref="MVU106:MWG106"/>
    <mergeCell ref="MFH106:MFT106"/>
    <mergeCell ref="MFU106:MGG106"/>
    <mergeCell ref="MGH106:MGT106"/>
    <mergeCell ref="MGU106:MHG106"/>
    <mergeCell ref="MHH106:MHT106"/>
    <mergeCell ref="MHU106:MIG106"/>
    <mergeCell ref="MIH106:MIT106"/>
    <mergeCell ref="MIU106:MJG106"/>
    <mergeCell ref="MJH106:MJT106"/>
    <mergeCell ref="MJU106:MKG106"/>
    <mergeCell ref="MKH106:MKT106"/>
    <mergeCell ref="MKU106:MLG106"/>
    <mergeCell ref="MLH106:MLT106"/>
    <mergeCell ref="MLU106:MMG106"/>
    <mergeCell ref="MMH106:MMT106"/>
    <mergeCell ref="MMU106:MNG106"/>
    <mergeCell ref="MNH106:MNT106"/>
    <mergeCell ref="LWU106:LXG106"/>
    <mergeCell ref="LXH106:LXT106"/>
    <mergeCell ref="LXU106:LYG106"/>
    <mergeCell ref="LYH106:LYT106"/>
    <mergeCell ref="LYU106:LZG106"/>
    <mergeCell ref="LZH106:LZT106"/>
    <mergeCell ref="LZU106:MAG106"/>
    <mergeCell ref="MAH106:MAT106"/>
    <mergeCell ref="MAU106:MBG106"/>
    <mergeCell ref="MBH106:MBT106"/>
    <mergeCell ref="MBU106:MCG106"/>
    <mergeCell ref="MCH106:MCT106"/>
    <mergeCell ref="MCU106:MDG106"/>
    <mergeCell ref="MDH106:MDT106"/>
    <mergeCell ref="MDU106:MEG106"/>
    <mergeCell ref="MEH106:MET106"/>
    <mergeCell ref="MEU106:MFG106"/>
    <mergeCell ref="LOH106:LOT106"/>
    <mergeCell ref="LOU106:LPG106"/>
    <mergeCell ref="LPH106:LPT106"/>
    <mergeCell ref="LPU106:LQG106"/>
    <mergeCell ref="LQH106:LQT106"/>
    <mergeCell ref="LQU106:LRG106"/>
    <mergeCell ref="LRH106:LRT106"/>
    <mergeCell ref="LRU106:LSG106"/>
    <mergeCell ref="LSH106:LST106"/>
    <mergeCell ref="LSU106:LTG106"/>
    <mergeCell ref="LTH106:LTT106"/>
    <mergeCell ref="LTU106:LUG106"/>
    <mergeCell ref="LUH106:LUT106"/>
    <mergeCell ref="LUU106:LVG106"/>
    <mergeCell ref="LVH106:LVT106"/>
    <mergeCell ref="LVU106:LWG106"/>
    <mergeCell ref="LWH106:LWT106"/>
    <mergeCell ref="LFU106:LGG106"/>
    <mergeCell ref="LGH106:LGT106"/>
    <mergeCell ref="LGU106:LHG106"/>
    <mergeCell ref="LHH106:LHT106"/>
    <mergeCell ref="LHU106:LIG106"/>
    <mergeCell ref="LIH106:LIT106"/>
    <mergeCell ref="LIU106:LJG106"/>
    <mergeCell ref="LJH106:LJT106"/>
    <mergeCell ref="LJU106:LKG106"/>
    <mergeCell ref="LKH106:LKT106"/>
    <mergeCell ref="LKU106:LLG106"/>
    <mergeCell ref="LLH106:LLT106"/>
    <mergeCell ref="LLU106:LMG106"/>
    <mergeCell ref="LMH106:LMT106"/>
    <mergeCell ref="LMU106:LNG106"/>
    <mergeCell ref="LNH106:LNT106"/>
    <mergeCell ref="LNU106:LOG106"/>
    <mergeCell ref="KXH106:KXT106"/>
    <mergeCell ref="KXU106:KYG106"/>
    <mergeCell ref="KYH106:KYT106"/>
    <mergeCell ref="KYU106:KZG106"/>
    <mergeCell ref="KZH106:KZT106"/>
    <mergeCell ref="KZU106:LAG106"/>
    <mergeCell ref="LAH106:LAT106"/>
    <mergeCell ref="LAU106:LBG106"/>
    <mergeCell ref="LBH106:LBT106"/>
    <mergeCell ref="LBU106:LCG106"/>
    <mergeCell ref="LCH106:LCT106"/>
    <mergeCell ref="LCU106:LDG106"/>
    <mergeCell ref="LDH106:LDT106"/>
    <mergeCell ref="LDU106:LEG106"/>
    <mergeCell ref="LEH106:LET106"/>
    <mergeCell ref="LEU106:LFG106"/>
    <mergeCell ref="LFH106:LFT106"/>
    <mergeCell ref="KOU106:KPG106"/>
    <mergeCell ref="KPH106:KPT106"/>
    <mergeCell ref="KPU106:KQG106"/>
    <mergeCell ref="KQH106:KQT106"/>
    <mergeCell ref="KQU106:KRG106"/>
    <mergeCell ref="KRH106:KRT106"/>
    <mergeCell ref="KRU106:KSG106"/>
    <mergeCell ref="KSH106:KST106"/>
    <mergeCell ref="KSU106:KTG106"/>
    <mergeCell ref="KTH106:KTT106"/>
    <mergeCell ref="KTU106:KUG106"/>
    <mergeCell ref="KUH106:KUT106"/>
    <mergeCell ref="KUU106:KVG106"/>
    <mergeCell ref="KVH106:KVT106"/>
    <mergeCell ref="KVU106:KWG106"/>
    <mergeCell ref="KWH106:KWT106"/>
    <mergeCell ref="KWU106:KXG106"/>
    <mergeCell ref="KGH106:KGT106"/>
    <mergeCell ref="KGU106:KHG106"/>
    <mergeCell ref="KHH106:KHT106"/>
    <mergeCell ref="KHU106:KIG106"/>
    <mergeCell ref="KIH106:KIT106"/>
    <mergeCell ref="KIU106:KJG106"/>
    <mergeCell ref="KJH106:KJT106"/>
    <mergeCell ref="KJU106:KKG106"/>
    <mergeCell ref="KKH106:KKT106"/>
    <mergeCell ref="KKU106:KLG106"/>
    <mergeCell ref="KLH106:KLT106"/>
    <mergeCell ref="KLU106:KMG106"/>
    <mergeCell ref="KMH106:KMT106"/>
    <mergeCell ref="KMU106:KNG106"/>
    <mergeCell ref="KNH106:KNT106"/>
    <mergeCell ref="KNU106:KOG106"/>
    <mergeCell ref="KOH106:KOT106"/>
    <mergeCell ref="JXU106:JYG106"/>
    <mergeCell ref="JYH106:JYT106"/>
    <mergeCell ref="JYU106:JZG106"/>
    <mergeCell ref="JZH106:JZT106"/>
    <mergeCell ref="JZU106:KAG106"/>
    <mergeCell ref="KAH106:KAT106"/>
    <mergeCell ref="KAU106:KBG106"/>
    <mergeCell ref="KBH106:KBT106"/>
    <mergeCell ref="KBU106:KCG106"/>
    <mergeCell ref="KCH106:KCT106"/>
    <mergeCell ref="KCU106:KDG106"/>
    <mergeCell ref="KDH106:KDT106"/>
    <mergeCell ref="KDU106:KEG106"/>
    <mergeCell ref="KEH106:KET106"/>
    <mergeCell ref="KEU106:KFG106"/>
    <mergeCell ref="KFH106:KFT106"/>
    <mergeCell ref="KFU106:KGG106"/>
    <mergeCell ref="JPH106:JPT106"/>
    <mergeCell ref="JPU106:JQG106"/>
    <mergeCell ref="JQH106:JQT106"/>
    <mergeCell ref="JQU106:JRG106"/>
    <mergeCell ref="JRH106:JRT106"/>
    <mergeCell ref="JRU106:JSG106"/>
    <mergeCell ref="JSH106:JST106"/>
    <mergeCell ref="JSU106:JTG106"/>
    <mergeCell ref="JTH106:JTT106"/>
    <mergeCell ref="JTU106:JUG106"/>
    <mergeCell ref="JUH106:JUT106"/>
    <mergeCell ref="JUU106:JVG106"/>
    <mergeCell ref="JVH106:JVT106"/>
    <mergeCell ref="JVU106:JWG106"/>
    <mergeCell ref="JWH106:JWT106"/>
    <mergeCell ref="JWU106:JXG106"/>
    <mergeCell ref="JXH106:JXT106"/>
    <mergeCell ref="JGU106:JHG106"/>
    <mergeCell ref="JHH106:JHT106"/>
    <mergeCell ref="JHU106:JIG106"/>
    <mergeCell ref="JIH106:JIT106"/>
    <mergeCell ref="JIU106:JJG106"/>
    <mergeCell ref="JJH106:JJT106"/>
    <mergeCell ref="JJU106:JKG106"/>
    <mergeCell ref="JKH106:JKT106"/>
    <mergeCell ref="JKU106:JLG106"/>
    <mergeCell ref="JLH106:JLT106"/>
    <mergeCell ref="JLU106:JMG106"/>
    <mergeCell ref="JMH106:JMT106"/>
    <mergeCell ref="JMU106:JNG106"/>
    <mergeCell ref="JNH106:JNT106"/>
    <mergeCell ref="JNU106:JOG106"/>
    <mergeCell ref="JOH106:JOT106"/>
    <mergeCell ref="JOU106:JPG106"/>
    <mergeCell ref="IYH106:IYT106"/>
    <mergeCell ref="IYU106:IZG106"/>
    <mergeCell ref="IZH106:IZT106"/>
    <mergeCell ref="IZU106:JAG106"/>
    <mergeCell ref="JAH106:JAT106"/>
    <mergeCell ref="JAU106:JBG106"/>
    <mergeCell ref="JBH106:JBT106"/>
    <mergeCell ref="JBU106:JCG106"/>
    <mergeCell ref="JCH106:JCT106"/>
    <mergeCell ref="JCU106:JDG106"/>
    <mergeCell ref="JDH106:JDT106"/>
    <mergeCell ref="JDU106:JEG106"/>
    <mergeCell ref="JEH106:JET106"/>
    <mergeCell ref="JEU106:JFG106"/>
    <mergeCell ref="JFH106:JFT106"/>
    <mergeCell ref="JFU106:JGG106"/>
    <mergeCell ref="JGH106:JGT106"/>
    <mergeCell ref="IPU106:IQG106"/>
    <mergeCell ref="IQH106:IQT106"/>
    <mergeCell ref="IQU106:IRG106"/>
    <mergeCell ref="IRH106:IRT106"/>
    <mergeCell ref="IRU106:ISG106"/>
    <mergeCell ref="ISH106:IST106"/>
    <mergeCell ref="ISU106:ITG106"/>
    <mergeCell ref="ITH106:ITT106"/>
    <mergeCell ref="ITU106:IUG106"/>
    <mergeCell ref="IUH106:IUT106"/>
    <mergeCell ref="IUU106:IVG106"/>
    <mergeCell ref="IVH106:IVT106"/>
    <mergeCell ref="IVU106:IWG106"/>
    <mergeCell ref="IWH106:IWT106"/>
    <mergeCell ref="IWU106:IXG106"/>
    <mergeCell ref="IXH106:IXT106"/>
    <mergeCell ref="IXU106:IYG106"/>
    <mergeCell ref="IHH106:IHT106"/>
    <mergeCell ref="IHU106:IIG106"/>
    <mergeCell ref="IIH106:IIT106"/>
    <mergeCell ref="IIU106:IJG106"/>
    <mergeCell ref="IJH106:IJT106"/>
    <mergeCell ref="IJU106:IKG106"/>
    <mergeCell ref="IKH106:IKT106"/>
    <mergeCell ref="IKU106:ILG106"/>
    <mergeCell ref="ILH106:ILT106"/>
    <mergeCell ref="ILU106:IMG106"/>
    <mergeCell ref="IMH106:IMT106"/>
    <mergeCell ref="IMU106:ING106"/>
    <mergeCell ref="INH106:INT106"/>
    <mergeCell ref="INU106:IOG106"/>
    <mergeCell ref="IOH106:IOT106"/>
    <mergeCell ref="IOU106:IPG106"/>
    <mergeCell ref="IPH106:IPT106"/>
    <mergeCell ref="HYU106:HZG106"/>
    <mergeCell ref="HZH106:HZT106"/>
    <mergeCell ref="HZU106:IAG106"/>
    <mergeCell ref="IAH106:IAT106"/>
    <mergeCell ref="IAU106:IBG106"/>
    <mergeCell ref="IBH106:IBT106"/>
    <mergeCell ref="IBU106:ICG106"/>
    <mergeCell ref="ICH106:ICT106"/>
    <mergeCell ref="ICU106:IDG106"/>
    <mergeCell ref="IDH106:IDT106"/>
    <mergeCell ref="IDU106:IEG106"/>
    <mergeCell ref="IEH106:IET106"/>
    <mergeCell ref="IEU106:IFG106"/>
    <mergeCell ref="IFH106:IFT106"/>
    <mergeCell ref="IFU106:IGG106"/>
    <mergeCell ref="IGH106:IGT106"/>
    <mergeCell ref="IGU106:IHG106"/>
    <mergeCell ref="HQH106:HQT106"/>
    <mergeCell ref="HQU106:HRG106"/>
    <mergeCell ref="HRH106:HRT106"/>
    <mergeCell ref="HRU106:HSG106"/>
    <mergeCell ref="HSH106:HST106"/>
    <mergeCell ref="HSU106:HTG106"/>
    <mergeCell ref="HTH106:HTT106"/>
    <mergeCell ref="HTU106:HUG106"/>
    <mergeCell ref="HUH106:HUT106"/>
    <mergeCell ref="HUU106:HVG106"/>
    <mergeCell ref="HVH106:HVT106"/>
    <mergeCell ref="HVU106:HWG106"/>
    <mergeCell ref="HWH106:HWT106"/>
    <mergeCell ref="HWU106:HXG106"/>
    <mergeCell ref="HXH106:HXT106"/>
    <mergeCell ref="HXU106:HYG106"/>
    <mergeCell ref="HYH106:HYT106"/>
    <mergeCell ref="HHU106:HIG106"/>
    <mergeCell ref="HIH106:HIT106"/>
    <mergeCell ref="HIU106:HJG106"/>
    <mergeCell ref="HJH106:HJT106"/>
    <mergeCell ref="HJU106:HKG106"/>
    <mergeCell ref="HKH106:HKT106"/>
    <mergeCell ref="HKU106:HLG106"/>
    <mergeCell ref="HLH106:HLT106"/>
    <mergeCell ref="HLU106:HMG106"/>
    <mergeCell ref="HMH106:HMT106"/>
    <mergeCell ref="HMU106:HNG106"/>
    <mergeCell ref="HNH106:HNT106"/>
    <mergeCell ref="HNU106:HOG106"/>
    <mergeCell ref="HOH106:HOT106"/>
    <mergeCell ref="HOU106:HPG106"/>
    <mergeCell ref="HPH106:HPT106"/>
    <mergeCell ref="HPU106:HQG106"/>
    <mergeCell ref="GZH106:GZT106"/>
    <mergeCell ref="GZU106:HAG106"/>
    <mergeCell ref="HAH106:HAT106"/>
    <mergeCell ref="HAU106:HBG106"/>
    <mergeCell ref="HBH106:HBT106"/>
    <mergeCell ref="HBU106:HCG106"/>
    <mergeCell ref="HCH106:HCT106"/>
    <mergeCell ref="HCU106:HDG106"/>
    <mergeCell ref="HDH106:HDT106"/>
    <mergeCell ref="HDU106:HEG106"/>
    <mergeCell ref="HEH106:HET106"/>
    <mergeCell ref="HEU106:HFG106"/>
    <mergeCell ref="HFH106:HFT106"/>
    <mergeCell ref="HFU106:HGG106"/>
    <mergeCell ref="HGH106:HGT106"/>
    <mergeCell ref="HGU106:HHG106"/>
    <mergeCell ref="HHH106:HHT106"/>
    <mergeCell ref="GQU106:GRG106"/>
    <mergeCell ref="GRH106:GRT106"/>
    <mergeCell ref="GRU106:GSG106"/>
    <mergeCell ref="GSH106:GST106"/>
    <mergeCell ref="GSU106:GTG106"/>
    <mergeCell ref="GTH106:GTT106"/>
    <mergeCell ref="GTU106:GUG106"/>
    <mergeCell ref="GUH106:GUT106"/>
    <mergeCell ref="GUU106:GVG106"/>
    <mergeCell ref="GVH106:GVT106"/>
    <mergeCell ref="GVU106:GWG106"/>
    <mergeCell ref="GWH106:GWT106"/>
    <mergeCell ref="GWU106:GXG106"/>
    <mergeCell ref="GXH106:GXT106"/>
    <mergeCell ref="GXU106:GYG106"/>
    <mergeCell ref="GYH106:GYT106"/>
    <mergeCell ref="GYU106:GZG106"/>
    <mergeCell ref="GIH106:GIT106"/>
    <mergeCell ref="GIU106:GJG106"/>
    <mergeCell ref="GJH106:GJT106"/>
    <mergeCell ref="GJU106:GKG106"/>
    <mergeCell ref="GKH106:GKT106"/>
    <mergeCell ref="GKU106:GLG106"/>
    <mergeCell ref="GLH106:GLT106"/>
    <mergeCell ref="GLU106:GMG106"/>
    <mergeCell ref="GMH106:GMT106"/>
    <mergeCell ref="GMU106:GNG106"/>
    <mergeCell ref="GNH106:GNT106"/>
    <mergeCell ref="GNU106:GOG106"/>
    <mergeCell ref="GOH106:GOT106"/>
    <mergeCell ref="GOU106:GPG106"/>
    <mergeCell ref="GPH106:GPT106"/>
    <mergeCell ref="GPU106:GQG106"/>
    <mergeCell ref="GQH106:GQT106"/>
    <mergeCell ref="FZU106:GAG106"/>
    <mergeCell ref="GAH106:GAT106"/>
    <mergeCell ref="GAU106:GBG106"/>
    <mergeCell ref="GBH106:GBT106"/>
    <mergeCell ref="GBU106:GCG106"/>
    <mergeCell ref="GCH106:GCT106"/>
    <mergeCell ref="GCU106:GDG106"/>
    <mergeCell ref="GDH106:GDT106"/>
    <mergeCell ref="GDU106:GEG106"/>
    <mergeCell ref="GEH106:GET106"/>
    <mergeCell ref="GEU106:GFG106"/>
    <mergeCell ref="GFH106:GFT106"/>
    <mergeCell ref="GFU106:GGG106"/>
    <mergeCell ref="GGH106:GGT106"/>
    <mergeCell ref="GGU106:GHG106"/>
    <mergeCell ref="GHH106:GHT106"/>
    <mergeCell ref="GHU106:GIG106"/>
    <mergeCell ref="FRH106:FRT106"/>
    <mergeCell ref="FRU106:FSG106"/>
    <mergeCell ref="FSH106:FST106"/>
    <mergeCell ref="FSU106:FTG106"/>
    <mergeCell ref="FTH106:FTT106"/>
    <mergeCell ref="FTU106:FUG106"/>
    <mergeCell ref="FUH106:FUT106"/>
    <mergeCell ref="FUU106:FVG106"/>
    <mergeCell ref="FVH106:FVT106"/>
    <mergeCell ref="FVU106:FWG106"/>
    <mergeCell ref="FWH106:FWT106"/>
    <mergeCell ref="FWU106:FXG106"/>
    <mergeCell ref="FXH106:FXT106"/>
    <mergeCell ref="FXU106:FYG106"/>
    <mergeCell ref="FYH106:FYT106"/>
    <mergeCell ref="FYU106:FZG106"/>
    <mergeCell ref="FZH106:FZT106"/>
    <mergeCell ref="FIU106:FJG106"/>
    <mergeCell ref="FJH106:FJT106"/>
    <mergeCell ref="FJU106:FKG106"/>
    <mergeCell ref="FKH106:FKT106"/>
    <mergeCell ref="FKU106:FLG106"/>
    <mergeCell ref="FLH106:FLT106"/>
    <mergeCell ref="FLU106:FMG106"/>
    <mergeCell ref="FMH106:FMT106"/>
    <mergeCell ref="FMU106:FNG106"/>
    <mergeCell ref="FNH106:FNT106"/>
    <mergeCell ref="FNU106:FOG106"/>
    <mergeCell ref="FOH106:FOT106"/>
    <mergeCell ref="FOU106:FPG106"/>
    <mergeCell ref="FPH106:FPT106"/>
    <mergeCell ref="FPU106:FQG106"/>
    <mergeCell ref="FQH106:FQT106"/>
    <mergeCell ref="FQU106:FRG106"/>
    <mergeCell ref="FAH106:FAT106"/>
    <mergeCell ref="FAU106:FBG106"/>
    <mergeCell ref="FBH106:FBT106"/>
    <mergeCell ref="FBU106:FCG106"/>
    <mergeCell ref="FCH106:FCT106"/>
    <mergeCell ref="FCU106:FDG106"/>
    <mergeCell ref="FDH106:FDT106"/>
    <mergeCell ref="FDU106:FEG106"/>
    <mergeCell ref="FEH106:FET106"/>
    <mergeCell ref="FEU106:FFG106"/>
    <mergeCell ref="FFH106:FFT106"/>
    <mergeCell ref="FFU106:FGG106"/>
    <mergeCell ref="FGH106:FGT106"/>
    <mergeCell ref="FGU106:FHG106"/>
    <mergeCell ref="FHH106:FHT106"/>
    <mergeCell ref="FHU106:FIG106"/>
    <mergeCell ref="FIH106:FIT106"/>
    <mergeCell ref="ERU106:ESG106"/>
    <mergeCell ref="ESH106:EST106"/>
    <mergeCell ref="ESU106:ETG106"/>
    <mergeCell ref="ETH106:ETT106"/>
    <mergeCell ref="ETU106:EUG106"/>
    <mergeCell ref="EUH106:EUT106"/>
    <mergeCell ref="EUU106:EVG106"/>
    <mergeCell ref="EVH106:EVT106"/>
    <mergeCell ref="EVU106:EWG106"/>
    <mergeCell ref="EWH106:EWT106"/>
    <mergeCell ref="EWU106:EXG106"/>
    <mergeCell ref="EXH106:EXT106"/>
    <mergeCell ref="EXU106:EYG106"/>
    <mergeCell ref="EYH106:EYT106"/>
    <mergeCell ref="EYU106:EZG106"/>
    <mergeCell ref="EZH106:EZT106"/>
    <mergeCell ref="EZU106:FAG106"/>
    <mergeCell ref="EJH106:EJT106"/>
    <mergeCell ref="EJU106:EKG106"/>
    <mergeCell ref="EKH106:EKT106"/>
    <mergeCell ref="EKU106:ELG106"/>
    <mergeCell ref="ELH106:ELT106"/>
    <mergeCell ref="ELU106:EMG106"/>
    <mergeCell ref="EMH106:EMT106"/>
    <mergeCell ref="EMU106:ENG106"/>
    <mergeCell ref="ENH106:ENT106"/>
    <mergeCell ref="ENU106:EOG106"/>
    <mergeCell ref="EOH106:EOT106"/>
    <mergeCell ref="EOU106:EPG106"/>
    <mergeCell ref="EPH106:EPT106"/>
    <mergeCell ref="EPU106:EQG106"/>
    <mergeCell ref="EQH106:EQT106"/>
    <mergeCell ref="EQU106:ERG106"/>
    <mergeCell ref="ERH106:ERT106"/>
    <mergeCell ref="EAU106:EBG106"/>
    <mergeCell ref="EBH106:EBT106"/>
    <mergeCell ref="EBU106:ECG106"/>
    <mergeCell ref="ECH106:ECT106"/>
    <mergeCell ref="ECU106:EDG106"/>
    <mergeCell ref="EDH106:EDT106"/>
    <mergeCell ref="EDU106:EEG106"/>
    <mergeCell ref="EEH106:EET106"/>
    <mergeCell ref="EEU106:EFG106"/>
    <mergeCell ref="EFH106:EFT106"/>
    <mergeCell ref="EFU106:EGG106"/>
    <mergeCell ref="EGH106:EGT106"/>
    <mergeCell ref="EGU106:EHG106"/>
    <mergeCell ref="EHH106:EHT106"/>
    <mergeCell ref="EHU106:EIG106"/>
    <mergeCell ref="EIH106:EIT106"/>
    <mergeCell ref="EIU106:EJG106"/>
    <mergeCell ref="DSH106:DST106"/>
    <mergeCell ref="DSU106:DTG106"/>
    <mergeCell ref="DTH106:DTT106"/>
    <mergeCell ref="DTU106:DUG106"/>
    <mergeCell ref="DUH106:DUT106"/>
    <mergeCell ref="DUU106:DVG106"/>
    <mergeCell ref="DVH106:DVT106"/>
    <mergeCell ref="DVU106:DWG106"/>
    <mergeCell ref="DWH106:DWT106"/>
    <mergeCell ref="DWU106:DXG106"/>
    <mergeCell ref="DXH106:DXT106"/>
    <mergeCell ref="DXU106:DYG106"/>
    <mergeCell ref="DYH106:DYT106"/>
    <mergeCell ref="DYU106:DZG106"/>
    <mergeCell ref="DZH106:DZT106"/>
    <mergeCell ref="DZU106:EAG106"/>
    <mergeCell ref="EAH106:EAT106"/>
    <mergeCell ref="DJU106:DKG106"/>
    <mergeCell ref="DKH106:DKT106"/>
    <mergeCell ref="DKU106:DLG106"/>
    <mergeCell ref="DLH106:DLT106"/>
    <mergeCell ref="DLU106:DMG106"/>
    <mergeCell ref="DMH106:DMT106"/>
    <mergeCell ref="DMU106:DNG106"/>
    <mergeCell ref="DNH106:DNT106"/>
    <mergeCell ref="DNU106:DOG106"/>
    <mergeCell ref="DOH106:DOT106"/>
    <mergeCell ref="DOU106:DPG106"/>
    <mergeCell ref="DPH106:DPT106"/>
    <mergeCell ref="DPU106:DQG106"/>
    <mergeCell ref="DQH106:DQT106"/>
    <mergeCell ref="DQU106:DRG106"/>
    <mergeCell ref="DRH106:DRT106"/>
    <mergeCell ref="DRU106:DSG106"/>
    <mergeCell ref="DBH106:DBT106"/>
    <mergeCell ref="DBU106:DCG106"/>
    <mergeCell ref="DCH106:DCT106"/>
    <mergeCell ref="DCU106:DDG106"/>
    <mergeCell ref="DDH106:DDT106"/>
    <mergeCell ref="DDU106:DEG106"/>
    <mergeCell ref="DEH106:DET106"/>
    <mergeCell ref="DEU106:DFG106"/>
    <mergeCell ref="DFH106:DFT106"/>
    <mergeCell ref="DFU106:DGG106"/>
    <mergeCell ref="DGH106:DGT106"/>
    <mergeCell ref="DGU106:DHG106"/>
    <mergeCell ref="DHH106:DHT106"/>
    <mergeCell ref="DHU106:DIG106"/>
    <mergeCell ref="DIH106:DIT106"/>
    <mergeCell ref="DIU106:DJG106"/>
    <mergeCell ref="DJH106:DJT106"/>
    <mergeCell ref="CSU106:CTG106"/>
    <mergeCell ref="CTH106:CTT106"/>
    <mergeCell ref="CTU106:CUG106"/>
    <mergeCell ref="CUH106:CUT106"/>
    <mergeCell ref="CUU106:CVG106"/>
    <mergeCell ref="CVH106:CVT106"/>
    <mergeCell ref="CVU106:CWG106"/>
    <mergeCell ref="CWH106:CWT106"/>
    <mergeCell ref="CWU106:CXG106"/>
    <mergeCell ref="CXH106:CXT106"/>
    <mergeCell ref="CXU106:CYG106"/>
    <mergeCell ref="CYH106:CYT106"/>
    <mergeCell ref="CYU106:CZG106"/>
    <mergeCell ref="CZH106:CZT106"/>
    <mergeCell ref="CZU106:DAG106"/>
    <mergeCell ref="DAH106:DAT106"/>
    <mergeCell ref="DAU106:DBG106"/>
    <mergeCell ref="CKH106:CKT106"/>
    <mergeCell ref="CKU106:CLG106"/>
    <mergeCell ref="CLH106:CLT106"/>
    <mergeCell ref="CLU106:CMG106"/>
    <mergeCell ref="CMH106:CMT106"/>
    <mergeCell ref="CMU106:CNG106"/>
    <mergeCell ref="CNH106:CNT106"/>
    <mergeCell ref="CNU106:COG106"/>
    <mergeCell ref="COH106:COT106"/>
    <mergeCell ref="COU106:CPG106"/>
    <mergeCell ref="CPH106:CPT106"/>
    <mergeCell ref="CPU106:CQG106"/>
    <mergeCell ref="CQH106:CQT106"/>
    <mergeCell ref="CQU106:CRG106"/>
    <mergeCell ref="CRH106:CRT106"/>
    <mergeCell ref="CRU106:CSG106"/>
    <mergeCell ref="CSH106:CST106"/>
    <mergeCell ref="CBU106:CCG106"/>
    <mergeCell ref="CCH106:CCT106"/>
    <mergeCell ref="CCU106:CDG106"/>
    <mergeCell ref="CDH106:CDT106"/>
    <mergeCell ref="CDU106:CEG106"/>
    <mergeCell ref="CEH106:CET106"/>
    <mergeCell ref="CEU106:CFG106"/>
    <mergeCell ref="CFH106:CFT106"/>
    <mergeCell ref="CFU106:CGG106"/>
    <mergeCell ref="CGH106:CGT106"/>
    <mergeCell ref="CGU106:CHG106"/>
    <mergeCell ref="CHH106:CHT106"/>
    <mergeCell ref="CHU106:CIG106"/>
    <mergeCell ref="CIH106:CIT106"/>
    <mergeCell ref="CIU106:CJG106"/>
    <mergeCell ref="CJH106:CJT106"/>
    <mergeCell ref="CJU106:CKG106"/>
    <mergeCell ref="BTH106:BTT106"/>
    <mergeCell ref="BTU106:BUG106"/>
    <mergeCell ref="BUH106:BUT106"/>
    <mergeCell ref="BUU106:BVG106"/>
    <mergeCell ref="BVH106:BVT106"/>
    <mergeCell ref="BVU106:BWG106"/>
    <mergeCell ref="BWH106:BWT106"/>
    <mergeCell ref="BWU106:BXG106"/>
    <mergeCell ref="BXH106:BXT106"/>
    <mergeCell ref="BXU106:BYG106"/>
    <mergeCell ref="BYH106:BYT106"/>
    <mergeCell ref="BYU106:BZG106"/>
    <mergeCell ref="BZH106:BZT106"/>
    <mergeCell ref="BZU106:CAG106"/>
    <mergeCell ref="CAH106:CAT106"/>
    <mergeCell ref="CAU106:CBG106"/>
    <mergeCell ref="CBH106:CBT106"/>
    <mergeCell ref="BKU106:BLG106"/>
    <mergeCell ref="BLH106:BLT106"/>
    <mergeCell ref="BLU106:BMG106"/>
    <mergeCell ref="BMH106:BMT106"/>
    <mergeCell ref="BMU106:BNG106"/>
    <mergeCell ref="BNH106:BNT106"/>
    <mergeCell ref="BNU106:BOG106"/>
    <mergeCell ref="BOH106:BOT106"/>
    <mergeCell ref="BOU106:BPG106"/>
    <mergeCell ref="BPH106:BPT106"/>
    <mergeCell ref="BPU106:BQG106"/>
    <mergeCell ref="BQH106:BQT106"/>
    <mergeCell ref="BQU106:BRG106"/>
    <mergeCell ref="BRH106:BRT106"/>
    <mergeCell ref="BRU106:BSG106"/>
    <mergeCell ref="BSH106:BST106"/>
    <mergeCell ref="BSU106:BTG106"/>
    <mergeCell ref="BCH106:BCT106"/>
    <mergeCell ref="BCU106:BDG106"/>
    <mergeCell ref="BDH106:BDT106"/>
    <mergeCell ref="BDU106:BEG106"/>
    <mergeCell ref="BEH106:BET106"/>
    <mergeCell ref="BEU106:BFG106"/>
    <mergeCell ref="BFH106:BFT106"/>
    <mergeCell ref="BFU106:BGG106"/>
    <mergeCell ref="BGH106:BGT106"/>
    <mergeCell ref="BGU106:BHG106"/>
    <mergeCell ref="BHH106:BHT106"/>
    <mergeCell ref="BHU106:BIG106"/>
    <mergeCell ref="BIH106:BIT106"/>
    <mergeCell ref="BIU106:BJG106"/>
    <mergeCell ref="BJH106:BJT106"/>
    <mergeCell ref="BJU106:BKG106"/>
    <mergeCell ref="BKH106:BKT106"/>
    <mergeCell ref="ATU106:AUG106"/>
    <mergeCell ref="AUH106:AUT106"/>
    <mergeCell ref="AUU106:AVG106"/>
    <mergeCell ref="AVH106:AVT106"/>
    <mergeCell ref="AVU106:AWG106"/>
    <mergeCell ref="AWH106:AWT106"/>
    <mergeCell ref="AWU106:AXG106"/>
    <mergeCell ref="AXH106:AXT106"/>
    <mergeCell ref="AXU106:AYG106"/>
    <mergeCell ref="AYH106:AYT106"/>
    <mergeCell ref="AYU106:AZG106"/>
    <mergeCell ref="AZH106:AZT106"/>
    <mergeCell ref="AZU106:BAG106"/>
    <mergeCell ref="BAH106:BAT106"/>
    <mergeCell ref="BAU106:BBG106"/>
    <mergeCell ref="BBH106:BBT106"/>
    <mergeCell ref="BBU106:BCG106"/>
    <mergeCell ref="ALH106:ALT106"/>
    <mergeCell ref="ALU106:AMG106"/>
    <mergeCell ref="AMH106:AMT106"/>
    <mergeCell ref="AMU106:ANG106"/>
    <mergeCell ref="ANH106:ANT106"/>
    <mergeCell ref="ANU106:AOG106"/>
    <mergeCell ref="AOH106:AOT106"/>
    <mergeCell ref="AOU106:APG106"/>
    <mergeCell ref="APH106:APT106"/>
    <mergeCell ref="APU106:AQG106"/>
    <mergeCell ref="AQH106:AQT106"/>
    <mergeCell ref="AQU106:ARG106"/>
    <mergeCell ref="ARH106:ART106"/>
    <mergeCell ref="ARU106:ASG106"/>
    <mergeCell ref="ASH106:AST106"/>
    <mergeCell ref="ASU106:ATG106"/>
    <mergeCell ref="ATH106:ATT106"/>
    <mergeCell ref="ACU106:ADG106"/>
    <mergeCell ref="ADH106:ADT106"/>
    <mergeCell ref="ADU106:AEG106"/>
    <mergeCell ref="AEH106:AET106"/>
    <mergeCell ref="AEU106:AFG106"/>
    <mergeCell ref="AFH106:AFT106"/>
    <mergeCell ref="AFU106:AGG106"/>
    <mergeCell ref="AGH106:AGT106"/>
    <mergeCell ref="AGU106:AHG106"/>
    <mergeCell ref="AHH106:AHT106"/>
    <mergeCell ref="AHU106:AIG106"/>
    <mergeCell ref="AIH106:AIT106"/>
    <mergeCell ref="AIU106:AJG106"/>
    <mergeCell ref="AJH106:AJT106"/>
    <mergeCell ref="AJU106:AKG106"/>
    <mergeCell ref="AKH106:AKT106"/>
    <mergeCell ref="AKU106:ALG106"/>
    <mergeCell ref="UH106:UT106"/>
    <mergeCell ref="UU106:VG106"/>
    <mergeCell ref="VH106:VT106"/>
    <mergeCell ref="VU106:WG106"/>
    <mergeCell ref="WH106:WT106"/>
    <mergeCell ref="WU106:XG106"/>
    <mergeCell ref="XH106:XT106"/>
    <mergeCell ref="XU106:YG106"/>
    <mergeCell ref="YH106:YT106"/>
    <mergeCell ref="YU106:ZG106"/>
    <mergeCell ref="ZH106:ZT106"/>
    <mergeCell ref="ZU106:AAG106"/>
    <mergeCell ref="AAH106:AAT106"/>
    <mergeCell ref="AAU106:ABG106"/>
    <mergeCell ref="ABH106:ABT106"/>
    <mergeCell ref="ABU106:ACG106"/>
    <mergeCell ref="ACH106:ACT106"/>
    <mergeCell ref="LU106:MG106"/>
    <mergeCell ref="MH106:MT106"/>
    <mergeCell ref="MU106:NG106"/>
    <mergeCell ref="NH106:NT106"/>
    <mergeCell ref="NU106:OG106"/>
    <mergeCell ref="OH106:OT106"/>
    <mergeCell ref="OU106:PG106"/>
    <mergeCell ref="PH106:PT106"/>
    <mergeCell ref="PU106:QG106"/>
    <mergeCell ref="QH106:QT106"/>
    <mergeCell ref="QU106:RG106"/>
    <mergeCell ref="RH106:RT106"/>
    <mergeCell ref="RU106:SG106"/>
    <mergeCell ref="SH106:ST106"/>
    <mergeCell ref="SU106:TG106"/>
    <mergeCell ref="TH106:TT106"/>
    <mergeCell ref="TU106:UG106"/>
    <mergeCell ref="DH106:DT106"/>
    <mergeCell ref="DU106:EG106"/>
    <mergeCell ref="EH106:ET106"/>
    <mergeCell ref="EU106:FG106"/>
    <mergeCell ref="FH106:FT106"/>
    <mergeCell ref="FU106:GG106"/>
    <mergeCell ref="GH106:GT106"/>
    <mergeCell ref="GU106:HG106"/>
    <mergeCell ref="HH106:HT106"/>
    <mergeCell ref="HU106:IG106"/>
    <mergeCell ref="IH106:IT106"/>
    <mergeCell ref="IU106:JG106"/>
    <mergeCell ref="JH106:JT106"/>
    <mergeCell ref="JU106:KG106"/>
    <mergeCell ref="KH106:KT106"/>
    <mergeCell ref="KU106:LG106"/>
    <mergeCell ref="LH106:LT106"/>
    <mergeCell ref="CH106:CT106"/>
    <mergeCell ref="CU106:DG106"/>
    <mergeCell ref="A27:L27"/>
    <mergeCell ref="M27:O27"/>
    <mergeCell ref="A29:C29"/>
    <mergeCell ref="G29:I29"/>
    <mergeCell ref="J29:K29"/>
    <mergeCell ref="M29:O29"/>
    <mergeCell ref="A32:C32"/>
    <mergeCell ref="G32:I32"/>
    <mergeCell ref="J32:K32"/>
    <mergeCell ref="M32:O32"/>
    <mergeCell ref="A33:C33"/>
    <mergeCell ref="G33:I33"/>
    <mergeCell ref="J33:K33"/>
    <mergeCell ref="M33:O33"/>
    <mergeCell ref="A30:C30"/>
    <mergeCell ref="G30:I30"/>
    <mergeCell ref="J30:K30"/>
    <mergeCell ref="M46:O46"/>
    <mergeCell ref="J49:K49"/>
    <mergeCell ref="M79:O79"/>
    <mergeCell ref="A62:B62"/>
    <mergeCell ref="A63:B63"/>
    <mergeCell ref="A64:B64"/>
    <mergeCell ref="I67:K67"/>
    <mergeCell ref="J46:K46"/>
    <mergeCell ref="A42:B42"/>
    <mergeCell ref="J42:K42"/>
    <mergeCell ref="M42:O42"/>
    <mergeCell ref="A43:B43"/>
    <mergeCell ref="J43:K43"/>
    <mergeCell ref="U106:AG106"/>
    <mergeCell ref="AH106:AT106"/>
    <mergeCell ref="AU106:BG106"/>
    <mergeCell ref="BH106:BT106"/>
    <mergeCell ref="BU106:CG106"/>
    <mergeCell ref="B8:E9"/>
    <mergeCell ref="A8:A9"/>
    <mergeCell ref="I7:I8"/>
    <mergeCell ref="G7:H8"/>
    <mergeCell ref="M43:O43"/>
    <mergeCell ref="A39:B40"/>
    <mergeCell ref="C39:C40"/>
    <mergeCell ref="D39:D40"/>
    <mergeCell ref="E39:E40"/>
    <mergeCell ref="G39:G40"/>
    <mergeCell ref="H39:H40"/>
    <mergeCell ref="I39:K39"/>
    <mergeCell ref="L9:L10"/>
    <mergeCell ref="A25:C25"/>
    <mergeCell ref="A26:C26"/>
    <mergeCell ref="A23:C23"/>
    <mergeCell ref="A24:C24"/>
    <mergeCell ref="A46:B46"/>
    <mergeCell ref="D29:F29"/>
    <mergeCell ref="D30:F30"/>
    <mergeCell ref="D31:F31"/>
    <mergeCell ref="D32:F32"/>
    <mergeCell ref="F39:F40"/>
    <mergeCell ref="L39:L40"/>
    <mergeCell ref="M39:O40"/>
    <mergeCell ref="M21:O21"/>
    <mergeCell ref="M22:O22"/>
    <mergeCell ref="A1:O1"/>
    <mergeCell ref="B6:E6"/>
    <mergeCell ref="D18:L18"/>
    <mergeCell ref="M18:O18"/>
    <mergeCell ref="A18:C18"/>
    <mergeCell ref="M16:O16"/>
    <mergeCell ref="A28:C28"/>
    <mergeCell ref="D28:L28"/>
    <mergeCell ref="M28:O28"/>
    <mergeCell ref="K11:N11"/>
    <mergeCell ref="A21:C21"/>
    <mergeCell ref="A22:C22"/>
    <mergeCell ref="A19:C19"/>
    <mergeCell ref="A20:C20"/>
    <mergeCell ref="M17:O17"/>
    <mergeCell ref="A3:A4"/>
    <mergeCell ref="B5:E5"/>
    <mergeCell ref="B3:E4"/>
    <mergeCell ref="B7:E7"/>
    <mergeCell ref="I3:I4"/>
    <mergeCell ref="A14:O15"/>
    <mergeCell ref="G5:H6"/>
    <mergeCell ref="I5:I6"/>
    <mergeCell ref="K9:K10"/>
    <mergeCell ref="K16:L16"/>
    <mergeCell ref="K17:L17"/>
    <mergeCell ref="D16:J16"/>
    <mergeCell ref="M19:O19"/>
    <mergeCell ref="M20:O20"/>
    <mergeCell ref="M23:O23"/>
    <mergeCell ref="M24:O24"/>
    <mergeCell ref="G3:H4"/>
    <mergeCell ref="K3:O3"/>
    <mergeCell ref="G9:H9"/>
    <mergeCell ref="M104:O104"/>
    <mergeCell ref="A104:H104"/>
    <mergeCell ref="J104:K104"/>
    <mergeCell ref="A88:O88"/>
    <mergeCell ref="A89:H90"/>
    <mergeCell ref="I89:K89"/>
    <mergeCell ref="J101:K101"/>
    <mergeCell ref="M101:O101"/>
    <mergeCell ref="J98:K98"/>
    <mergeCell ref="M98:O98"/>
    <mergeCell ref="J100:K100"/>
    <mergeCell ref="M100:O100"/>
    <mergeCell ref="J92:K92"/>
    <mergeCell ref="M92:O92"/>
    <mergeCell ref="M99:O99"/>
    <mergeCell ref="A102:H102"/>
    <mergeCell ref="J102:K102"/>
    <mergeCell ref="M102:O102"/>
    <mergeCell ref="M94:O94"/>
    <mergeCell ref="A95:H95"/>
    <mergeCell ref="J95:K95"/>
    <mergeCell ref="M91:O91"/>
    <mergeCell ref="I77:K77"/>
    <mergeCell ref="A97:H97"/>
    <mergeCell ref="J97:K97"/>
    <mergeCell ref="M97:O97"/>
    <mergeCell ref="M95:O95"/>
    <mergeCell ref="A96:H96"/>
    <mergeCell ref="J96:K96"/>
    <mergeCell ref="M96:O96"/>
    <mergeCell ref="A49:B49"/>
    <mergeCell ref="A50:B50"/>
    <mergeCell ref="A47:O47"/>
    <mergeCell ref="D48:H48"/>
    <mergeCell ref="A55:B55"/>
    <mergeCell ref="C64:G64"/>
    <mergeCell ref="M69:O69"/>
    <mergeCell ref="A70:B70"/>
    <mergeCell ref="J60:K60"/>
    <mergeCell ref="J61:K61"/>
    <mergeCell ref="J72:K72"/>
    <mergeCell ref="J58:K58"/>
    <mergeCell ref="J59:K59"/>
    <mergeCell ref="M58:O58"/>
    <mergeCell ref="M61:O61"/>
    <mergeCell ref="A68:B68"/>
    <mergeCell ref="C68:G68"/>
    <mergeCell ref="A48:B48"/>
    <mergeCell ref="J48:K48"/>
    <mergeCell ref="M48:O48"/>
    <mergeCell ref="D49:H49"/>
    <mergeCell ref="M44:O44"/>
    <mergeCell ref="J63:K63"/>
    <mergeCell ref="M81:O81"/>
    <mergeCell ref="J82:K82"/>
    <mergeCell ref="M82:O82"/>
    <mergeCell ref="J70:K70"/>
    <mergeCell ref="M70:O70"/>
    <mergeCell ref="J71:K71"/>
    <mergeCell ref="M71:O71"/>
    <mergeCell ref="L89:L90"/>
    <mergeCell ref="M89:O90"/>
    <mergeCell ref="A93:H93"/>
    <mergeCell ref="J93:K93"/>
    <mergeCell ref="M93:O93"/>
    <mergeCell ref="J90:K90"/>
    <mergeCell ref="J91:K91"/>
    <mergeCell ref="M83:O83"/>
    <mergeCell ref="J84:K84"/>
    <mergeCell ref="M84:O84"/>
    <mergeCell ref="J81:K81"/>
    <mergeCell ref="M73:O73"/>
    <mergeCell ref="A74:B74"/>
    <mergeCell ref="C73:G73"/>
    <mergeCell ref="C74:G74"/>
    <mergeCell ref="C78:G78"/>
    <mergeCell ref="C79:G79"/>
    <mergeCell ref="M86:O86"/>
    <mergeCell ref="C71:G71"/>
    <mergeCell ref="C70:G70"/>
    <mergeCell ref="J85:K85"/>
    <mergeCell ref="M74:O74"/>
    <mergeCell ref="A76:O76"/>
    <mergeCell ref="A45:B45"/>
    <mergeCell ref="L77:L78"/>
    <mergeCell ref="D33:F33"/>
    <mergeCell ref="J64:K64"/>
    <mergeCell ref="C55:G55"/>
    <mergeCell ref="C56:G56"/>
    <mergeCell ref="C57:G57"/>
    <mergeCell ref="C58:G58"/>
    <mergeCell ref="C59:G59"/>
    <mergeCell ref="C60:G60"/>
    <mergeCell ref="C61:G61"/>
    <mergeCell ref="C62:G62"/>
    <mergeCell ref="C63:G63"/>
    <mergeCell ref="A53:O53"/>
    <mergeCell ref="J51:K51"/>
    <mergeCell ref="C69:G69"/>
    <mergeCell ref="A60:B60"/>
    <mergeCell ref="A61:B61"/>
    <mergeCell ref="L67:L68"/>
    <mergeCell ref="J65:K65"/>
    <mergeCell ref="M57:O57"/>
    <mergeCell ref="A57:B57"/>
    <mergeCell ref="A58:B58"/>
    <mergeCell ref="A59:B59"/>
    <mergeCell ref="J55:K55"/>
    <mergeCell ref="L54:L55"/>
    <mergeCell ref="M54:O55"/>
    <mergeCell ref="M56:O56"/>
    <mergeCell ref="A34:L34"/>
    <mergeCell ref="A38:O38"/>
    <mergeCell ref="A44:B44"/>
    <mergeCell ref="J44:K44"/>
  </mergeCells>
  <conditionalFormatting sqref="D28">
    <cfRule type="expression" dxfId="9" priority="3">
      <formula>$M$28&gt;17001</formula>
    </cfRule>
  </conditionalFormatting>
  <conditionalFormatting sqref="L5">
    <cfRule type="expression" dxfId="8" priority="61" stopIfTrue="1">
      <formula>$L$5&gt;$I$7</formula>
    </cfRule>
  </conditionalFormatting>
  <conditionalFormatting sqref="L41:L46 L91:L101">
    <cfRule type="cellIs" dxfId="7" priority="31" operator="lessThan">
      <formula>-1</formula>
    </cfRule>
  </conditionalFormatting>
  <conditionalFormatting sqref="L48:L50">
    <cfRule type="cellIs" dxfId="6" priority="30" operator="lessThan">
      <formula>-1</formula>
    </cfRule>
  </conditionalFormatting>
  <conditionalFormatting sqref="L56:L64">
    <cfRule type="cellIs" dxfId="5" priority="24" operator="lessThan">
      <formula>-1</formula>
    </cfRule>
  </conditionalFormatting>
  <conditionalFormatting sqref="L69:L74">
    <cfRule type="cellIs" dxfId="4" priority="17" operator="lessThan">
      <formula>-1</formula>
    </cfRule>
  </conditionalFormatting>
  <conditionalFormatting sqref="L79:L84">
    <cfRule type="cellIs" dxfId="3" priority="16" operator="lessThan">
      <formula>-1</formula>
    </cfRule>
  </conditionalFormatting>
  <conditionalFormatting sqref="L104">
    <cfRule type="expression" dxfId="2" priority="2">
      <formula>$L$5&gt;$I$7</formula>
    </cfRule>
  </conditionalFormatting>
  <conditionalFormatting sqref="L105">
    <cfRule type="expression" dxfId="1" priority="1">
      <formula>$N$5&gt;$I$5</formula>
    </cfRule>
  </conditionalFormatting>
  <conditionalFormatting sqref="N5">
    <cfRule type="expression" dxfId="0" priority="32" stopIfTrue="1">
      <formula>$N$5&gt;I5</formula>
    </cfRule>
  </conditionalFormatting>
  <hyperlinks>
    <hyperlink ref="H55" location="Barèmes!A1" display="Taux" xr:uid="{442813C5-21CF-44AE-8570-EB7858A33D7F}"/>
    <hyperlink ref="H68" location="Barèmes!A1" display="Taux" xr:uid="{1383E267-6228-42B3-8254-8D1FF903EF2B}"/>
    <hyperlink ref="H78" location="Barèmes!A1" display="Taux" xr:uid="{7D468FD8-309E-44D4-BB46-5E9C5AE56C43}"/>
  </hyperlinks>
  <pageMargins left="0.25" right="0.25" top="0.75" bottom="0.75" header="0.3" footer="0.3"/>
  <pageSetup paperSize="120" scale="87" fitToHeight="0" orientation="landscape" horizontalDpi="1200" verticalDpi="1200" r:id="rId1"/>
  <ignoredErrors>
    <ignoredError sqref="N34:O34 L5:L6 F41:F45 H41:H45 M41:O45 L48:L50 I51 L65 I65 I102 N102:O102 K105 M28 L91 L7 L102 F46 H46 M46:O46 N104:O104 N105:O105 K102 K5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968C708-167D-4D1B-8AB9-2B7742D5CDE0}">
          <x14:formula1>
            <xm:f>Source!$A$102:$A$105</xm:f>
          </x14:formula1>
          <xm:sqref>A30:C33</xm:sqref>
        </x14:dataValidation>
        <x14:dataValidation type="list" allowBlank="1" showInputMessage="1" showErrorMessage="1" xr:uid="{3BD59BBE-12F5-4D11-B538-F35508109437}">
          <x14:formula1>
            <xm:f>Source!$A$40:$A$50</xm:f>
          </x14:formula1>
          <xm:sqref>J52</xm:sqref>
        </x14:dataValidation>
        <x14:dataValidation type="list" allowBlank="1" showInputMessage="1" showErrorMessage="1" xr:uid="{89DDCBD2-FC1A-49AB-8140-FE14243E00AD}">
          <x14:formula1>
            <xm:f>Source!$A$108:$A$110</xm:f>
          </x14:formula1>
          <xm:sqref>J30:J33</xm:sqref>
        </x14:dataValidation>
        <x14:dataValidation type="list" allowBlank="1" showInputMessage="1" showErrorMessage="1" xr:uid="{AA792C45-E15F-478F-8BD2-A5D3AEAA84CA}">
          <x14:formula1>
            <xm:f>Source!$A$16:$A$18</xm:f>
          </x14:formula1>
          <xm:sqref>L30:L33 K52</xm:sqref>
        </x14:dataValidation>
        <x14:dataValidation type="list" allowBlank="1" showInputMessage="1" showErrorMessage="1" xr:uid="{B1F54209-737D-45F2-8888-0AD03D324A03}">
          <x14:formula1>
            <xm:f>Source!$A$21:$A$37</xm:f>
          </x14:formula1>
          <xm:sqref>C52 C41:C46</xm:sqref>
        </x14:dataValidation>
        <x14:dataValidation type="list" allowBlank="1" showInputMessage="1" showErrorMessage="1" xr:uid="{0B9DD16F-1A73-498E-AC17-D7FDAABAEF57}">
          <x14:formula1>
            <xm:f>Source!$B$24:$B$29</xm:f>
          </x14:formula1>
          <xm:sqref>C48:C50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3645A-D0D7-41BF-9B2F-FE83A185BCE3}">
  <sheetPr codeName="Feuil12">
    <tabColor rgb="FF92D050"/>
    <pageSetUpPr fitToPage="1"/>
  </sheetPr>
  <dimension ref="A1:BM63"/>
  <sheetViews>
    <sheetView showGridLines="0" zoomScale="80" zoomScaleNormal="80" workbookViewId="0">
      <selection activeCell="B29" sqref="B29:C33"/>
    </sheetView>
  </sheetViews>
  <sheetFormatPr baseColWidth="10" defaultColWidth="11.42578125" defaultRowHeight="15" customHeight="1"/>
  <cols>
    <col min="1" max="1" width="5.85546875" customWidth="1"/>
    <col min="2" max="2" width="9.28515625" customWidth="1"/>
    <col min="3" max="3" width="40.7109375" customWidth="1"/>
    <col min="4" max="4" width="39" customWidth="1"/>
    <col min="5" max="5" width="13.5703125" customWidth="1"/>
    <col min="6" max="65" width="3.28515625" customWidth="1"/>
  </cols>
  <sheetData>
    <row r="1" spans="1:65" ht="52.15" customHeight="1">
      <c r="A1" s="454" t="s">
        <v>317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454"/>
      <c r="T1" s="454"/>
      <c r="U1" s="454"/>
      <c r="V1" s="454"/>
      <c r="W1" s="454"/>
      <c r="X1" s="454"/>
      <c r="Y1" s="454"/>
      <c r="Z1" s="454"/>
      <c r="AA1" s="454"/>
      <c r="AB1" s="454"/>
      <c r="AC1" s="454"/>
      <c r="AD1" s="454"/>
      <c r="AE1" s="454"/>
      <c r="AF1" s="454"/>
      <c r="AG1" s="454"/>
      <c r="AH1" s="454"/>
      <c r="AI1" s="454"/>
      <c r="AJ1" s="454"/>
      <c r="AK1" s="454"/>
      <c r="AL1" s="454"/>
      <c r="AM1" s="454"/>
      <c r="AN1" s="454"/>
      <c r="AO1" s="454"/>
      <c r="AP1" s="454"/>
      <c r="AQ1" s="454"/>
      <c r="AR1" s="454"/>
      <c r="AS1" s="454"/>
      <c r="AT1" s="454"/>
      <c r="AU1" s="454"/>
      <c r="AV1" s="454"/>
      <c r="AW1" s="454"/>
      <c r="AX1" s="454"/>
      <c r="AY1" s="454"/>
      <c r="AZ1" s="454"/>
      <c r="BA1" s="454"/>
      <c r="BB1" s="454"/>
      <c r="BC1" s="454"/>
      <c r="BD1" s="454"/>
      <c r="BE1" s="454"/>
      <c r="BF1" s="454"/>
      <c r="BG1" s="454"/>
      <c r="BH1" s="454"/>
      <c r="BI1" s="454"/>
      <c r="BJ1" s="454"/>
      <c r="BK1" s="454"/>
      <c r="BL1" s="454"/>
      <c r="BM1" s="454"/>
    </row>
    <row r="2" spans="1:65" s="145" customFormat="1" ht="15.75">
      <c r="A2" s="464" t="s">
        <v>9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4"/>
      <c r="X2" s="464"/>
      <c r="Y2" s="464"/>
      <c r="Z2" s="464"/>
      <c r="AA2" s="464"/>
      <c r="AB2" s="464"/>
      <c r="AC2" s="464"/>
      <c r="AD2" s="464"/>
      <c r="AE2" s="464"/>
      <c r="AF2" s="464"/>
      <c r="AG2" s="464"/>
      <c r="AH2" s="464"/>
      <c r="AI2" s="464"/>
      <c r="AJ2" s="464"/>
      <c r="AK2" s="464"/>
      <c r="AL2" s="464"/>
      <c r="AM2" s="464"/>
      <c r="AN2" s="464"/>
      <c r="AO2" s="464"/>
      <c r="AP2" s="464"/>
      <c r="AQ2" s="464"/>
      <c r="AR2" s="464"/>
      <c r="AS2" s="464"/>
      <c r="AT2" s="464"/>
      <c r="AU2" s="464"/>
      <c r="AV2" s="464"/>
      <c r="AW2" s="464"/>
      <c r="AX2" s="464"/>
      <c r="AY2" s="464"/>
      <c r="AZ2" s="464"/>
      <c r="BA2" s="464"/>
      <c r="BB2" s="464"/>
      <c r="BC2" s="464"/>
      <c r="BD2" s="464"/>
      <c r="BE2" s="464"/>
      <c r="BF2" s="464"/>
      <c r="BG2" s="464"/>
      <c r="BH2" s="464"/>
      <c r="BI2" s="464"/>
      <c r="BJ2" s="464"/>
      <c r="BK2" s="464"/>
      <c r="BL2" s="464"/>
      <c r="BM2" s="464"/>
    </row>
    <row r="3" spans="1:65" ht="18.75">
      <c r="A3" s="2"/>
      <c r="B3" s="2"/>
    </row>
    <row r="4" spans="1:65" ht="21.4" customHeight="1">
      <c r="A4" s="36" t="s">
        <v>10</v>
      </c>
      <c r="B4" s="36"/>
      <c r="C4" s="449">
        <f>'Plan de financement-Projet'!B3</f>
        <v>0</v>
      </c>
      <c r="D4" s="449"/>
      <c r="E4" s="449"/>
      <c r="L4" s="460" t="s">
        <v>18</v>
      </c>
      <c r="M4" s="460"/>
      <c r="N4" s="460"/>
      <c r="O4" s="460"/>
      <c r="P4" s="460"/>
      <c r="Q4" s="461"/>
      <c r="R4" s="455" t="str">
        <f>'Plan de financement-Projet'!B7</f>
        <v>(À sélectionner)</v>
      </c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/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5"/>
      <c r="AP4" s="455"/>
      <c r="AQ4" s="455"/>
      <c r="BA4" s="462" t="s">
        <v>79</v>
      </c>
      <c r="BB4" s="462"/>
      <c r="BC4" s="463"/>
      <c r="BD4" s="456" t="str">
        <f>'Plan de financement-Projet'!I3</f>
        <v>(À sélectionner)</v>
      </c>
      <c r="BE4" s="457"/>
      <c r="BF4" s="457"/>
      <c r="BG4" s="457"/>
      <c r="BH4" s="458"/>
    </row>
    <row r="5" spans="1:65" ht="21.75" customHeight="1">
      <c r="A5" s="143"/>
      <c r="B5" s="143"/>
      <c r="C5" s="449"/>
      <c r="D5" s="449"/>
      <c r="E5" s="449"/>
      <c r="L5" s="460"/>
      <c r="M5" s="460"/>
      <c r="N5" s="460"/>
      <c r="O5" s="460"/>
      <c r="P5" s="460"/>
      <c r="Q5" s="461"/>
      <c r="R5" s="455"/>
      <c r="S5" s="455"/>
      <c r="T5" s="455"/>
      <c r="U5" s="455"/>
      <c r="V5" s="455"/>
      <c r="W5" s="455"/>
      <c r="X5" s="455"/>
      <c r="Y5" s="455"/>
      <c r="Z5" s="455"/>
      <c r="AA5" s="455"/>
      <c r="AB5" s="455"/>
      <c r="AC5" s="455"/>
      <c r="AD5" s="455"/>
      <c r="AE5" s="455"/>
      <c r="AF5" s="455"/>
      <c r="AG5" s="455"/>
      <c r="AH5" s="455"/>
      <c r="AI5" s="455"/>
      <c r="AJ5" s="455"/>
      <c r="AK5" s="455"/>
      <c r="AL5" s="455"/>
      <c r="AM5" s="455"/>
      <c r="AN5" s="455"/>
      <c r="AO5" s="455"/>
      <c r="AP5" s="455"/>
      <c r="AQ5" s="455"/>
    </row>
    <row r="6" spans="1:65" ht="32.25" customHeight="1">
      <c r="A6" s="36" t="s">
        <v>15</v>
      </c>
      <c r="B6" s="36"/>
      <c r="C6" s="449">
        <f>'Plan de financement-Projet'!B5</f>
        <v>0</v>
      </c>
      <c r="D6" s="449"/>
      <c r="E6" s="449"/>
      <c r="L6" s="460" t="s">
        <v>20</v>
      </c>
      <c r="M6" s="460"/>
      <c r="N6" s="460"/>
      <c r="O6" s="460"/>
      <c r="P6" s="460"/>
      <c r="Q6" s="461"/>
      <c r="R6" s="455" t="str">
        <f>'Plan de financement-Projet'!B8</f>
        <v>(À sélectionner)</v>
      </c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455"/>
      <c r="AK6" s="455"/>
      <c r="AL6" s="455"/>
      <c r="AM6" s="455"/>
      <c r="AN6" s="455"/>
      <c r="AO6" s="455"/>
      <c r="AP6" s="455"/>
      <c r="AQ6" s="455"/>
    </row>
    <row r="7" spans="1:65" ht="36.75" customHeight="1">
      <c r="A7" s="144"/>
      <c r="B7" s="143"/>
      <c r="C7" s="449"/>
      <c r="D7" s="449"/>
      <c r="E7" s="449"/>
      <c r="L7" s="460"/>
      <c r="M7" s="460"/>
      <c r="N7" s="460"/>
      <c r="O7" s="460"/>
      <c r="P7" s="460"/>
      <c r="Q7" s="461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55"/>
      <c r="AD7" s="455"/>
      <c r="AE7" s="455"/>
      <c r="AF7" s="455"/>
      <c r="AG7" s="455"/>
      <c r="AH7" s="455"/>
      <c r="AI7" s="455"/>
      <c r="AJ7" s="455"/>
      <c r="AK7" s="455"/>
      <c r="AL7" s="455"/>
      <c r="AM7" s="455"/>
      <c r="AN7" s="455"/>
      <c r="AO7" s="455"/>
      <c r="AP7" s="455"/>
      <c r="AQ7" s="455"/>
    </row>
    <row r="8" spans="1:65" ht="36" customHeight="1">
      <c r="A8" s="482" t="s">
        <v>17</v>
      </c>
      <c r="B8" s="482"/>
      <c r="C8" s="483" t="str">
        <f>'Plan de financement-Projet'!B6</f>
        <v>(À sélectionner)</v>
      </c>
      <c r="D8" s="483"/>
      <c r="E8" s="483"/>
    </row>
    <row r="9" spans="1:65">
      <c r="A9" s="29"/>
    </row>
    <row r="10" spans="1:65" ht="21" customHeight="1">
      <c r="A10" s="73" t="s">
        <v>315</v>
      </c>
    </row>
    <row r="11" spans="1:65" ht="14.65" customHeight="1">
      <c r="A11" s="450" t="s">
        <v>80</v>
      </c>
      <c r="B11" s="450"/>
      <c r="C11" s="450"/>
      <c r="D11" s="459" t="s">
        <v>81</v>
      </c>
      <c r="E11" s="450" t="s">
        <v>318</v>
      </c>
      <c r="F11" s="471"/>
      <c r="G11" s="471"/>
      <c r="H11" s="471"/>
      <c r="I11" s="471"/>
      <c r="J11" s="471"/>
      <c r="K11" s="471"/>
      <c r="L11" s="471"/>
      <c r="M11" s="471"/>
      <c r="N11" s="471"/>
      <c r="O11" s="471"/>
      <c r="P11" s="471"/>
      <c r="Q11" s="471"/>
      <c r="R11" s="471"/>
      <c r="S11" s="471"/>
      <c r="T11" s="471"/>
      <c r="U11" s="471"/>
      <c r="V11" s="471"/>
      <c r="W11" s="471"/>
      <c r="X11" s="471"/>
      <c r="Y11" s="471"/>
      <c r="Z11" s="471"/>
      <c r="AA11" s="471"/>
      <c r="AB11" s="471"/>
      <c r="AC11" s="471"/>
      <c r="AD11" s="471"/>
      <c r="AE11" s="471"/>
      <c r="AF11" s="471"/>
      <c r="AG11" s="471"/>
      <c r="AH11" s="471"/>
      <c r="AI11" s="471"/>
      <c r="AJ11" s="471"/>
      <c r="AK11" s="471"/>
      <c r="AL11" s="471"/>
      <c r="AM11" s="471"/>
      <c r="AN11" s="471"/>
      <c r="AO11" s="471"/>
      <c r="AP11" s="471"/>
      <c r="AQ11" s="471"/>
      <c r="AR11" s="471"/>
      <c r="AS11" s="471"/>
      <c r="AT11" s="471"/>
      <c r="AU11" s="471"/>
      <c r="AV11" s="471"/>
      <c r="AW11" s="471"/>
      <c r="AX11" s="471"/>
      <c r="AY11" s="471"/>
      <c r="AZ11" s="471"/>
      <c r="BA11" s="471"/>
      <c r="BB11" s="471"/>
      <c r="BC11" s="471"/>
      <c r="BD11" s="471"/>
      <c r="BE11" s="471"/>
      <c r="BF11" s="471"/>
      <c r="BG11" s="471"/>
      <c r="BH11" s="471"/>
      <c r="BI11" s="471"/>
      <c r="BJ11" s="471"/>
      <c r="BK11" s="471"/>
      <c r="BL11" s="471"/>
      <c r="BM11" s="459"/>
    </row>
    <row r="12" spans="1:65" ht="14.65" customHeight="1">
      <c r="A12" s="450"/>
      <c r="B12" s="450"/>
      <c r="C12" s="450"/>
      <c r="D12" s="459"/>
      <c r="E12" s="450"/>
      <c r="F12" s="451" t="s">
        <v>82</v>
      </c>
      <c r="G12" s="452"/>
      <c r="H12" s="452"/>
      <c r="I12" s="452"/>
      <c r="J12" s="452"/>
      <c r="K12" s="452"/>
      <c r="L12" s="452"/>
      <c r="M12" s="452"/>
      <c r="N12" s="452"/>
      <c r="O12" s="452"/>
      <c r="P12" s="452"/>
      <c r="Q12" s="453"/>
      <c r="R12" s="452" t="s">
        <v>83</v>
      </c>
      <c r="S12" s="452"/>
      <c r="T12" s="452"/>
      <c r="U12" s="452"/>
      <c r="V12" s="452"/>
      <c r="W12" s="452"/>
      <c r="X12" s="452"/>
      <c r="Y12" s="452"/>
      <c r="Z12" s="452"/>
      <c r="AA12" s="452"/>
      <c r="AB12" s="452"/>
      <c r="AC12" s="453"/>
      <c r="AD12" s="451" t="s">
        <v>84</v>
      </c>
      <c r="AE12" s="452"/>
      <c r="AF12" s="452"/>
      <c r="AG12" s="452"/>
      <c r="AH12" s="452"/>
      <c r="AI12" s="452"/>
      <c r="AJ12" s="452"/>
      <c r="AK12" s="452"/>
      <c r="AL12" s="452"/>
      <c r="AM12" s="452"/>
      <c r="AN12" s="452"/>
      <c r="AO12" s="453"/>
      <c r="AP12" s="451" t="s">
        <v>85</v>
      </c>
      <c r="AQ12" s="452"/>
      <c r="AR12" s="452"/>
      <c r="AS12" s="452"/>
      <c r="AT12" s="452"/>
      <c r="AU12" s="452"/>
      <c r="AV12" s="452"/>
      <c r="AW12" s="452"/>
      <c r="AX12" s="452"/>
      <c r="AY12" s="452"/>
      <c r="AZ12" s="452"/>
      <c r="BA12" s="453"/>
      <c r="BB12" s="451" t="s">
        <v>86</v>
      </c>
      <c r="BC12" s="452"/>
      <c r="BD12" s="452"/>
      <c r="BE12" s="452"/>
      <c r="BF12" s="452"/>
      <c r="BG12" s="452"/>
      <c r="BH12" s="452"/>
      <c r="BI12" s="452"/>
      <c r="BJ12" s="452"/>
      <c r="BK12" s="452"/>
      <c r="BL12" s="452"/>
      <c r="BM12" s="453"/>
    </row>
    <row r="13" spans="1:65" ht="32.65" customHeight="1">
      <c r="A13" s="450"/>
      <c r="B13" s="450"/>
      <c r="C13" s="450"/>
      <c r="D13" s="459"/>
      <c r="E13" s="450"/>
      <c r="F13" s="34" t="s">
        <v>87</v>
      </c>
      <c r="G13" s="34" t="s">
        <v>88</v>
      </c>
      <c r="H13" s="34" t="s">
        <v>89</v>
      </c>
      <c r="I13" s="34" t="s">
        <v>90</v>
      </c>
      <c r="J13" s="34" t="s">
        <v>91</v>
      </c>
      <c r="K13" s="34" t="s">
        <v>92</v>
      </c>
      <c r="L13" s="34" t="s">
        <v>93</v>
      </c>
      <c r="M13" s="34" t="s">
        <v>94</v>
      </c>
      <c r="N13" s="34" t="s">
        <v>95</v>
      </c>
      <c r="O13" s="34" t="s">
        <v>96</v>
      </c>
      <c r="P13" s="34" t="s">
        <v>316</v>
      </c>
      <c r="Q13" s="34" t="s">
        <v>97</v>
      </c>
      <c r="R13" s="34" t="s">
        <v>87</v>
      </c>
      <c r="S13" s="34" t="s">
        <v>88</v>
      </c>
      <c r="T13" s="34" t="s">
        <v>89</v>
      </c>
      <c r="U13" s="34" t="s">
        <v>90</v>
      </c>
      <c r="V13" s="34" t="s">
        <v>91</v>
      </c>
      <c r="W13" s="34" t="s">
        <v>92</v>
      </c>
      <c r="X13" s="34" t="s">
        <v>93</v>
      </c>
      <c r="Y13" s="34" t="s">
        <v>94</v>
      </c>
      <c r="Z13" s="34" t="s">
        <v>95</v>
      </c>
      <c r="AA13" s="34" t="s">
        <v>96</v>
      </c>
      <c r="AB13" s="34" t="s">
        <v>316</v>
      </c>
      <c r="AC13" s="34" t="s">
        <v>97</v>
      </c>
      <c r="AD13" s="34" t="s">
        <v>87</v>
      </c>
      <c r="AE13" s="34" t="s">
        <v>88</v>
      </c>
      <c r="AF13" s="34" t="s">
        <v>89</v>
      </c>
      <c r="AG13" s="34" t="s">
        <v>90</v>
      </c>
      <c r="AH13" s="34" t="s">
        <v>91</v>
      </c>
      <c r="AI13" s="34" t="s">
        <v>92</v>
      </c>
      <c r="AJ13" s="34" t="s">
        <v>93</v>
      </c>
      <c r="AK13" s="34" t="s">
        <v>94</v>
      </c>
      <c r="AL13" s="34" t="s">
        <v>95</v>
      </c>
      <c r="AM13" s="34" t="s">
        <v>96</v>
      </c>
      <c r="AN13" s="34" t="s">
        <v>316</v>
      </c>
      <c r="AO13" s="34" t="s">
        <v>97</v>
      </c>
      <c r="AP13" s="34" t="s">
        <v>87</v>
      </c>
      <c r="AQ13" s="34" t="s">
        <v>88</v>
      </c>
      <c r="AR13" s="34" t="s">
        <v>89</v>
      </c>
      <c r="AS13" s="34" t="s">
        <v>90</v>
      </c>
      <c r="AT13" s="34" t="s">
        <v>91</v>
      </c>
      <c r="AU13" s="34" t="s">
        <v>92</v>
      </c>
      <c r="AV13" s="34" t="s">
        <v>93</v>
      </c>
      <c r="AW13" s="34" t="s">
        <v>94</v>
      </c>
      <c r="AX13" s="34" t="s">
        <v>95</v>
      </c>
      <c r="AY13" s="34" t="s">
        <v>96</v>
      </c>
      <c r="AZ13" s="34" t="s">
        <v>316</v>
      </c>
      <c r="BA13" s="35" t="s">
        <v>97</v>
      </c>
      <c r="BB13" s="34" t="s">
        <v>87</v>
      </c>
      <c r="BC13" s="34" t="s">
        <v>88</v>
      </c>
      <c r="BD13" s="34" t="s">
        <v>89</v>
      </c>
      <c r="BE13" s="34" t="s">
        <v>90</v>
      </c>
      <c r="BF13" s="34" t="s">
        <v>91</v>
      </c>
      <c r="BG13" s="34" t="s">
        <v>92</v>
      </c>
      <c r="BH13" s="34" t="s">
        <v>93</v>
      </c>
      <c r="BI13" s="34" t="s">
        <v>94</v>
      </c>
      <c r="BJ13" s="34" t="s">
        <v>95</v>
      </c>
      <c r="BK13" s="34" t="s">
        <v>96</v>
      </c>
      <c r="BL13" s="34" t="s">
        <v>316</v>
      </c>
      <c r="BM13" s="35" t="s">
        <v>97</v>
      </c>
    </row>
    <row r="14" spans="1:65" ht="15.4" customHeight="1">
      <c r="A14" s="475">
        <v>1</v>
      </c>
      <c r="B14" s="480"/>
      <c r="C14" s="480"/>
      <c r="D14" s="125"/>
      <c r="E14" s="126"/>
      <c r="F14" s="468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5"/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465"/>
      <c r="AI14" s="465"/>
      <c r="AJ14" s="465"/>
      <c r="AK14" s="465"/>
      <c r="AL14" s="465"/>
      <c r="AM14" s="465"/>
      <c r="AN14" s="465"/>
      <c r="AO14" s="465"/>
      <c r="AP14" s="465"/>
      <c r="AQ14" s="465"/>
      <c r="AR14" s="465"/>
      <c r="AS14" s="465"/>
      <c r="AT14" s="465"/>
      <c r="AU14" s="465"/>
      <c r="AV14" s="465"/>
      <c r="AW14" s="465"/>
      <c r="AX14" s="465"/>
      <c r="AY14" s="465"/>
      <c r="AZ14" s="465"/>
      <c r="BA14" s="465"/>
      <c r="BB14" s="465"/>
      <c r="BC14" s="465"/>
      <c r="BD14" s="465"/>
      <c r="BE14" s="465"/>
      <c r="BF14" s="465"/>
      <c r="BG14" s="465"/>
      <c r="BH14" s="465"/>
      <c r="BI14" s="465"/>
      <c r="BJ14" s="465"/>
      <c r="BK14" s="465"/>
      <c r="BL14" s="465"/>
      <c r="BM14" s="472"/>
    </row>
    <row r="15" spans="1:65" ht="15.4" customHeight="1">
      <c r="A15" s="475"/>
      <c r="B15" s="480"/>
      <c r="C15" s="480"/>
      <c r="D15" s="127"/>
      <c r="E15" s="128"/>
      <c r="F15" s="469"/>
      <c r="G15" s="466"/>
      <c r="H15" s="466"/>
      <c r="I15" s="466"/>
      <c r="J15" s="466"/>
      <c r="K15" s="466"/>
      <c r="L15" s="466"/>
      <c r="M15" s="466"/>
      <c r="N15" s="466"/>
      <c r="O15" s="466"/>
      <c r="P15" s="466"/>
      <c r="Q15" s="466"/>
      <c r="R15" s="466"/>
      <c r="S15" s="466"/>
      <c r="T15" s="466"/>
      <c r="U15" s="466"/>
      <c r="V15" s="466"/>
      <c r="W15" s="466"/>
      <c r="X15" s="466"/>
      <c r="Y15" s="466"/>
      <c r="Z15" s="466"/>
      <c r="AA15" s="466"/>
      <c r="AB15" s="466"/>
      <c r="AC15" s="466"/>
      <c r="AD15" s="466"/>
      <c r="AE15" s="466"/>
      <c r="AF15" s="466"/>
      <c r="AG15" s="466"/>
      <c r="AH15" s="466"/>
      <c r="AI15" s="466"/>
      <c r="AJ15" s="466"/>
      <c r="AK15" s="466"/>
      <c r="AL15" s="466"/>
      <c r="AM15" s="466"/>
      <c r="AN15" s="466"/>
      <c r="AO15" s="466"/>
      <c r="AP15" s="466"/>
      <c r="AQ15" s="466"/>
      <c r="AR15" s="466"/>
      <c r="AS15" s="466"/>
      <c r="AT15" s="466"/>
      <c r="AU15" s="466"/>
      <c r="AV15" s="466"/>
      <c r="AW15" s="466"/>
      <c r="AX15" s="466"/>
      <c r="AY15" s="466"/>
      <c r="AZ15" s="466"/>
      <c r="BA15" s="466"/>
      <c r="BB15" s="466"/>
      <c r="BC15" s="466"/>
      <c r="BD15" s="466"/>
      <c r="BE15" s="466"/>
      <c r="BF15" s="466"/>
      <c r="BG15" s="466"/>
      <c r="BH15" s="466"/>
      <c r="BI15" s="466"/>
      <c r="BJ15" s="466"/>
      <c r="BK15" s="466"/>
      <c r="BL15" s="466"/>
      <c r="BM15" s="473"/>
    </row>
    <row r="16" spans="1:65" ht="15.4" customHeight="1">
      <c r="A16" s="475"/>
      <c r="B16" s="480"/>
      <c r="C16" s="480"/>
      <c r="D16" s="127"/>
      <c r="E16" s="128"/>
      <c r="F16" s="469"/>
      <c r="G16" s="466"/>
      <c r="H16" s="466"/>
      <c r="I16" s="466"/>
      <c r="J16" s="466"/>
      <c r="K16" s="466"/>
      <c r="L16" s="466"/>
      <c r="M16" s="466"/>
      <c r="N16" s="466"/>
      <c r="O16" s="466"/>
      <c r="P16" s="466"/>
      <c r="Q16" s="466"/>
      <c r="R16" s="466"/>
      <c r="S16" s="466"/>
      <c r="T16" s="466"/>
      <c r="U16" s="466"/>
      <c r="V16" s="466"/>
      <c r="W16" s="466"/>
      <c r="X16" s="466"/>
      <c r="Y16" s="466"/>
      <c r="Z16" s="466"/>
      <c r="AA16" s="466"/>
      <c r="AB16" s="466"/>
      <c r="AC16" s="466"/>
      <c r="AD16" s="466"/>
      <c r="AE16" s="466"/>
      <c r="AF16" s="466"/>
      <c r="AG16" s="466"/>
      <c r="AH16" s="466"/>
      <c r="AI16" s="466"/>
      <c r="AJ16" s="466"/>
      <c r="AK16" s="466"/>
      <c r="AL16" s="466"/>
      <c r="AM16" s="466"/>
      <c r="AN16" s="466"/>
      <c r="AO16" s="466"/>
      <c r="AP16" s="466"/>
      <c r="AQ16" s="466"/>
      <c r="AR16" s="466"/>
      <c r="AS16" s="466"/>
      <c r="AT16" s="466"/>
      <c r="AU16" s="466"/>
      <c r="AV16" s="466"/>
      <c r="AW16" s="466"/>
      <c r="AX16" s="466"/>
      <c r="AY16" s="466"/>
      <c r="AZ16" s="466"/>
      <c r="BA16" s="466"/>
      <c r="BB16" s="466"/>
      <c r="BC16" s="466"/>
      <c r="BD16" s="466"/>
      <c r="BE16" s="466"/>
      <c r="BF16" s="466"/>
      <c r="BG16" s="466"/>
      <c r="BH16" s="466"/>
      <c r="BI16" s="466"/>
      <c r="BJ16" s="466"/>
      <c r="BK16" s="466"/>
      <c r="BL16" s="466"/>
      <c r="BM16" s="473"/>
    </row>
    <row r="17" spans="1:65" ht="15.4" customHeight="1">
      <c r="A17" s="475"/>
      <c r="B17" s="480"/>
      <c r="C17" s="480"/>
      <c r="D17" s="127"/>
      <c r="E17" s="128"/>
      <c r="F17" s="469"/>
      <c r="G17" s="466"/>
      <c r="H17" s="466"/>
      <c r="I17" s="466"/>
      <c r="J17" s="466"/>
      <c r="K17" s="466"/>
      <c r="L17" s="466"/>
      <c r="M17" s="466"/>
      <c r="N17" s="466"/>
      <c r="O17" s="466"/>
      <c r="P17" s="466"/>
      <c r="Q17" s="466"/>
      <c r="R17" s="466"/>
      <c r="S17" s="466"/>
      <c r="T17" s="466"/>
      <c r="U17" s="466"/>
      <c r="V17" s="466"/>
      <c r="W17" s="466"/>
      <c r="X17" s="466"/>
      <c r="Y17" s="466"/>
      <c r="Z17" s="466"/>
      <c r="AA17" s="466"/>
      <c r="AB17" s="466"/>
      <c r="AC17" s="466"/>
      <c r="AD17" s="466"/>
      <c r="AE17" s="466"/>
      <c r="AF17" s="466"/>
      <c r="AG17" s="466"/>
      <c r="AH17" s="466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6"/>
      <c r="BD17" s="466"/>
      <c r="BE17" s="466"/>
      <c r="BF17" s="466"/>
      <c r="BG17" s="466"/>
      <c r="BH17" s="466"/>
      <c r="BI17" s="466"/>
      <c r="BJ17" s="466"/>
      <c r="BK17" s="466"/>
      <c r="BL17" s="466"/>
      <c r="BM17" s="473"/>
    </row>
    <row r="18" spans="1:65" ht="15.4" customHeight="1">
      <c r="A18" s="475"/>
      <c r="B18" s="480"/>
      <c r="C18" s="480"/>
      <c r="D18" s="127"/>
      <c r="E18" s="128"/>
      <c r="F18" s="470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7"/>
      <c r="R18" s="467"/>
      <c r="S18" s="467"/>
      <c r="T18" s="467"/>
      <c r="U18" s="467"/>
      <c r="V18" s="467"/>
      <c r="W18" s="467"/>
      <c r="X18" s="467"/>
      <c r="Y18" s="467"/>
      <c r="Z18" s="467"/>
      <c r="AA18" s="467"/>
      <c r="AB18" s="467"/>
      <c r="AC18" s="467"/>
      <c r="AD18" s="467"/>
      <c r="AE18" s="467"/>
      <c r="AF18" s="467"/>
      <c r="AG18" s="467"/>
      <c r="AH18" s="467"/>
      <c r="AI18" s="467"/>
      <c r="AJ18" s="467"/>
      <c r="AK18" s="467"/>
      <c r="AL18" s="467"/>
      <c r="AM18" s="467"/>
      <c r="AN18" s="467"/>
      <c r="AO18" s="467"/>
      <c r="AP18" s="467"/>
      <c r="AQ18" s="467"/>
      <c r="AR18" s="467"/>
      <c r="AS18" s="467"/>
      <c r="AT18" s="467"/>
      <c r="AU18" s="467"/>
      <c r="AV18" s="467"/>
      <c r="AW18" s="467"/>
      <c r="AX18" s="467"/>
      <c r="AY18" s="467"/>
      <c r="AZ18" s="467"/>
      <c r="BA18" s="467"/>
      <c r="BB18" s="467"/>
      <c r="BC18" s="467"/>
      <c r="BD18" s="467"/>
      <c r="BE18" s="467"/>
      <c r="BF18" s="467"/>
      <c r="BG18" s="467"/>
      <c r="BH18" s="467"/>
      <c r="BI18" s="467"/>
      <c r="BJ18" s="467"/>
      <c r="BK18" s="467"/>
      <c r="BL18" s="467"/>
      <c r="BM18" s="474"/>
    </row>
    <row r="19" spans="1:65" ht="15.4" customHeight="1">
      <c r="A19" s="475">
        <v>2</v>
      </c>
      <c r="B19" s="480"/>
      <c r="C19" s="480"/>
      <c r="D19" s="125"/>
      <c r="E19" s="126"/>
      <c r="F19" s="468"/>
      <c r="G19" s="465"/>
      <c r="H19" s="465"/>
      <c r="I19" s="465"/>
      <c r="J19" s="465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5"/>
      <c r="W19" s="465"/>
      <c r="X19" s="465"/>
      <c r="Y19" s="465"/>
      <c r="Z19" s="465"/>
      <c r="AA19" s="465"/>
      <c r="AB19" s="465"/>
      <c r="AC19" s="465"/>
      <c r="AD19" s="465"/>
      <c r="AE19" s="465"/>
      <c r="AF19" s="465"/>
      <c r="AG19" s="465"/>
      <c r="AH19" s="465"/>
      <c r="AI19" s="465"/>
      <c r="AJ19" s="465"/>
      <c r="AK19" s="465"/>
      <c r="AL19" s="465"/>
      <c r="AM19" s="465"/>
      <c r="AN19" s="465"/>
      <c r="AO19" s="465"/>
      <c r="AP19" s="465"/>
      <c r="AQ19" s="465"/>
      <c r="AR19" s="465"/>
      <c r="AS19" s="465"/>
      <c r="AT19" s="465"/>
      <c r="AU19" s="465"/>
      <c r="AV19" s="465"/>
      <c r="AW19" s="465"/>
      <c r="AX19" s="465"/>
      <c r="AY19" s="465"/>
      <c r="AZ19" s="465"/>
      <c r="BA19" s="465"/>
      <c r="BB19" s="465"/>
      <c r="BC19" s="465"/>
      <c r="BD19" s="465"/>
      <c r="BE19" s="465"/>
      <c r="BF19" s="465"/>
      <c r="BG19" s="465"/>
      <c r="BH19" s="465"/>
      <c r="BI19" s="465"/>
      <c r="BJ19" s="465"/>
      <c r="BK19" s="465"/>
      <c r="BL19" s="465"/>
      <c r="BM19" s="472"/>
    </row>
    <row r="20" spans="1:65" ht="15.4" customHeight="1">
      <c r="A20" s="475"/>
      <c r="B20" s="480"/>
      <c r="C20" s="480"/>
      <c r="D20" s="127"/>
      <c r="E20" s="128"/>
      <c r="F20" s="469"/>
      <c r="G20" s="466"/>
      <c r="H20" s="466"/>
      <c r="I20" s="466"/>
      <c r="J20" s="466"/>
      <c r="K20" s="466"/>
      <c r="L20" s="466"/>
      <c r="M20" s="466"/>
      <c r="N20" s="466"/>
      <c r="O20" s="466"/>
      <c r="P20" s="466"/>
      <c r="Q20" s="466"/>
      <c r="R20" s="466"/>
      <c r="S20" s="466"/>
      <c r="T20" s="466"/>
      <c r="U20" s="466"/>
      <c r="V20" s="466"/>
      <c r="W20" s="466"/>
      <c r="X20" s="466"/>
      <c r="Y20" s="466"/>
      <c r="Z20" s="466"/>
      <c r="AA20" s="466"/>
      <c r="AB20" s="466"/>
      <c r="AC20" s="466"/>
      <c r="AD20" s="466"/>
      <c r="AE20" s="466"/>
      <c r="AF20" s="466"/>
      <c r="AG20" s="466"/>
      <c r="AH20" s="466"/>
      <c r="AI20" s="466"/>
      <c r="AJ20" s="466"/>
      <c r="AK20" s="466"/>
      <c r="AL20" s="466"/>
      <c r="AM20" s="466"/>
      <c r="AN20" s="466"/>
      <c r="AO20" s="466"/>
      <c r="AP20" s="466"/>
      <c r="AQ20" s="466"/>
      <c r="AR20" s="466"/>
      <c r="AS20" s="466"/>
      <c r="AT20" s="466"/>
      <c r="AU20" s="466"/>
      <c r="AV20" s="466"/>
      <c r="AW20" s="466"/>
      <c r="AX20" s="466"/>
      <c r="AY20" s="466"/>
      <c r="AZ20" s="466"/>
      <c r="BA20" s="466"/>
      <c r="BB20" s="466"/>
      <c r="BC20" s="466"/>
      <c r="BD20" s="466"/>
      <c r="BE20" s="466"/>
      <c r="BF20" s="466"/>
      <c r="BG20" s="466"/>
      <c r="BH20" s="466"/>
      <c r="BI20" s="466"/>
      <c r="BJ20" s="466"/>
      <c r="BK20" s="466"/>
      <c r="BL20" s="466"/>
      <c r="BM20" s="473"/>
    </row>
    <row r="21" spans="1:65" ht="15.4" customHeight="1">
      <c r="A21" s="475"/>
      <c r="B21" s="480"/>
      <c r="C21" s="480"/>
      <c r="D21" s="127"/>
      <c r="E21" s="128"/>
      <c r="F21" s="469"/>
      <c r="G21" s="466"/>
      <c r="H21" s="466"/>
      <c r="I21" s="466"/>
      <c r="J21" s="466"/>
      <c r="K21" s="466"/>
      <c r="L21" s="466"/>
      <c r="M21" s="466"/>
      <c r="N21" s="466"/>
      <c r="O21" s="466"/>
      <c r="P21" s="466"/>
      <c r="Q21" s="466"/>
      <c r="R21" s="466"/>
      <c r="S21" s="466"/>
      <c r="T21" s="466"/>
      <c r="U21" s="466"/>
      <c r="V21" s="466"/>
      <c r="W21" s="466"/>
      <c r="X21" s="466"/>
      <c r="Y21" s="466"/>
      <c r="Z21" s="466"/>
      <c r="AA21" s="466"/>
      <c r="AB21" s="466"/>
      <c r="AC21" s="466"/>
      <c r="AD21" s="466"/>
      <c r="AE21" s="466"/>
      <c r="AF21" s="466"/>
      <c r="AG21" s="466"/>
      <c r="AH21" s="466"/>
      <c r="AI21" s="466"/>
      <c r="AJ21" s="466"/>
      <c r="AK21" s="466"/>
      <c r="AL21" s="466"/>
      <c r="AM21" s="466"/>
      <c r="AN21" s="466"/>
      <c r="AO21" s="466"/>
      <c r="AP21" s="466"/>
      <c r="AQ21" s="466"/>
      <c r="AR21" s="466"/>
      <c r="AS21" s="466"/>
      <c r="AT21" s="466"/>
      <c r="AU21" s="466"/>
      <c r="AV21" s="466"/>
      <c r="AW21" s="466"/>
      <c r="AX21" s="466"/>
      <c r="AY21" s="466"/>
      <c r="AZ21" s="466"/>
      <c r="BA21" s="466"/>
      <c r="BB21" s="466"/>
      <c r="BC21" s="466"/>
      <c r="BD21" s="466"/>
      <c r="BE21" s="466"/>
      <c r="BF21" s="466"/>
      <c r="BG21" s="466"/>
      <c r="BH21" s="466"/>
      <c r="BI21" s="466"/>
      <c r="BJ21" s="466"/>
      <c r="BK21" s="466"/>
      <c r="BL21" s="466"/>
      <c r="BM21" s="473"/>
    </row>
    <row r="22" spans="1:65" ht="15.4" customHeight="1">
      <c r="A22" s="475"/>
      <c r="B22" s="480"/>
      <c r="C22" s="480"/>
      <c r="D22" s="127"/>
      <c r="E22" s="128"/>
      <c r="F22" s="469"/>
      <c r="G22" s="466"/>
      <c r="H22" s="466"/>
      <c r="I22" s="466"/>
      <c r="J22" s="466"/>
      <c r="K22" s="466"/>
      <c r="L22" s="466"/>
      <c r="M22" s="466"/>
      <c r="N22" s="466"/>
      <c r="O22" s="466"/>
      <c r="P22" s="466"/>
      <c r="Q22" s="466"/>
      <c r="R22" s="466"/>
      <c r="S22" s="466"/>
      <c r="T22" s="466"/>
      <c r="U22" s="466"/>
      <c r="V22" s="466"/>
      <c r="W22" s="466"/>
      <c r="X22" s="466"/>
      <c r="Y22" s="466"/>
      <c r="Z22" s="466"/>
      <c r="AA22" s="466"/>
      <c r="AB22" s="466"/>
      <c r="AC22" s="466"/>
      <c r="AD22" s="466"/>
      <c r="AE22" s="466"/>
      <c r="AF22" s="466"/>
      <c r="AG22" s="466"/>
      <c r="AH22" s="466"/>
      <c r="AI22" s="466"/>
      <c r="AJ22" s="466"/>
      <c r="AK22" s="466"/>
      <c r="AL22" s="466"/>
      <c r="AM22" s="466"/>
      <c r="AN22" s="466"/>
      <c r="AO22" s="466"/>
      <c r="AP22" s="466"/>
      <c r="AQ22" s="466"/>
      <c r="AR22" s="466"/>
      <c r="AS22" s="466"/>
      <c r="AT22" s="466"/>
      <c r="AU22" s="466"/>
      <c r="AV22" s="466"/>
      <c r="AW22" s="466"/>
      <c r="AX22" s="466"/>
      <c r="AY22" s="466"/>
      <c r="AZ22" s="466"/>
      <c r="BA22" s="466"/>
      <c r="BB22" s="466"/>
      <c r="BC22" s="466"/>
      <c r="BD22" s="466"/>
      <c r="BE22" s="466"/>
      <c r="BF22" s="466"/>
      <c r="BG22" s="466"/>
      <c r="BH22" s="466"/>
      <c r="BI22" s="466"/>
      <c r="BJ22" s="466"/>
      <c r="BK22" s="466"/>
      <c r="BL22" s="466"/>
      <c r="BM22" s="473"/>
    </row>
    <row r="23" spans="1:65" ht="15.4" customHeight="1">
      <c r="A23" s="475"/>
      <c r="B23" s="480"/>
      <c r="C23" s="480"/>
      <c r="D23" s="127"/>
      <c r="E23" s="128"/>
      <c r="F23" s="470"/>
      <c r="G23" s="467"/>
      <c r="H23" s="467"/>
      <c r="I23" s="467"/>
      <c r="J23" s="467"/>
      <c r="K23" s="467"/>
      <c r="L23" s="467"/>
      <c r="M23" s="467"/>
      <c r="N23" s="467"/>
      <c r="O23" s="467"/>
      <c r="P23" s="467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7"/>
      <c r="AC23" s="467"/>
      <c r="AD23" s="467"/>
      <c r="AE23" s="467"/>
      <c r="AF23" s="467"/>
      <c r="AG23" s="467"/>
      <c r="AH23" s="467"/>
      <c r="AI23" s="467"/>
      <c r="AJ23" s="467"/>
      <c r="AK23" s="467"/>
      <c r="AL23" s="467"/>
      <c r="AM23" s="467"/>
      <c r="AN23" s="467"/>
      <c r="AO23" s="467"/>
      <c r="AP23" s="467"/>
      <c r="AQ23" s="467"/>
      <c r="AR23" s="467"/>
      <c r="AS23" s="467"/>
      <c r="AT23" s="467"/>
      <c r="AU23" s="467"/>
      <c r="AV23" s="467"/>
      <c r="AW23" s="467"/>
      <c r="AX23" s="467"/>
      <c r="AY23" s="467"/>
      <c r="AZ23" s="467"/>
      <c r="BA23" s="467"/>
      <c r="BB23" s="467"/>
      <c r="BC23" s="467"/>
      <c r="BD23" s="467"/>
      <c r="BE23" s="467"/>
      <c r="BF23" s="467"/>
      <c r="BG23" s="467"/>
      <c r="BH23" s="467"/>
      <c r="BI23" s="467"/>
      <c r="BJ23" s="467"/>
      <c r="BK23" s="467"/>
      <c r="BL23" s="467"/>
      <c r="BM23" s="474"/>
    </row>
    <row r="24" spans="1:65" ht="15.4" customHeight="1">
      <c r="A24" s="475">
        <v>3</v>
      </c>
      <c r="B24" s="480"/>
      <c r="C24" s="480"/>
      <c r="D24" s="125"/>
      <c r="E24" s="126"/>
      <c r="F24" s="468"/>
      <c r="G24" s="465"/>
      <c r="H24" s="465"/>
      <c r="I24" s="465"/>
      <c r="J24" s="465"/>
      <c r="K24" s="465"/>
      <c r="L24" s="465"/>
      <c r="M24" s="465"/>
      <c r="N24" s="465"/>
      <c r="O24" s="465"/>
      <c r="P24" s="465"/>
      <c r="Q24" s="465"/>
      <c r="R24" s="465"/>
      <c r="S24" s="465"/>
      <c r="T24" s="465"/>
      <c r="U24" s="465"/>
      <c r="V24" s="465"/>
      <c r="W24" s="465"/>
      <c r="X24" s="465"/>
      <c r="Y24" s="465"/>
      <c r="Z24" s="465"/>
      <c r="AA24" s="465"/>
      <c r="AB24" s="465"/>
      <c r="AC24" s="465"/>
      <c r="AD24" s="465"/>
      <c r="AE24" s="465"/>
      <c r="AF24" s="465"/>
      <c r="AG24" s="465"/>
      <c r="AH24" s="465"/>
      <c r="AI24" s="465"/>
      <c r="AJ24" s="465"/>
      <c r="AK24" s="465"/>
      <c r="AL24" s="465"/>
      <c r="AM24" s="465"/>
      <c r="AN24" s="465"/>
      <c r="AO24" s="465"/>
      <c r="AP24" s="465"/>
      <c r="AQ24" s="465"/>
      <c r="AR24" s="465"/>
      <c r="AS24" s="465"/>
      <c r="AT24" s="465"/>
      <c r="AU24" s="465"/>
      <c r="AV24" s="465"/>
      <c r="AW24" s="465"/>
      <c r="AX24" s="465"/>
      <c r="AY24" s="465"/>
      <c r="AZ24" s="465"/>
      <c r="BA24" s="465"/>
      <c r="BB24" s="465"/>
      <c r="BC24" s="465"/>
      <c r="BD24" s="465"/>
      <c r="BE24" s="465"/>
      <c r="BF24" s="465"/>
      <c r="BG24" s="465"/>
      <c r="BH24" s="465"/>
      <c r="BI24" s="465"/>
      <c r="BJ24" s="465"/>
      <c r="BK24" s="465"/>
      <c r="BL24" s="465"/>
      <c r="BM24" s="472"/>
    </row>
    <row r="25" spans="1:65" ht="15.4" customHeight="1">
      <c r="A25" s="475"/>
      <c r="B25" s="480"/>
      <c r="C25" s="480"/>
      <c r="D25" s="127"/>
      <c r="E25" s="128"/>
      <c r="F25" s="469"/>
      <c r="G25" s="466"/>
      <c r="H25" s="466"/>
      <c r="I25" s="466"/>
      <c r="J25" s="466"/>
      <c r="K25" s="466"/>
      <c r="L25" s="466"/>
      <c r="M25" s="466"/>
      <c r="N25" s="466"/>
      <c r="O25" s="466"/>
      <c r="P25" s="466"/>
      <c r="Q25" s="466"/>
      <c r="R25" s="466"/>
      <c r="S25" s="466"/>
      <c r="T25" s="466"/>
      <c r="U25" s="466"/>
      <c r="V25" s="466"/>
      <c r="W25" s="466"/>
      <c r="X25" s="466"/>
      <c r="Y25" s="466"/>
      <c r="Z25" s="466"/>
      <c r="AA25" s="466"/>
      <c r="AB25" s="466"/>
      <c r="AC25" s="466"/>
      <c r="AD25" s="466"/>
      <c r="AE25" s="466"/>
      <c r="AF25" s="466"/>
      <c r="AG25" s="466"/>
      <c r="AH25" s="466"/>
      <c r="AI25" s="466"/>
      <c r="AJ25" s="466"/>
      <c r="AK25" s="466"/>
      <c r="AL25" s="466"/>
      <c r="AM25" s="466"/>
      <c r="AN25" s="466"/>
      <c r="AO25" s="466"/>
      <c r="AP25" s="466"/>
      <c r="AQ25" s="466"/>
      <c r="AR25" s="466"/>
      <c r="AS25" s="466"/>
      <c r="AT25" s="466"/>
      <c r="AU25" s="466"/>
      <c r="AV25" s="466"/>
      <c r="AW25" s="466"/>
      <c r="AX25" s="466"/>
      <c r="AY25" s="466"/>
      <c r="AZ25" s="466"/>
      <c r="BA25" s="466"/>
      <c r="BB25" s="466"/>
      <c r="BC25" s="466"/>
      <c r="BD25" s="466"/>
      <c r="BE25" s="466"/>
      <c r="BF25" s="466"/>
      <c r="BG25" s="466"/>
      <c r="BH25" s="466"/>
      <c r="BI25" s="466"/>
      <c r="BJ25" s="466"/>
      <c r="BK25" s="466"/>
      <c r="BL25" s="466"/>
      <c r="BM25" s="473"/>
    </row>
    <row r="26" spans="1:65" ht="15.4" customHeight="1">
      <c r="A26" s="475"/>
      <c r="B26" s="480"/>
      <c r="C26" s="480"/>
      <c r="D26" s="127"/>
      <c r="E26" s="128"/>
      <c r="F26" s="469"/>
      <c r="G26" s="466"/>
      <c r="H26" s="466"/>
      <c r="I26" s="466"/>
      <c r="J26" s="466"/>
      <c r="K26" s="466"/>
      <c r="L26" s="466"/>
      <c r="M26" s="466"/>
      <c r="N26" s="466"/>
      <c r="O26" s="466"/>
      <c r="P26" s="466"/>
      <c r="Q26" s="466"/>
      <c r="R26" s="466"/>
      <c r="S26" s="466"/>
      <c r="T26" s="466"/>
      <c r="U26" s="466"/>
      <c r="V26" s="466"/>
      <c r="W26" s="466"/>
      <c r="X26" s="466"/>
      <c r="Y26" s="466"/>
      <c r="Z26" s="466"/>
      <c r="AA26" s="466"/>
      <c r="AB26" s="466"/>
      <c r="AC26" s="466"/>
      <c r="AD26" s="466"/>
      <c r="AE26" s="466"/>
      <c r="AF26" s="466"/>
      <c r="AG26" s="466"/>
      <c r="AH26" s="466"/>
      <c r="AI26" s="466"/>
      <c r="AJ26" s="466"/>
      <c r="AK26" s="466"/>
      <c r="AL26" s="466"/>
      <c r="AM26" s="466"/>
      <c r="AN26" s="466"/>
      <c r="AO26" s="466"/>
      <c r="AP26" s="466"/>
      <c r="AQ26" s="466"/>
      <c r="AR26" s="466"/>
      <c r="AS26" s="466"/>
      <c r="AT26" s="466"/>
      <c r="AU26" s="466"/>
      <c r="AV26" s="466"/>
      <c r="AW26" s="466"/>
      <c r="AX26" s="466"/>
      <c r="AY26" s="466"/>
      <c r="AZ26" s="466"/>
      <c r="BA26" s="466"/>
      <c r="BB26" s="466"/>
      <c r="BC26" s="466"/>
      <c r="BD26" s="466"/>
      <c r="BE26" s="466"/>
      <c r="BF26" s="466"/>
      <c r="BG26" s="466"/>
      <c r="BH26" s="466"/>
      <c r="BI26" s="466"/>
      <c r="BJ26" s="466"/>
      <c r="BK26" s="466"/>
      <c r="BL26" s="466"/>
      <c r="BM26" s="473"/>
    </row>
    <row r="27" spans="1:65" ht="15.4" customHeight="1">
      <c r="A27" s="475"/>
      <c r="B27" s="480"/>
      <c r="C27" s="480"/>
      <c r="D27" s="127"/>
      <c r="E27" s="128"/>
      <c r="F27" s="469"/>
      <c r="G27" s="466"/>
      <c r="H27" s="466"/>
      <c r="I27" s="466"/>
      <c r="J27" s="466"/>
      <c r="K27" s="466"/>
      <c r="L27" s="466"/>
      <c r="M27" s="466"/>
      <c r="N27" s="466"/>
      <c r="O27" s="466"/>
      <c r="P27" s="466"/>
      <c r="Q27" s="466"/>
      <c r="R27" s="466"/>
      <c r="S27" s="466"/>
      <c r="T27" s="466"/>
      <c r="U27" s="466"/>
      <c r="V27" s="466"/>
      <c r="W27" s="466"/>
      <c r="X27" s="466"/>
      <c r="Y27" s="466"/>
      <c r="Z27" s="466"/>
      <c r="AA27" s="466"/>
      <c r="AB27" s="466"/>
      <c r="AC27" s="466"/>
      <c r="AD27" s="466"/>
      <c r="AE27" s="466"/>
      <c r="AF27" s="466"/>
      <c r="AG27" s="466"/>
      <c r="AH27" s="466"/>
      <c r="AI27" s="466"/>
      <c r="AJ27" s="466"/>
      <c r="AK27" s="466"/>
      <c r="AL27" s="466"/>
      <c r="AM27" s="466"/>
      <c r="AN27" s="466"/>
      <c r="AO27" s="466"/>
      <c r="AP27" s="466"/>
      <c r="AQ27" s="466"/>
      <c r="AR27" s="466"/>
      <c r="AS27" s="466"/>
      <c r="AT27" s="466"/>
      <c r="AU27" s="466"/>
      <c r="AV27" s="466"/>
      <c r="AW27" s="466"/>
      <c r="AX27" s="466"/>
      <c r="AY27" s="466"/>
      <c r="AZ27" s="466"/>
      <c r="BA27" s="466"/>
      <c r="BB27" s="466"/>
      <c r="BC27" s="466"/>
      <c r="BD27" s="466"/>
      <c r="BE27" s="466"/>
      <c r="BF27" s="466"/>
      <c r="BG27" s="466"/>
      <c r="BH27" s="466"/>
      <c r="BI27" s="466"/>
      <c r="BJ27" s="466"/>
      <c r="BK27" s="466"/>
      <c r="BL27" s="466"/>
      <c r="BM27" s="473"/>
    </row>
    <row r="28" spans="1:65" ht="15.4" customHeight="1">
      <c r="A28" s="475"/>
      <c r="B28" s="480"/>
      <c r="C28" s="480"/>
      <c r="D28" s="127"/>
      <c r="E28" s="128"/>
      <c r="F28" s="470"/>
      <c r="G28" s="467"/>
      <c r="H28" s="467"/>
      <c r="I28" s="467"/>
      <c r="J28" s="467"/>
      <c r="K28" s="467"/>
      <c r="L28" s="467"/>
      <c r="M28" s="467"/>
      <c r="N28" s="467"/>
      <c r="O28" s="467"/>
      <c r="P28" s="467"/>
      <c r="Q28" s="467"/>
      <c r="R28" s="467"/>
      <c r="S28" s="467"/>
      <c r="T28" s="467"/>
      <c r="U28" s="467"/>
      <c r="V28" s="467"/>
      <c r="W28" s="467"/>
      <c r="X28" s="467"/>
      <c r="Y28" s="467"/>
      <c r="Z28" s="467"/>
      <c r="AA28" s="467"/>
      <c r="AB28" s="467"/>
      <c r="AC28" s="467"/>
      <c r="AD28" s="467"/>
      <c r="AE28" s="467"/>
      <c r="AF28" s="467"/>
      <c r="AG28" s="467"/>
      <c r="AH28" s="467"/>
      <c r="AI28" s="467"/>
      <c r="AJ28" s="467"/>
      <c r="AK28" s="467"/>
      <c r="AL28" s="467"/>
      <c r="AM28" s="467"/>
      <c r="AN28" s="467"/>
      <c r="AO28" s="467"/>
      <c r="AP28" s="467"/>
      <c r="AQ28" s="467"/>
      <c r="AR28" s="467"/>
      <c r="AS28" s="467"/>
      <c r="AT28" s="467"/>
      <c r="AU28" s="467"/>
      <c r="AV28" s="467"/>
      <c r="AW28" s="467"/>
      <c r="AX28" s="467"/>
      <c r="AY28" s="467"/>
      <c r="AZ28" s="467"/>
      <c r="BA28" s="467"/>
      <c r="BB28" s="467"/>
      <c r="BC28" s="467"/>
      <c r="BD28" s="467"/>
      <c r="BE28" s="467"/>
      <c r="BF28" s="467"/>
      <c r="BG28" s="467"/>
      <c r="BH28" s="467"/>
      <c r="BI28" s="467"/>
      <c r="BJ28" s="467"/>
      <c r="BK28" s="467"/>
      <c r="BL28" s="467"/>
      <c r="BM28" s="474"/>
    </row>
    <row r="29" spans="1:65" ht="15.4" customHeight="1">
      <c r="A29" s="475">
        <v>4</v>
      </c>
      <c r="B29" s="480"/>
      <c r="C29" s="480"/>
      <c r="D29" s="125"/>
      <c r="E29" s="126"/>
      <c r="F29" s="468"/>
      <c r="G29" s="465"/>
      <c r="H29" s="465"/>
      <c r="I29" s="465"/>
      <c r="J29" s="465"/>
      <c r="K29" s="465"/>
      <c r="L29" s="465"/>
      <c r="M29" s="465"/>
      <c r="N29" s="465"/>
      <c r="O29" s="465"/>
      <c r="P29" s="465"/>
      <c r="Q29" s="465"/>
      <c r="R29" s="465"/>
      <c r="S29" s="465"/>
      <c r="T29" s="465"/>
      <c r="U29" s="465"/>
      <c r="V29" s="465"/>
      <c r="W29" s="465"/>
      <c r="X29" s="465"/>
      <c r="Y29" s="465"/>
      <c r="Z29" s="465"/>
      <c r="AA29" s="465"/>
      <c r="AB29" s="465"/>
      <c r="AC29" s="465"/>
      <c r="AD29" s="465"/>
      <c r="AE29" s="465"/>
      <c r="AF29" s="465"/>
      <c r="AG29" s="465"/>
      <c r="AH29" s="465"/>
      <c r="AI29" s="465"/>
      <c r="AJ29" s="465"/>
      <c r="AK29" s="465"/>
      <c r="AL29" s="465"/>
      <c r="AM29" s="465"/>
      <c r="AN29" s="465"/>
      <c r="AO29" s="465"/>
      <c r="AP29" s="465"/>
      <c r="AQ29" s="465"/>
      <c r="AR29" s="465"/>
      <c r="AS29" s="465"/>
      <c r="AT29" s="465"/>
      <c r="AU29" s="465"/>
      <c r="AV29" s="465"/>
      <c r="AW29" s="465"/>
      <c r="AX29" s="465"/>
      <c r="AY29" s="465"/>
      <c r="AZ29" s="465"/>
      <c r="BA29" s="465"/>
      <c r="BB29" s="465"/>
      <c r="BC29" s="465"/>
      <c r="BD29" s="465"/>
      <c r="BE29" s="465"/>
      <c r="BF29" s="465"/>
      <c r="BG29" s="465"/>
      <c r="BH29" s="465"/>
      <c r="BI29" s="465"/>
      <c r="BJ29" s="465"/>
      <c r="BK29" s="465"/>
      <c r="BL29" s="465"/>
      <c r="BM29" s="472"/>
    </row>
    <row r="30" spans="1:65" ht="15.4" customHeight="1">
      <c r="A30" s="475"/>
      <c r="B30" s="480"/>
      <c r="C30" s="480"/>
      <c r="D30" s="127"/>
      <c r="E30" s="128"/>
      <c r="F30" s="469"/>
      <c r="G30" s="466"/>
      <c r="H30" s="466"/>
      <c r="I30" s="466"/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  <c r="W30" s="466"/>
      <c r="X30" s="466"/>
      <c r="Y30" s="466"/>
      <c r="Z30" s="466"/>
      <c r="AA30" s="466"/>
      <c r="AB30" s="466"/>
      <c r="AC30" s="466"/>
      <c r="AD30" s="466"/>
      <c r="AE30" s="466"/>
      <c r="AF30" s="466"/>
      <c r="AG30" s="466"/>
      <c r="AH30" s="466"/>
      <c r="AI30" s="466"/>
      <c r="AJ30" s="466"/>
      <c r="AK30" s="466"/>
      <c r="AL30" s="466"/>
      <c r="AM30" s="466"/>
      <c r="AN30" s="466"/>
      <c r="AO30" s="466"/>
      <c r="AP30" s="466"/>
      <c r="AQ30" s="466"/>
      <c r="AR30" s="466"/>
      <c r="AS30" s="466"/>
      <c r="AT30" s="466"/>
      <c r="AU30" s="466"/>
      <c r="AV30" s="466"/>
      <c r="AW30" s="466"/>
      <c r="AX30" s="466"/>
      <c r="AY30" s="466"/>
      <c r="AZ30" s="466"/>
      <c r="BA30" s="466"/>
      <c r="BB30" s="466"/>
      <c r="BC30" s="466"/>
      <c r="BD30" s="466"/>
      <c r="BE30" s="466"/>
      <c r="BF30" s="466"/>
      <c r="BG30" s="466"/>
      <c r="BH30" s="466"/>
      <c r="BI30" s="466"/>
      <c r="BJ30" s="466"/>
      <c r="BK30" s="466"/>
      <c r="BL30" s="466"/>
      <c r="BM30" s="473"/>
    </row>
    <row r="31" spans="1:65" ht="15.4" customHeight="1">
      <c r="A31" s="475"/>
      <c r="B31" s="480"/>
      <c r="C31" s="480"/>
      <c r="D31" s="127"/>
      <c r="E31" s="128"/>
      <c r="F31" s="469"/>
      <c r="G31" s="466"/>
      <c r="H31" s="466"/>
      <c r="I31" s="466"/>
      <c r="J31" s="466"/>
      <c r="K31" s="466"/>
      <c r="L31" s="466"/>
      <c r="M31" s="466"/>
      <c r="N31" s="466"/>
      <c r="O31" s="466"/>
      <c r="P31" s="466"/>
      <c r="Q31" s="466"/>
      <c r="R31" s="466"/>
      <c r="S31" s="466"/>
      <c r="T31" s="466"/>
      <c r="U31" s="466"/>
      <c r="V31" s="466"/>
      <c r="W31" s="466"/>
      <c r="X31" s="466"/>
      <c r="Y31" s="466"/>
      <c r="Z31" s="466"/>
      <c r="AA31" s="466"/>
      <c r="AB31" s="466"/>
      <c r="AC31" s="466"/>
      <c r="AD31" s="466"/>
      <c r="AE31" s="466"/>
      <c r="AF31" s="466"/>
      <c r="AG31" s="466"/>
      <c r="AH31" s="466"/>
      <c r="AI31" s="466"/>
      <c r="AJ31" s="466"/>
      <c r="AK31" s="466"/>
      <c r="AL31" s="466"/>
      <c r="AM31" s="466"/>
      <c r="AN31" s="466"/>
      <c r="AO31" s="466"/>
      <c r="AP31" s="466"/>
      <c r="AQ31" s="466"/>
      <c r="AR31" s="466"/>
      <c r="AS31" s="466"/>
      <c r="AT31" s="466"/>
      <c r="AU31" s="466"/>
      <c r="AV31" s="466"/>
      <c r="AW31" s="466"/>
      <c r="AX31" s="466"/>
      <c r="AY31" s="466"/>
      <c r="AZ31" s="466"/>
      <c r="BA31" s="466"/>
      <c r="BB31" s="466"/>
      <c r="BC31" s="466"/>
      <c r="BD31" s="466"/>
      <c r="BE31" s="466"/>
      <c r="BF31" s="466"/>
      <c r="BG31" s="466"/>
      <c r="BH31" s="466"/>
      <c r="BI31" s="466"/>
      <c r="BJ31" s="466"/>
      <c r="BK31" s="466"/>
      <c r="BL31" s="466"/>
      <c r="BM31" s="473"/>
    </row>
    <row r="32" spans="1:65" ht="15.4" customHeight="1">
      <c r="A32" s="475"/>
      <c r="B32" s="480"/>
      <c r="C32" s="480"/>
      <c r="D32" s="127"/>
      <c r="E32" s="128"/>
      <c r="F32" s="469"/>
      <c r="G32" s="466"/>
      <c r="H32" s="466"/>
      <c r="I32" s="466"/>
      <c r="J32" s="466"/>
      <c r="K32" s="466"/>
      <c r="L32" s="466"/>
      <c r="M32" s="466"/>
      <c r="N32" s="466"/>
      <c r="O32" s="466"/>
      <c r="P32" s="466"/>
      <c r="Q32" s="466"/>
      <c r="R32" s="466"/>
      <c r="S32" s="466"/>
      <c r="T32" s="466"/>
      <c r="U32" s="466"/>
      <c r="V32" s="466"/>
      <c r="W32" s="466"/>
      <c r="X32" s="466"/>
      <c r="Y32" s="466"/>
      <c r="Z32" s="466"/>
      <c r="AA32" s="466"/>
      <c r="AB32" s="466"/>
      <c r="AC32" s="466"/>
      <c r="AD32" s="466"/>
      <c r="AE32" s="466"/>
      <c r="AF32" s="466"/>
      <c r="AG32" s="466"/>
      <c r="AH32" s="466"/>
      <c r="AI32" s="466"/>
      <c r="AJ32" s="466"/>
      <c r="AK32" s="466"/>
      <c r="AL32" s="466"/>
      <c r="AM32" s="466"/>
      <c r="AN32" s="466"/>
      <c r="AO32" s="466"/>
      <c r="AP32" s="466"/>
      <c r="AQ32" s="466"/>
      <c r="AR32" s="466"/>
      <c r="AS32" s="466"/>
      <c r="AT32" s="466"/>
      <c r="AU32" s="466"/>
      <c r="AV32" s="466"/>
      <c r="AW32" s="466"/>
      <c r="AX32" s="466"/>
      <c r="AY32" s="466"/>
      <c r="AZ32" s="466"/>
      <c r="BA32" s="466"/>
      <c r="BB32" s="466"/>
      <c r="BC32" s="466"/>
      <c r="BD32" s="466"/>
      <c r="BE32" s="466"/>
      <c r="BF32" s="466"/>
      <c r="BG32" s="466"/>
      <c r="BH32" s="466"/>
      <c r="BI32" s="466"/>
      <c r="BJ32" s="466"/>
      <c r="BK32" s="466"/>
      <c r="BL32" s="466"/>
      <c r="BM32" s="473"/>
    </row>
    <row r="33" spans="1:65" ht="15.4" customHeight="1">
      <c r="A33" s="475"/>
      <c r="B33" s="480"/>
      <c r="C33" s="480"/>
      <c r="D33" s="127"/>
      <c r="E33" s="128"/>
      <c r="F33" s="470"/>
      <c r="G33" s="467"/>
      <c r="H33" s="467"/>
      <c r="I33" s="467"/>
      <c r="J33" s="467"/>
      <c r="K33" s="467"/>
      <c r="L33" s="467"/>
      <c r="M33" s="467"/>
      <c r="N33" s="467"/>
      <c r="O33" s="467"/>
      <c r="P33" s="467"/>
      <c r="Q33" s="467"/>
      <c r="R33" s="467"/>
      <c r="S33" s="467"/>
      <c r="T33" s="467"/>
      <c r="U33" s="467"/>
      <c r="V33" s="467"/>
      <c r="W33" s="467"/>
      <c r="X33" s="467"/>
      <c r="Y33" s="467"/>
      <c r="Z33" s="467"/>
      <c r="AA33" s="467"/>
      <c r="AB33" s="467"/>
      <c r="AC33" s="467"/>
      <c r="AD33" s="467"/>
      <c r="AE33" s="467"/>
      <c r="AF33" s="467"/>
      <c r="AG33" s="467"/>
      <c r="AH33" s="467"/>
      <c r="AI33" s="467"/>
      <c r="AJ33" s="467"/>
      <c r="AK33" s="467"/>
      <c r="AL33" s="467"/>
      <c r="AM33" s="467"/>
      <c r="AN33" s="467"/>
      <c r="AO33" s="467"/>
      <c r="AP33" s="467"/>
      <c r="AQ33" s="467"/>
      <c r="AR33" s="467"/>
      <c r="AS33" s="467"/>
      <c r="AT33" s="467"/>
      <c r="AU33" s="467"/>
      <c r="AV33" s="467"/>
      <c r="AW33" s="467"/>
      <c r="AX33" s="467"/>
      <c r="AY33" s="467"/>
      <c r="AZ33" s="467"/>
      <c r="BA33" s="467"/>
      <c r="BB33" s="467"/>
      <c r="BC33" s="467"/>
      <c r="BD33" s="467"/>
      <c r="BE33" s="467"/>
      <c r="BF33" s="467"/>
      <c r="BG33" s="467"/>
      <c r="BH33" s="467"/>
      <c r="BI33" s="467"/>
      <c r="BJ33" s="467"/>
      <c r="BK33" s="467"/>
      <c r="BL33" s="467"/>
      <c r="BM33" s="474"/>
    </row>
    <row r="34" spans="1:65" ht="15.4" customHeight="1">
      <c r="A34" s="475">
        <v>5</v>
      </c>
      <c r="B34" s="480"/>
      <c r="C34" s="480"/>
      <c r="D34" s="125"/>
      <c r="E34" s="126"/>
      <c r="F34" s="468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5"/>
      <c r="AD34" s="465"/>
      <c r="AE34" s="465"/>
      <c r="AF34" s="465"/>
      <c r="AG34" s="465"/>
      <c r="AH34" s="465"/>
      <c r="AI34" s="465"/>
      <c r="AJ34" s="465"/>
      <c r="AK34" s="465"/>
      <c r="AL34" s="465"/>
      <c r="AM34" s="465"/>
      <c r="AN34" s="465"/>
      <c r="AO34" s="465"/>
      <c r="AP34" s="465"/>
      <c r="AQ34" s="465"/>
      <c r="AR34" s="465"/>
      <c r="AS34" s="465"/>
      <c r="AT34" s="465"/>
      <c r="AU34" s="465"/>
      <c r="AV34" s="465"/>
      <c r="AW34" s="465"/>
      <c r="AX34" s="465"/>
      <c r="AY34" s="465"/>
      <c r="AZ34" s="465"/>
      <c r="BA34" s="465"/>
      <c r="BB34" s="465"/>
      <c r="BC34" s="465"/>
      <c r="BD34" s="465"/>
      <c r="BE34" s="465"/>
      <c r="BF34" s="465"/>
      <c r="BG34" s="465"/>
      <c r="BH34" s="465"/>
      <c r="BI34" s="465"/>
      <c r="BJ34" s="465"/>
      <c r="BK34" s="465"/>
      <c r="BL34" s="465"/>
      <c r="BM34" s="472"/>
    </row>
    <row r="35" spans="1:65" ht="15.4" customHeight="1">
      <c r="A35" s="475"/>
      <c r="B35" s="480"/>
      <c r="C35" s="480"/>
      <c r="D35" s="127"/>
      <c r="E35" s="128"/>
      <c r="F35" s="469"/>
      <c r="G35" s="466"/>
      <c r="H35" s="466"/>
      <c r="I35" s="466"/>
      <c r="J35" s="466"/>
      <c r="K35" s="466"/>
      <c r="L35" s="466"/>
      <c r="M35" s="466"/>
      <c r="N35" s="466"/>
      <c r="O35" s="466"/>
      <c r="P35" s="466"/>
      <c r="Q35" s="466"/>
      <c r="R35" s="466"/>
      <c r="S35" s="466"/>
      <c r="T35" s="466"/>
      <c r="U35" s="466"/>
      <c r="V35" s="466"/>
      <c r="W35" s="466"/>
      <c r="X35" s="466"/>
      <c r="Y35" s="466"/>
      <c r="Z35" s="466"/>
      <c r="AA35" s="466"/>
      <c r="AB35" s="466"/>
      <c r="AC35" s="466"/>
      <c r="AD35" s="466"/>
      <c r="AE35" s="466"/>
      <c r="AF35" s="466"/>
      <c r="AG35" s="466"/>
      <c r="AH35" s="466"/>
      <c r="AI35" s="466"/>
      <c r="AJ35" s="466"/>
      <c r="AK35" s="466"/>
      <c r="AL35" s="466"/>
      <c r="AM35" s="466"/>
      <c r="AN35" s="466"/>
      <c r="AO35" s="466"/>
      <c r="AP35" s="466"/>
      <c r="AQ35" s="466"/>
      <c r="AR35" s="466"/>
      <c r="AS35" s="466"/>
      <c r="AT35" s="466"/>
      <c r="AU35" s="466"/>
      <c r="AV35" s="466"/>
      <c r="AW35" s="466"/>
      <c r="AX35" s="466"/>
      <c r="AY35" s="466"/>
      <c r="AZ35" s="466"/>
      <c r="BA35" s="466"/>
      <c r="BB35" s="466"/>
      <c r="BC35" s="466"/>
      <c r="BD35" s="466"/>
      <c r="BE35" s="466"/>
      <c r="BF35" s="466"/>
      <c r="BG35" s="466"/>
      <c r="BH35" s="466"/>
      <c r="BI35" s="466"/>
      <c r="BJ35" s="466"/>
      <c r="BK35" s="466"/>
      <c r="BL35" s="466"/>
      <c r="BM35" s="473"/>
    </row>
    <row r="36" spans="1:65" ht="15.4" customHeight="1">
      <c r="A36" s="475"/>
      <c r="B36" s="480"/>
      <c r="C36" s="480"/>
      <c r="D36" s="127"/>
      <c r="E36" s="128"/>
      <c r="F36" s="469"/>
      <c r="G36" s="466"/>
      <c r="H36" s="466"/>
      <c r="I36" s="466"/>
      <c r="J36" s="466"/>
      <c r="K36" s="466"/>
      <c r="L36" s="466"/>
      <c r="M36" s="466"/>
      <c r="N36" s="466"/>
      <c r="O36" s="466"/>
      <c r="P36" s="466"/>
      <c r="Q36" s="466"/>
      <c r="R36" s="466"/>
      <c r="S36" s="466"/>
      <c r="T36" s="466"/>
      <c r="U36" s="466"/>
      <c r="V36" s="466"/>
      <c r="W36" s="466"/>
      <c r="X36" s="466"/>
      <c r="Y36" s="466"/>
      <c r="Z36" s="466"/>
      <c r="AA36" s="466"/>
      <c r="AB36" s="466"/>
      <c r="AC36" s="466"/>
      <c r="AD36" s="466"/>
      <c r="AE36" s="466"/>
      <c r="AF36" s="466"/>
      <c r="AG36" s="466"/>
      <c r="AH36" s="466"/>
      <c r="AI36" s="466"/>
      <c r="AJ36" s="466"/>
      <c r="AK36" s="466"/>
      <c r="AL36" s="466"/>
      <c r="AM36" s="466"/>
      <c r="AN36" s="466"/>
      <c r="AO36" s="466"/>
      <c r="AP36" s="466"/>
      <c r="AQ36" s="466"/>
      <c r="AR36" s="466"/>
      <c r="AS36" s="466"/>
      <c r="AT36" s="466"/>
      <c r="AU36" s="466"/>
      <c r="AV36" s="466"/>
      <c r="AW36" s="466"/>
      <c r="AX36" s="466"/>
      <c r="AY36" s="466"/>
      <c r="AZ36" s="466"/>
      <c r="BA36" s="466"/>
      <c r="BB36" s="466"/>
      <c r="BC36" s="466"/>
      <c r="BD36" s="466"/>
      <c r="BE36" s="466"/>
      <c r="BF36" s="466"/>
      <c r="BG36" s="466"/>
      <c r="BH36" s="466"/>
      <c r="BI36" s="466"/>
      <c r="BJ36" s="466"/>
      <c r="BK36" s="466"/>
      <c r="BL36" s="466"/>
      <c r="BM36" s="473"/>
    </row>
    <row r="37" spans="1:65" ht="15.4" customHeight="1">
      <c r="A37" s="475"/>
      <c r="B37" s="480"/>
      <c r="C37" s="480"/>
      <c r="D37" s="127"/>
      <c r="E37" s="128"/>
      <c r="F37" s="469"/>
      <c r="G37" s="466"/>
      <c r="H37" s="466"/>
      <c r="I37" s="466"/>
      <c r="J37" s="466"/>
      <c r="K37" s="466"/>
      <c r="L37" s="466"/>
      <c r="M37" s="466"/>
      <c r="N37" s="466"/>
      <c r="O37" s="466"/>
      <c r="P37" s="466"/>
      <c r="Q37" s="466"/>
      <c r="R37" s="466"/>
      <c r="S37" s="466"/>
      <c r="T37" s="466"/>
      <c r="U37" s="466"/>
      <c r="V37" s="466"/>
      <c r="W37" s="466"/>
      <c r="X37" s="466"/>
      <c r="Y37" s="466"/>
      <c r="Z37" s="466"/>
      <c r="AA37" s="466"/>
      <c r="AB37" s="466"/>
      <c r="AC37" s="466"/>
      <c r="AD37" s="466"/>
      <c r="AE37" s="466"/>
      <c r="AF37" s="466"/>
      <c r="AG37" s="466"/>
      <c r="AH37" s="466"/>
      <c r="AI37" s="466"/>
      <c r="AJ37" s="466"/>
      <c r="AK37" s="466"/>
      <c r="AL37" s="466"/>
      <c r="AM37" s="466"/>
      <c r="AN37" s="466"/>
      <c r="AO37" s="466"/>
      <c r="AP37" s="466"/>
      <c r="AQ37" s="466"/>
      <c r="AR37" s="466"/>
      <c r="AS37" s="466"/>
      <c r="AT37" s="466"/>
      <c r="AU37" s="466"/>
      <c r="AV37" s="466"/>
      <c r="AW37" s="466"/>
      <c r="AX37" s="466"/>
      <c r="AY37" s="466"/>
      <c r="AZ37" s="466"/>
      <c r="BA37" s="466"/>
      <c r="BB37" s="466"/>
      <c r="BC37" s="466"/>
      <c r="BD37" s="466"/>
      <c r="BE37" s="466"/>
      <c r="BF37" s="466"/>
      <c r="BG37" s="466"/>
      <c r="BH37" s="466"/>
      <c r="BI37" s="466"/>
      <c r="BJ37" s="466"/>
      <c r="BK37" s="466"/>
      <c r="BL37" s="466"/>
      <c r="BM37" s="473"/>
    </row>
    <row r="38" spans="1:65" ht="15.4" customHeight="1">
      <c r="A38" s="475"/>
      <c r="B38" s="480"/>
      <c r="C38" s="480"/>
      <c r="D38" s="127"/>
      <c r="E38" s="128"/>
      <c r="F38" s="470"/>
      <c r="G38" s="467"/>
      <c r="H38" s="467"/>
      <c r="I38" s="467"/>
      <c r="J38" s="467"/>
      <c r="K38" s="467"/>
      <c r="L38" s="467"/>
      <c r="M38" s="467"/>
      <c r="N38" s="467"/>
      <c r="O38" s="467"/>
      <c r="P38" s="467"/>
      <c r="Q38" s="467"/>
      <c r="R38" s="467"/>
      <c r="S38" s="467"/>
      <c r="T38" s="467"/>
      <c r="U38" s="467"/>
      <c r="V38" s="467"/>
      <c r="W38" s="467"/>
      <c r="X38" s="467"/>
      <c r="Y38" s="467"/>
      <c r="Z38" s="467"/>
      <c r="AA38" s="467"/>
      <c r="AB38" s="467"/>
      <c r="AC38" s="467"/>
      <c r="AD38" s="467"/>
      <c r="AE38" s="467"/>
      <c r="AF38" s="467"/>
      <c r="AG38" s="467"/>
      <c r="AH38" s="467"/>
      <c r="AI38" s="467"/>
      <c r="AJ38" s="467"/>
      <c r="AK38" s="467"/>
      <c r="AL38" s="467"/>
      <c r="AM38" s="467"/>
      <c r="AN38" s="467"/>
      <c r="AO38" s="467"/>
      <c r="AP38" s="467"/>
      <c r="AQ38" s="467"/>
      <c r="AR38" s="467"/>
      <c r="AS38" s="467"/>
      <c r="AT38" s="467"/>
      <c r="AU38" s="467"/>
      <c r="AV38" s="467"/>
      <c r="AW38" s="467"/>
      <c r="AX38" s="467"/>
      <c r="AY38" s="467"/>
      <c r="AZ38" s="467"/>
      <c r="BA38" s="467"/>
      <c r="BB38" s="467"/>
      <c r="BC38" s="467"/>
      <c r="BD38" s="467"/>
      <c r="BE38" s="467"/>
      <c r="BF38" s="467"/>
      <c r="BG38" s="467"/>
      <c r="BH38" s="467"/>
      <c r="BI38" s="467"/>
      <c r="BJ38" s="467"/>
      <c r="BK38" s="467"/>
      <c r="BL38" s="467"/>
      <c r="BM38" s="474"/>
    </row>
    <row r="39" spans="1:65" ht="15.4" customHeight="1">
      <c r="A39" s="475">
        <v>6</v>
      </c>
      <c r="B39" s="480"/>
      <c r="C39" s="480"/>
      <c r="D39" s="125"/>
      <c r="E39" s="126"/>
      <c r="F39" s="468"/>
      <c r="G39" s="465"/>
      <c r="H39" s="465"/>
      <c r="I39" s="465"/>
      <c r="J39" s="465"/>
      <c r="K39" s="465"/>
      <c r="L39" s="465"/>
      <c r="M39" s="465"/>
      <c r="N39" s="465"/>
      <c r="O39" s="465"/>
      <c r="P39" s="465"/>
      <c r="Q39" s="465"/>
      <c r="R39" s="465"/>
      <c r="S39" s="465"/>
      <c r="T39" s="465"/>
      <c r="U39" s="465"/>
      <c r="V39" s="465"/>
      <c r="W39" s="465"/>
      <c r="X39" s="465"/>
      <c r="Y39" s="465"/>
      <c r="Z39" s="465"/>
      <c r="AA39" s="465"/>
      <c r="AB39" s="465"/>
      <c r="AC39" s="465"/>
      <c r="AD39" s="465"/>
      <c r="AE39" s="465"/>
      <c r="AF39" s="465"/>
      <c r="AG39" s="465"/>
      <c r="AH39" s="465"/>
      <c r="AI39" s="465"/>
      <c r="AJ39" s="465"/>
      <c r="AK39" s="465"/>
      <c r="AL39" s="465"/>
      <c r="AM39" s="465"/>
      <c r="AN39" s="465"/>
      <c r="AO39" s="465"/>
      <c r="AP39" s="465"/>
      <c r="AQ39" s="465"/>
      <c r="AR39" s="465"/>
      <c r="AS39" s="465"/>
      <c r="AT39" s="465"/>
      <c r="AU39" s="465"/>
      <c r="AV39" s="465"/>
      <c r="AW39" s="465"/>
      <c r="AX39" s="465"/>
      <c r="AY39" s="465"/>
      <c r="AZ39" s="465"/>
      <c r="BA39" s="465"/>
      <c r="BB39" s="465"/>
      <c r="BC39" s="465"/>
      <c r="BD39" s="465"/>
      <c r="BE39" s="465"/>
      <c r="BF39" s="465"/>
      <c r="BG39" s="465"/>
      <c r="BH39" s="465"/>
      <c r="BI39" s="465"/>
      <c r="BJ39" s="465"/>
      <c r="BK39" s="465"/>
      <c r="BL39" s="465"/>
      <c r="BM39" s="472"/>
    </row>
    <row r="40" spans="1:65" ht="15.4" customHeight="1">
      <c r="A40" s="475"/>
      <c r="B40" s="480"/>
      <c r="C40" s="480"/>
      <c r="D40" s="127"/>
      <c r="E40" s="128"/>
      <c r="F40" s="469"/>
      <c r="G40" s="466"/>
      <c r="H40" s="466"/>
      <c r="I40" s="466"/>
      <c r="J40" s="466"/>
      <c r="K40" s="466"/>
      <c r="L40" s="466"/>
      <c r="M40" s="466"/>
      <c r="N40" s="466"/>
      <c r="O40" s="466"/>
      <c r="P40" s="466"/>
      <c r="Q40" s="466"/>
      <c r="R40" s="466"/>
      <c r="S40" s="466"/>
      <c r="T40" s="466"/>
      <c r="U40" s="466"/>
      <c r="V40" s="466"/>
      <c r="W40" s="466"/>
      <c r="X40" s="466"/>
      <c r="Y40" s="466"/>
      <c r="Z40" s="466"/>
      <c r="AA40" s="466"/>
      <c r="AB40" s="466"/>
      <c r="AC40" s="466"/>
      <c r="AD40" s="466"/>
      <c r="AE40" s="466"/>
      <c r="AF40" s="466"/>
      <c r="AG40" s="466"/>
      <c r="AH40" s="466"/>
      <c r="AI40" s="466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  <c r="BD40" s="466"/>
      <c r="BE40" s="466"/>
      <c r="BF40" s="466"/>
      <c r="BG40" s="466"/>
      <c r="BH40" s="466"/>
      <c r="BI40" s="466"/>
      <c r="BJ40" s="466"/>
      <c r="BK40" s="466"/>
      <c r="BL40" s="466"/>
      <c r="BM40" s="473"/>
    </row>
    <row r="41" spans="1:65" ht="15.4" customHeight="1">
      <c r="A41" s="475"/>
      <c r="B41" s="480"/>
      <c r="C41" s="480"/>
      <c r="D41" s="127"/>
      <c r="E41" s="128"/>
      <c r="F41" s="469"/>
      <c r="G41" s="466"/>
      <c r="H41" s="466"/>
      <c r="I41" s="466"/>
      <c r="J41" s="466"/>
      <c r="K41" s="466"/>
      <c r="L41" s="466"/>
      <c r="M41" s="466"/>
      <c r="N41" s="466"/>
      <c r="O41" s="466"/>
      <c r="P41" s="466"/>
      <c r="Q41" s="466"/>
      <c r="R41" s="466"/>
      <c r="S41" s="466"/>
      <c r="T41" s="466"/>
      <c r="U41" s="466"/>
      <c r="V41" s="466"/>
      <c r="W41" s="466"/>
      <c r="X41" s="466"/>
      <c r="Y41" s="466"/>
      <c r="Z41" s="466"/>
      <c r="AA41" s="466"/>
      <c r="AB41" s="466"/>
      <c r="AC41" s="466"/>
      <c r="AD41" s="466"/>
      <c r="AE41" s="466"/>
      <c r="AF41" s="466"/>
      <c r="AG41" s="466"/>
      <c r="AH41" s="466"/>
      <c r="AI41" s="466"/>
      <c r="AJ41" s="466"/>
      <c r="AK41" s="466"/>
      <c r="AL41" s="466"/>
      <c r="AM41" s="466"/>
      <c r="AN41" s="466"/>
      <c r="AO41" s="466"/>
      <c r="AP41" s="466"/>
      <c r="AQ41" s="466"/>
      <c r="AR41" s="466"/>
      <c r="AS41" s="466"/>
      <c r="AT41" s="466"/>
      <c r="AU41" s="466"/>
      <c r="AV41" s="466"/>
      <c r="AW41" s="466"/>
      <c r="AX41" s="466"/>
      <c r="AY41" s="466"/>
      <c r="AZ41" s="466"/>
      <c r="BA41" s="466"/>
      <c r="BB41" s="466"/>
      <c r="BC41" s="466"/>
      <c r="BD41" s="466"/>
      <c r="BE41" s="466"/>
      <c r="BF41" s="466"/>
      <c r="BG41" s="466"/>
      <c r="BH41" s="466"/>
      <c r="BI41" s="466"/>
      <c r="BJ41" s="466"/>
      <c r="BK41" s="466"/>
      <c r="BL41" s="466"/>
      <c r="BM41" s="473"/>
    </row>
    <row r="42" spans="1:65" ht="15.4" customHeight="1">
      <c r="A42" s="475"/>
      <c r="B42" s="480"/>
      <c r="C42" s="480"/>
      <c r="D42" s="127"/>
      <c r="E42" s="128"/>
      <c r="F42" s="469"/>
      <c r="G42" s="466"/>
      <c r="H42" s="466"/>
      <c r="I42" s="466"/>
      <c r="J42" s="466"/>
      <c r="K42" s="466"/>
      <c r="L42" s="466"/>
      <c r="M42" s="466"/>
      <c r="N42" s="466"/>
      <c r="O42" s="466"/>
      <c r="P42" s="466"/>
      <c r="Q42" s="466"/>
      <c r="R42" s="466"/>
      <c r="S42" s="466"/>
      <c r="T42" s="466"/>
      <c r="U42" s="466"/>
      <c r="V42" s="466"/>
      <c r="W42" s="466"/>
      <c r="X42" s="466"/>
      <c r="Y42" s="466"/>
      <c r="Z42" s="466"/>
      <c r="AA42" s="466"/>
      <c r="AB42" s="466"/>
      <c r="AC42" s="466"/>
      <c r="AD42" s="466"/>
      <c r="AE42" s="466"/>
      <c r="AF42" s="466"/>
      <c r="AG42" s="466"/>
      <c r="AH42" s="466"/>
      <c r="AI42" s="466"/>
      <c r="AJ42" s="466"/>
      <c r="AK42" s="466"/>
      <c r="AL42" s="466"/>
      <c r="AM42" s="466"/>
      <c r="AN42" s="466"/>
      <c r="AO42" s="466"/>
      <c r="AP42" s="466"/>
      <c r="AQ42" s="466"/>
      <c r="AR42" s="466"/>
      <c r="AS42" s="466"/>
      <c r="AT42" s="466"/>
      <c r="AU42" s="466"/>
      <c r="AV42" s="466"/>
      <c r="AW42" s="466"/>
      <c r="AX42" s="466"/>
      <c r="AY42" s="466"/>
      <c r="AZ42" s="466"/>
      <c r="BA42" s="466"/>
      <c r="BB42" s="466"/>
      <c r="BC42" s="466"/>
      <c r="BD42" s="466"/>
      <c r="BE42" s="466"/>
      <c r="BF42" s="466"/>
      <c r="BG42" s="466"/>
      <c r="BH42" s="466"/>
      <c r="BI42" s="466"/>
      <c r="BJ42" s="466"/>
      <c r="BK42" s="466"/>
      <c r="BL42" s="466"/>
      <c r="BM42" s="473"/>
    </row>
    <row r="43" spans="1:65" ht="15.4" customHeight="1">
      <c r="A43" s="475"/>
      <c r="B43" s="480"/>
      <c r="C43" s="480"/>
      <c r="D43" s="127"/>
      <c r="E43" s="128"/>
      <c r="F43" s="470"/>
      <c r="G43" s="467"/>
      <c r="H43" s="467"/>
      <c r="I43" s="467"/>
      <c r="J43" s="467"/>
      <c r="K43" s="467"/>
      <c r="L43" s="467"/>
      <c r="M43" s="467"/>
      <c r="N43" s="467"/>
      <c r="O43" s="467"/>
      <c r="P43" s="467"/>
      <c r="Q43" s="467"/>
      <c r="R43" s="467"/>
      <c r="S43" s="467"/>
      <c r="T43" s="467"/>
      <c r="U43" s="467"/>
      <c r="V43" s="467"/>
      <c r="W43" s="467"/>
      <c r="X43" s="467"/>
      <c r="Y43" s="467"/>
      <c r="Z43" s="467"/>
      <c r="AA43" s="467"/>
      <c r="AB43" s="467"/>
      <c r="AC43" s="467"/>
      <c r="AD43" s="467"/>
      <c r="AE43" s="467"/>
      <c r="AF43" s="467"/>
      <c r="AG43" s="467"/>
      <c r="AH43" s="467"/>
      <c r="AI43" s="467"/>
      <c r="AJ43" s="467"/>
      <c r="AK43" s="467"/>
      <c r="AL43" s="467"/>
      <c r="AM43" s="467"/>
      <c r="AN43" s="467"/>
      <c r="AO43" s="467"/>
      <c r="AP43" s="467"/>
      <c r="AQ43" s="467"/>
      <c r="AR43" s="467"/>
      <c r="AS43" s="467"/>
      <c r="AT43" s="467"/>
      <c r="AU43" s="467"/>
      <c r="AV43" s="467"/>
      <c r="AW43" s="467"/>
      <c r="AX43" s="467"/>
      <c r="AY43" s="467"/>
      <c r="AZ43" s="467"/>
      <c r="BA43" s="467"/>
      <c r="BB43" s="467"/>
      <c r="BC43" s="467"/>
      <c r="BD43" s="467"/>
      <c r="BE43" s="467"/>
      <c r="BF43" s="467"/>
      <c r="BG43" s="467"/>
      <c r="BH43" s="467"/>
      <c r="BI43" s="467"/>
      <c r="BJ43" s="467"/>
      <c r="BK43" s="467"/>
      <c r="BL43" s="467"/>
      <c r="BM43" s="474"/>
    </row>
    <row r="44" spans="1:65" ht="15.4" customHeight="1">
      <c r="A44" s="475">
        <v>7</v>
      </c>
      <c r="B44" s="480"/>
      <c r="C44" s="480"/>
      <c r="D44" s="125"/>
      <c r="E44" s="126"/>
      <c r="F44" s="468"/>
      <c r="G44" s="465"/>
      <c r="H44" s="465"/>
      <c r="I44" s="465"/>
      <c r="J44" s="465"/>
      <c r="K44" s="465"/>
      <c r="L44" s="465"/>
      <c r="M44" s="465"/>
      <c r="N44" s="465"/>
      <c r="O44" s="465"/>
      <c r="P44" s="465"/>
      <c r="Q44" s="465"/>
      <c r="R44" s="465"/>
      <c r="S44" s="465"/>
      <c r="T44" s="465"/>
      <c r="U44" s="465"/>
      <c r="V44" s="465"/>
      <c r="W44" s="465"/>
      <c r="X44" s="465"/>
      <c r="Y44" s="465"/>
      <c r="Z44" s="465"/>
      <c r="AA44" s="465"/>
      <c r="AB44" s="465"/>
      <c r="AC44" s="465"/>
      <c r="AD44" s="465"/>
      <c r="AE44" s="465"/>
      <c r="AF44" s="465"/>
      <c r="AG44" s="465"/>
      <c r="AH44" s="465"/>
      <c r="AI44" s="465"/>
      <c r="AJ44" s="465"/>
      <c r="AK44" s="465"/>
      <c r="AL44" s="465"/>
      <c r="AM44" s="465"/>
      <c r="AN44" s="465"/>
      <c r="AO44" s="465"/>
      <c r="AP44" s="465"/>
      <c r="AQ44" s="465"/>
      <c r="AR44" s="465"/>
      <c r="AS44" s="465"/>
      <c r="AT44" s="465"/>
      <c r="AU44" s="465"/>
      <c r="AV44" s="465"/>
      <c r="AW44" s="465"/>
      <c r="AX44" s="465"/>
      <c r="AY44" s="465"/>
      <c r="AZ44" s="465"/>
      <c r="BA44" s="465"/>
      <c r="BB44" s="465"/>
      <c r="BC44" s="465"/>
      <c r="BD44" s="465"/>
      <c r="BE44" s="465"/>
      <c r="BF44" s="465"/>
      <c r="BG44" s="465"/>
      <c r="BH44" s="465"/>
      <c r="BI44" s="465"/>
      <c r="BJ44" s="465"/>
      <c r="BK44" s="465"/>
      <c r="BL44" s="465"/>
      <c r="BM44" s="472"/>
    </row>
    <row r="45" spans="1:65" ht="15.4" customHeight="1">
      <c r="A45" s="475"/>
      <c r="B45" s="480"/>
      <c r="C45" s="480"/>
      <c r="D45" s="127"/>
      <c r="E45" s="128"/>
      <c r="F45" s="469"/>
      <c r="G45" s="466"/>
      <c r="H45" s="466"/>
      <c r="I45" s="466"/>
      <c r="J45" s="466"/>
      <c r="K45" s="466"/>
      <c r="L45" s="466"/>
      <c r="M45" s="466"/>
      <c r="N45" s="466"/>
      <c r="O45" s="466"/>
      <c r="P45" s="466"/>
      <c r="Q45" s="466"/>
      <c r="R45" s="466"/>
      <c r="S45" s="466"/>
      <c r="T45" s="466"/>
      <c r="U45" s="466"/>
      <c r="V45" s="466"/>
      <c r="W45" s="466"/>
      <c r="X45" s="466"/>
      <c r="Y45" s="466"/>
      <c r="Z45" s="466"/>
      <c r="AA45" s="466"/>
      <c r="AB45" s="466"/>
      <c r="AC45" s="466"/>
      <c r="AD45" s="466"/>
      <c r="AE45" s="466"/>
      <c r="AF45" s="466"/>
      <c r="AG45" s="466"/>
      <c r="AH45" s="466"/>
      <c r="AI45" s="466"/>
      <c r="AJ45" s="466"/>
      <c r="AK45" s="466"/>
      <c r="AL45" s="466"/>
      <c r="AM45" s="466"/>
      <c r="AN45" s="466"/>
      <c r="AO45" s="466"/>
      <c r="AP45" s="466"/>
      <c r="AQ45" s="466"/>
      <c r="AR45" s="466"/>
      <c r="AS45" s="466"/>
      <c r="AT45" s="466"/>
      <c r="AU45" s="466"/>
      <c r="AV45" s="466"/>
      <c r="AW45" s="466"/>
      <c r="AX45" s="466"/>
      <c r="AY45" s="466"/>
      <c r="AZ45" s="466"/>
      <c r="BA45" s="466"/>
      <c r="BB45" s="466"/>
      <c r="BC45" s="466"/>
      <c r="BD45" s="466"/>
      <c r="BE45" s="466"/>
      <c r="BF45" s="466"/>
      <c r="BG45" s="466"/>
      <c r="BH45" s="466"/>
      <c r="BI45" s="466"/>
      <c r="BJ45" s="466"/>
      <c r="BK45" s="466"/>
      <c r="BL45" s="466"/>
      <c r="BM45" s="473"/>
    </row>
    <row r="46" spans="1:65" ht="15.4" customHeight="1">
      <c r="A46" s="475"/>
      <c r="B46" s="480"/>
      <c r="C46" s="480"/>
      <c r="D46" s="127"/>
      <c r="E46" s="128"/>
      <c r="F46" s="469"/>
      <c r="G46" s="466"/>
      <c r="H46" s="466"/>
      <c r="I46" s="466"/>
      <c r="J46" s="466"/>
      <c r="K46" s="466"/>
      <c r="L46" s="466"/>
      <c r="M46" s="466"/>
      <c r="N46" s="466"/>
      <c r="O46" s="466"/>
      <c r="P46" s="466"/>
      <c r="Q46" s="466"/>
      <c r="R46" s="466"/>
      <c r="S46" s="466"/>
      <c r="T46" s="466"/>
      <c r="U46" s="466"/>
      <c r="V46" s="466"/>
      <c r="W46" s="466"/>
      <c r="X46" s="466"/>
      <c r="Y46" s="466"/>
      <c r="Z46" s="466"/>
      <c r="AA46" s="466"/>
      <c r="AB46" s="466"/>
      <c r="AC46" s="466"/>
      <c r="AD46" s="466"/>
      <c r="AE46" s="466"/>
      <c r="AF46" s="466"/>
      <c r="AG46" s="466"/>
      <c r="AH46" s="466"/>
      <c r="AI46" s="466"/>
      <c r="AJ46" s="466"/>
      <c r="AK46" s="466"/>
      <c r="AL46" s="466"/>
      <c r="AM46" s="466"/>
      <c r="AN46" s="466"/>
      <c r="AO46" s="466"/>
      <c r="AP46" s="466"/>
      <c r="AQ46" s="466"/>
      <c r="AR46" s="466"/>
      <c r="AS46" s="466"/>
      <c r="AT46" s="466"/>
      <c r="AU46" s="466"/>
      <c r="AV46" s="466"/>
      <c r="AW46" s="466"/>
      <c r="AX46" s="466"/>
      <c r="AY46" s="466"/>
      <c r="AZ46" s="466"/>
      <c r="BA46" s="466"/>
      <c r="BB46" s="466"/>
      <c r="BC46" s="466"/>
      <c r="BD46" s="466"/>
      <c r="BE46" s="466"/>
      <c r="BF46" s="466"/>
      <c r="BG46" s="466"/>
      <c r="BH46" s="466"/>
      <c r="BI46" s="466"/>
      <c r="BJ46" s="466"/>
      <c r="BK46" s="466"/>
      <c r="BL46" s="466"/>
      <c r="BM46" s="473"/>
    </row>
    <row r="47" spans="1:65" ht="15.4" customHeight="1">
      <c r="A47" s="475"/>
      <c r="B47" s="480"/>
      <c r="C47" s="480"/>
      <c r="D47" s="127"/>
      <c r="E47" s="128"/>
      <c r="F47" s="469"/>
      <c r="G47" s="466"/>
      <c r="H47" s="466"/>
      <c r="I47" s="466"/>
      <c r="J47" s="466"/>
      <c r="K47" s="466"/>
      <c r="L47" s="466"/>
      <c r="M47" s="466"/>
      <c r="N47" s="466"/>
      <c r="O47" s="466"/>
      <c r="P47" s="466"/>
      <c r="Q47" s="466"/>
      <c r="R47" s="466"/>
      <c r="S47" s="466"/>
      <c r="T47" s="466"/>
      <c r="U47" s="466"/>
      <c r="V47" s="466"/>
      <c r="W47" s="466"/>
      <c r="X47" s="466"/>
      <c r="Y47" s="466"/>
      <c r="Z47" s="466"/>
      <c r="AA47" s="466"/>
      <c r="AB47" s="466"/>
      <c r="AC47" s="466"/>
      <c r="AD47" s="466"/>
      <c r="AE47" s="466"/>
      <c r="AF47" s="466"/>
      <c r="AG47" s="466"/>
      <c r="AH47" s="466"/>
      <c r="AI47" s="466"/>
      <c r="AJ47" s="466"/>
      <c r="AK47" s="466"/>
      <c r="AL47" s="466"/>
      <c r="AM47" s="466"/>
      <c r="AN47" s="466"/>
      <c r="AO47" s="466"/>
      <c r="AP47" s="466"/>
      <c r="AQ47" s="466"/>
      <c r="AR47" s="466"/>
      <c r="AS47" s="466"/>
      <c r="AT47" s="466"/>
      <c r="AU47" s="466"/>
      <c r="AV47" s="466"/>
      <c r="AW47" s="466"/>
      <c r="AX47" s="466"/>
      <c r="AY47" s="466"/>
      <c r="AZ47" s="466"/>
      <c r="BA47" s="466"/>
      <c r="BB47" s="466"/>
      <c r="BC47" s="466"/>
      <c r="BD47" s="466"/>
      <c r="BE47" s="466"/>
      <c r="BF47" s="466"/>
      <c r="BG47" s="466"/>
      <c r="BH47" s="466"/>
      <c r="BI47" s="466"/>
      <c r="BJ47" s="466"/>
      <c r="BK47" s="466"/>
      <c r="BL47" s="466"/>
      <c r="BM47" s="473"/>
    </row>
    <row r="48" spans="1:65" ht="15.4" customHeight="1">
      <c r="A48" s="475"/>
      <c r="B48" s="480"/>
      <c r="C48" s="480"/>
      <c r="D48" s="127"/>
      <c r="E48" s="128"/>
      <c r="F48" s="470"/>
      <c r="G48" s="467"/>
      <c r="H48" s="467"/>
      <c r="I48" s="467"/>
      <c r="J48" s="467"/>
      <c r="K48" s="467"/>
      <c r="L48" s="467"/>
      <c r="M48" s="467"/>
      <c r="N48" s="467"/>
      <c r="O48" s="467"/>
      <c r="P48" s="467"/>
      <c r="Q48" s="467"/>
      <c r="R48" s="467"/>
      <c r="S48" s="467"/>
      <c r="T48" s="467"/>
      <c r="U48" s="467"/>
      <c r="V48" s="467"/>
      <c r="W48" s="467"/>
      <c r="X48" s="467"/>
      <c r="Y48" s="467"/>
      <c r="Z48" s="467"/>
      <c r="AA48" s="467"/>
      <c r="AB48" s="467"/>
      <c r="AC48" s="467"/>
      <c r="AD48" s="467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7"/>
      <c r="AQ48" s="467"/>
      <c r="AR48" s="467"/>
      <c r="AS48" s="467"/>
      <c r="AT48" s="467"/>
      <c r="AU48" s="467"/>
      <c r="AV48" s="467"/>
      <c r="AW48" s="467"/>
      <c r="AX48" s="467"/>
      <c r="AY48" s="467"/>
      <c r="AZ48" s="467"/>
      <c r="BA48" s="467"/>
      <c r="BB48" s="467"/>
      <c r="BC48" s="467"/>
      <c r="BD48" s="467"/>
      <c r="BE48" s="467"/>
      <c r="BF48" s="467"/>
      <c r="BG48" s="467"/>
      <c r="BH48" s="467"/>
      <c r="BI48" s="467"/>
      <c r="BJ48" s="467"/>
      <c r="BK48" s="467"/>
      <c r="BL48" s="467"/>
      <c r="BM48" s="474"/>
    </row>
    <row r="49" spans="1:65" ht="15.4" customHeight="1">
      <c r="A49" s="475">
        <v>8</v>
      </c>
      <c r="B49" s="480"/>
      <c r="C49" s="480"/>
      <c r="D49" s="125"/>
      <c r="E49" s="126"/>
      <c r="F49" s="468"/>
      <c r="G49" s="465"/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5"/>
      <c r="S49" s="465"/>
      <c r="T49" s="465"/>
      <c r="U49" s="465"/>
      <c r="V49" s="465"/>
      <c r="W49" s="465"/>
      <c r="X49" s="465"/>
      <c r="Y49" s="465"/>
      <c r="Z49" s="465"/>
      <c r="AA49" s="465"/>
      <c r="AB49" s="465"/>
      <c r="AC49" s="465"/>
      <c r="AD49" s="465"/>
      <c r="AE49" s="465"/>
      <c r="AF49" s="465"/>
      <c r="AG49" s="465"/>
      <c r="AH49" s="465"/>
      <c r="AI49" s="465"/>
      <c r="AJ49" s="465"/>
      <c r="AK49" s="465"/>
      <c r="AL49" s="465"/>
      <c r="AM49" s="465"/>
      <c r="AN49" s="465"/>
      <c r="AO49" s="465"/>
      <c r="AP49" s="465"/>
      <c r="AQ49" s="465"/>
      <c r="AR49" s="465"/>
      <c r="AS49" s="465"/>
      <c r="AT49" s="465"/>
      <c r="AU49" s="465"/>
      <c r="AV49" s="465"/>
      <c r="AW49" s="465"/>
      <c r="AX49" s="465"/>
      <c r="AY49" s="465"/>
      <c r="AZ49" s="465"/>
      <c r="BA49" s="465"/>
      <c r="BB49" s="465"/>
      <c r="BC49" s="465"/>
      <c r="BD49" s="465"/>
      <c r="BE49" s="465"/>
      <c r="BF49" s="465"/>
      <c r="BG49" s="465"/>
      <c r="BH49" s="465"/>
      <c r="BI49" s="465"/>
      <c r="BJ49" s="465"/>
      <c r="BK49" s="465"/>
      <c r="BL49" s="465"/>
      <c r="BM49" s="472"/>
    </row>
    <row r="50" spans="1:65" ht="15.4" customHeight="1">
      <c r="A50" s="475"/>
      <c r="B50" s="480"/>
      <c r="C50" s="480"/>
      <c r="D50" s="127"/>
      <c r="E50" s="128"/>
      <c r="F50" s="469"/>
      <c r="G50" s="466"/>
      <c r="H50" s="466"/>
      <c r="I50" s="466"/>
      <c r="J50" s="466"/>
      <c r="K50" s="466"/>
      <c r="L50" s="466"/>
      <c r="M50" s="466"/>
      <c r="N50" s="466"/>
      <c r="O50" s="466"/>
      <c r="P50" s="466"/>
      <c r="Q50" s="466"/>
      <c r="R50" s="466"/>
      <c r="S50" s="466"/>
      <c r="T50" s="466"/>
      <c r="U50" s="466"/>
      <c r="V50" s="466"/>
      <c r="W50" s="466"/>
      <c r="X50" s="466"/>
      <c r="Y50" s="466"/>
      <c r="Z50" s="466"/>
      <c r="AA50" s="466"/>
      <c r="AB50" s="466"/>
      <c r="AC50" s="466"/>
      <c r="AD50" s="466"/>
      <c r="AE50" s="466"/>
      <c r="AF50" s="466"/>
      <c r="AG50" s="466"/>
      <c r="AH50" s="466"/>
      <c r="AI50" s="466"/>
      <c r="AJ50" s="466"/>
      <c r="AK50" s="466"/>
      <c r="AL50" s="466"/>
      <c r="AM50" s="466"/>
      <c r="AN50" s="466"/>
      <c r="AO50" s="466"/>
      <c r="AP50" s="466"/>
      <c r="AQ50" s="466"/>
      <c r="AR50" s="466"/>
      <c r="AS50" s="466"/>
      <c r="AT50" s="466"/>
      <c r="AU50" s="466"/>
      <c r="AV50" s="466"/>
      <c r="AW50" s="466"/>
      <c r="AX50" s="466"/>
      <c r="AY50" s="466"/>
      <c r="AZ50" s="466"/>
      <c r="BA50" s="466"/>
      <c r="BB50" s="466"/>
      <c r="BC50" s="466"/>
      <c r="BD50" s="466"/>
      <c r="BE50" s="466"/>
      <c r="BF50" s="466"/>
      <c r="BG50" s="466"/>
      <c r="BH50" s="466"/>
      <c r="BI50" s="466"/>
      <c r="BJ50" s="466"/>
      <c r="BK50" s="466"/>
      <c r="BL50" s="466"/>
      <c r="BM50" s="473"/>
    </row>
    <row r="51" spans="1:65" ht="15.4" customHeight="1">
      <c r="A51" s="475"/>
      <c r="B51" s="480"/>
      <c r="C51" s="480"/>
      <c r="D51" s="127"/>
      <c r="E51" s="128"/>
      <c r="F51" s="469"/>
      <c r="G51" s="466"/>
      <c r="H51" s="466"/>
      <c r="I51" s="466"/>
      <c r="J51" s="466"/>
      <c r="K51" s="466"/>
      <c r="L51" s="466"/>
      <c r="M51" s="466"/>
      <c r="N51" s="466"/>
      <c r="O51" s="466"/>
      <c r="P51" s="466"/>
      <c r="Q51" s="466"/>
      <c r="R51" s="466"/>
      <c r="S51" s="466"/>
      <c r="T51" s="466"/>
      <c r="U51" s="466"/>
      <c r="V51" s="466"/>
      <c r="W51" s="466"/>
      <c r="X51" s="466"/>
      <c r="Y51" s="466"/>
      <c r="Z51" s="466"/>
      <c r="AA51" s="466"/>
      <c r="AB51" s="466"/>
      <c r="AC51" s="466"/>
      <c r="AD51" s="466"/>
      <c r="AE51" s="466"/>
      <c r="AF51" s="466"/>
      <c r="AG51" s="466"/>
      <c r="AH51" s="466"/>
      <c r="AI51" s="466"/>
      <c r="AJ51" s="466"/>
      <c r="AK51" s="466"/>
      <c r="AL51" s="466"/>
      <c r="AM51" s="466"/>
      <c r="AN51" s="466"/>
      <c r="AO51" s="466"/>
      <c r="AP51" s="466"/>
      <c r="AQ51" s="466"/>
      <c r="AR51" s="466"/>
      <c r="AS51" s="466"/>
      <c r="AT51" s="466"/>
      <c r="AU51" s="466"/>
      <c r="AV51" s="466"/>
      <c r="AW51" s="466"/>
      <c r="AX51" s="466"/>
      <c r="AY51" s="466"/>
      <c r="AZ51" s="466"/>
      <c r="BA51" s="466"/>
      <c r="BB51" s="466"/>
      <c r="BC51" s="466"/>
      <c r="BD51" s="466"/>
      <c r="BE51" s="466"/>
      <c r="BF51" s="466"/>
      <c r="BG51" s="466"/>
      <c r="BH51" s="466"/>
      <c r="BI51" s="466"/>
      <c r="BJ51" s="466"/>
      <c r="BK51" s="466"/>
      <c r="BL51" s="466"/>
      <c r="BM51" s="473"/>
    </row>
    <row r="52" spans="1:65" ht="15.4" customHeight="1">
      <c r="A52" s="475"/>
      <c r="B52" s="480"/>
      <c r="C52" s="480"/>
      <c r="D52" s="127"/>
      <c r="E52" s="128"/>
      <c r="F52" s="469"/>
      <c r="G52" s="466"/>
      <c r="H52" s="466"/>
      <c r="I52" s="466"/>
      <c r="J52" s="466"/>
      <c r="K52" s="466"/>
      <c r="L52" s="466"/>
      <c r="M52" s="466"/>
      <c r="N52" s="466"/>
      <c r="O52" s="466"/>
      <c r="P52" s="466"/>
      <c r="Q52" s="466"/>
      <c r="R52" s="466"/>
      <c r="S52" s="466"/>
      <c r="T52" s="466"/>
      <c r="U52" s="466"/>
      <c r="V52" s="466"/>
      <c r="W52" s="466"/>
      <c r="X52" s="466"/>
      <c r="Y52" s="466"/>
      <c r="Z52" s="466"/>
      <c r="AA52" s="466"/>
      <c r="AB52" s="466"/>
      <c r="AC52" s="466"/>
      <c r="AD52" s="466"/>
      <c r="AE52" s="466"/>
      <c r="AF52" s="466"/>
      <c r="AG52" s="466"/>
      <c r="AH52" s="466"/>
      <c r="AI52" s="466"/>
      <c r="AJ52" s="466"/>
      <c r="AK52" s="466"/>
      <c r="AL52" s="466"/>
      <c r="AM52" s="466"/>
      <c r="AN52" s="466"/>
      <c r="AO52" s="466"/>
      <c r="AP52" s="466"/>
      <c r="AQ52" s="466"/>
      <c r="AR52" s="466"/>
      <c r="AS52" s="466"/>
      <c r="AT52" s="466"/>
      <c r="AU52" s="466"/>
      <c r="AV52" s="466"/>
      <c r="AW52" s="466"/>
      <c r="AX52" s="466"/>
      <c r="AY52" s="466"/>
      <c r="AZ52" s="466"/>
      <c r="BA52" s="466"/>
      <c r="BB52" s="466"/>
      <c r="BC52" s="466"/>
      <c r="BD52" s="466"/>
      <c r="BE52" s="466"/>
      <c r="BF52" s="466"/>
      <c r="BG52" s="466"/>
      <c r="BH52" s="466"/>
      <c r="BI52" s="466"/>
      <c r="BJ52" s="466"/>
      <c r="BK52" s="466"/>
      <c r="BL52" s="466"/>
      <c r="BM52" s="473"/>
    </row>
    <row r="53" spans="1:65" ht="15.4" customHeight="1">
      <c r="A53" s="475"/>
      <c r="B53" s="480"/>
      <c r="C53" s="480"/>
      <c r="D53" s="127"/>
      <c r="E53" s="128"/>
      <c r="F53" s="470"/>
      <c r="G53" s="467"/>
      <c r="H53" s="467"/>
      <c r="I53" s="467"/>
      <c r="J53" s="467"/>
      <c r="K53" s="467"/>
      <c r="L53" s="467"/>
      <c r="M53" s="467"/>
      <c r="N53" s="467"/>
      <c r="O53" s="467"/>
      <c r="P53" s="467"/>
      <c r="Q53" s="467"/>
      <c r="R53" s="467"/>
      <c r="S53" s="467"/>
      <c r="T53" s="467"/>
      <c r="U53" s="467"/>
      <c r="V53" s="467"/>
      <c r="W53" s="467"/>
      <c r="X53" s="467"/>
      <c r="Y53" s="467"/>
      <c r="Z53" s="467"/>
      <c r="AA53" s="467"/>
      <c r="AB53" s="467"/>
      <c r="AC53" s="467"/>
      <c r="AD53" s="467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7"/>
      <c r="AQ53" s="467"/>
      <c r="AR53" s="467"/>
      <c r="AS53" s="467"/>
      <c r="AT53" s="467"/>
      <c r="AU53" s="467"/>
      <c r="AV53" s="467"/>
      <c r="AW53" s="467"/>
      <c r="AX53" s="467"/>
      <c r="AY53" s="467"/>
      <c r="AZ53" s="467"/>
      <c r="BA53" s="467"/>
      <c r="BB53" s="467"/>
      <c r="BC53" s="467"/>
      <c r="BD53" s="467"/>
      <c r="BE53" s="467"/>
      <c r="BF53" s="467"/>
      <c r="BG53" s="467"/>
      <c r="BH53" s="467"/>
      <c r="BI53" s="467"/>
      <c r="BJ53" s="467"/>
      <c r="BK53" s="467"/>
      <c r="BL53" s="467"/>
      <c r="BM53" s="474"/>
    </row>
    <row r="54" spans="1:65" ht="15.4" customHeight="1">
      <c r="A54" s="475">
        <v>9</v>
      </c>
      <c r="B54" s="480"/>
      <c r="C54" s="480"/>
      <c r="D54" s="125"/>
      <c r="E54" s="126"/>
      <c r="F54" s="468"/>
      <c r="G54" s="465"/>
      <c r="H54" s="465"/>
      <c r="I54" s="465"/>
      <c r="J54" s="465"/>
      <c r="K54" s="465"/>
      <c r="L54" s="465"/>
      <c r="M54" s="465"/>
      <c r="N54" s="465"/>
      <c r="O54" s="465"/>
      <c r="P54" s="465"/>
      <c r="Q54" s="465"/>
      <c r="R54" s="465"/>
      <c r="S54" s="465"/>
      <c r="T54" s="465"/>
      <c r="U54" s="465"/>
      <c r="V54" s="465"/>
      <c r="W54" s="465"/>
      <c r="X54" s="465"/>
      <c r="Y54" s="465"/>
      <c r="Z54" s="465"/>
      <c r="AA54" s="465"/>
      <c r="AB54" s="465"/>
      <c r="AC54" s="465"/>
      <c r="AD54" s="465"/>
      <c r="AE54" s="465"/>
      <c r="AF54" s="465"/>
      <c r="AG54" s="465"/>
      <c r="AH54" s="465"/>
      <c r="AI54" s="465"/>
      <c r="AJ54" s="465"/>
      <c r="AK54" s="465"/>
      <c r="AL54" s="465"/>
      <c r="AM54" s="465"/>
      <c r="AN54" s="465"/>
      <c r="AO54" s="465"/>
      <c r="AP54" s="465"/>
      <c r="AQ54" s="465"/>
      <c r="AR54" s="465"/>
      <c r="AS54" s="465"/>
      <c r="AT54" s="465"/>
      <c r="AU54" s="465"/>
      <c r="AV54" s="465"/>
      <c r="AW54" s="465"/>
      <c r="AX54" s="465"/>
      <c r="AY54" s="465"/>
      <c r="AZ54" s="465"/>
      <c r="BA54" s="465"/>
      <c r="BB54" s="465"/>
      <c r="BC54" s="465"/>
      <c r="BD54" s="465"/>
      <c r="BE54" s="465"/>
      <c r="BF54" s="465"/>
      <c r="BG54" s="465"/>
      <c r="BH54" s="465"/>
      <c r="BI54" s="465"/>
      <c r="BJ54" s="465"/>
      <c r="BK54" s="465"/>
      <c r="BL54" s="465"/>
      <c r="BM54" s="472"/>
    </row>
    <row r="55" spans="1:65" ht="15.4" customHeight="1">
      <c r="A55" s="475"/>
      <c r="B55" s="480"/>
      <c r="C55" s="480"/>
      <c r="D55" s="127"/>
      <c r="E55" s="128"/>
      <c r="F55" s="469"/>
      <c r="G55" s="466"/>
      <c r="H55" s="466"/>
      <c r="I55" s="466"/>
      <c r="J55" s="466"/>
      <c r="K55" s="466"/>
      <c r="L55" s="466"/>
      <c r="M55" s="466"/>
      <c r="N55" s="466"/>
      <c r="O55" s="466"/>
      <c r="P55" s="466"/>
      <c r="Q55" s="466"/>
      <c r="R55" s="466"/>
      <c r="S55" s="466"/>
      <c r="T55" s="466"/>
      <c r="U55" s="466"/>
      <c r="V55" s="466"/>
      <c r="W55" s="466"/>
      <c r="X55" s="466"/>
      <c r="Y55" s="466"/>
      <c r="Z55" s="466"/>
      <c r="AA55" s="466"/>
      <c r="AB55" s="466"/>
      <c r="AC55" s="466"/>
      <c r="AD55" s="466"/>
      <c r="AE55" s="466"/>
      <c r="AF55" s="466"/>
      <c r="AG55" s="466"/>
      <c r="AH55" s="466"/>
      <c r="AI55" s="466"/>
      <c r="AJ55" s="466"/>
      <c r="AK55" s="466"/>
      <c r="AL55" s="466"/>
      <c r="AM55" s="466"/>
      <c r="AN55" s="466"/>
      <c r="AO55" s="466"/>
      <c r="AP55" s="466"/>
      <c r="AQ55" s="466"/>
      <c r="AR55" s="466"/>
      <c r="AS55" s="466"/>
      <c r="AT55" s="466"/>
      <c r="AU55" s="466"/>
      <c r="AV55" s="466"/>
      <c r="AW55" s="466"/>
      <c r="AX55" s="466"/>
      <c r="AY55" s="466"/>
      <c r="AZ55" s="466"/>
      <c r="BA55" s="466"/>
      <c r="BB55" s="466"/>
      <c r="BC55" s="466"/>
      <c r="BD55" s="466"/>
      <c r="BE55" s="466"/>
      <c r="BF55" s="466"/>
      <c r="BG55" s="466"/>
      <c r="BH55" s="466"/>
      <c r="BI55" s="466"/>
      <c r="BJ55" s="466"/>
      <c r="BK55" s="466"/>
      <c r="BL55" s="466"/>
      <c r="BM55" s="473"/>
    </row>
    <row r="56" spans="1:65" ht="15.4" customHeight="1">
      <c r="A56" s="475"/>
      <c r="B56" s="480"/>
      <c r="C56" s="480"/>
      <c r="D56" s="127"/>
      <c r="E56" s="128"/>
      <c r="F56" s="469"/>
      <c r="G56" s="466"/>
      <c r="H56" s="466"/>
      <c r="I56" s="466"/>
      <c r="J56" s="466"/>
      <c r="K56" s="466"/>
      <c r="L56" s="466"/>
      <c r="M56" s="466"/>
      <c r="N56" s="466"/>
      <c r="O56" s="466"/>
      <c r="P56" s="466"/>
      <c r="Q56" s="466"/>
      <c r="R56" s="466"/>
      <c r="S56" s="466"/>
      <c r="T56" s="466"/>
      <c r="U56" s="466"/>
      <c r="V56" s="466"/>
      <c r="W56" s="466"/>
      <c r="X56" s="466"/>
      <c r="Y56" s="466"/>
      <c r="Z56" s="466"/>
      <c r="AA56" s="466"/>
      <c r="AB56" s="466"/>
      <c r="AC56" s="466"/>
      <c r="AD56" s="466"/>
      <c r="AE56" s="466"/>
      <c r="AF56" s="466"/>
      <c r="AG56" s="466"/>
      <c r="AH56" s="466"/>
      <c r="AI56" s="466"/>
      <c r="AJ56" s="466"/>
      <c r="AK56" s="466"/>
      <c r="AL56" s="466"/>
      <c r="AM56" s="466"/>
      <c r="AN56" s="466"/>
      <c r="AO56" s="466"/>
      <c r="AP56" s="466"/>
      <c r="AQ56" s="466"/>
      <c r="AR56" s="466"/>
      <c r="AS56" s="466"/>
      <c r="AT56" s="466"/>
      <c r="AU56" s="466"/>
      <c r="AV56" s="466"/>
      <c r="AW56" s="466"/>
      <c r="AX56" s="466"/>
      <c r="AY56" s="466"/>
      <c r="AZ56" s="466"/>
      <c r="BA56" s="466"/>
      <c r="BB56" s="466"/>
      <c r="BC56" s="466"/>
      <c r="BD56" s="466"/>
      <c r="BE56" s="466"/>
      <c r="BF56" s="466"/>
      <c r="BG56" s="466"/>
      <c r="BH56" s="466"/>
      <c r="BI56" s="466"/>
      <c r="BJ56" s="466"/>
      <c r="BK56" s="466"/>
      <c r="BL56" s="466"/>
      <c r="BM56" s="473"/>
    </row>
    <row r="57" spans="1:65" ht="15.4" customHeight="1">
      <c r="A57" s="475"/>
      <c r="B57" s="480"/>
      <c r="C57" s="480"/>
      <c r="D57" s="127"/>
      <c r="E57" s="128"/>
      <c r="F57" s="469"/>
      <c r="G57" s="466"/>
      <c r="H57" s="466"/>
      <c r="I57" s="466"/>
      <c r="J57" s="466"/>
      <c r="K57" s="466"/>
      <c r="L57" s="466"/>
      <c r="M57" s="466"/>
      <c r="N57" s="466"/>
      <c r="O57" s="466"/>
      <c r="P57" s="466"/>
      <c r="Q57" s="466"/>
      <c r="R57" s="466"/>
      <c r="S57" s="466"/>
      <c r="T57" s="466"/>
      <c r="U57" s="466"/>
      <c r="V57" s="466"/>
      <c r="W57" s="466"/>
      <c r="X57" s="466"/>
      <c r="Y57" s="466"/>
      <c r="Z57" s="466"/>
      <c r="AA57" s="466"/>
      <c r="AB57" s="466"/>
      <c r="AC57" s="466"/>
      <c r="AD57" s="466"/>
      <c r="AE57" s="466"/>
      <c r="AF57" s="466"/>
      <c r="AG57" s="466"/>
      <c r="AH57" s="466"/>
      <c r="AI57" s="466"/>
      <c r="AJ57" s="466"/>
      <c r="AK57" s="466"/>
      <c r="AL57" s="466"/>
      <c r="AM57" s="466"/>
      <c r="AN57" s="466"/>
      <c r="AO57" s="466"/>
      <c r="AP57" s="466"/>
      <c r="AQ57" s="466"/>
      <c r="AR57" s="466"/>
      <c r="AS57" s="466"/>
      <c r="AT57" s="466"/>
      <c r="AU57" s="466"/>
      <c r="AV57" s="466"/>
      <c r="AW57" s="466"/>
      <c r="AX57" s="466"/>
      <c r="AY57" s="466"/>
      <c r="AZ57" s="466"/>
      <c r="BA57" s="466"/>
      <c r="BB57" s="466"/>
      <c r="BC57" s="466"/>
      <c r="BD57" s="466"/>
      <c r="BE57" s="466"/>
      <c r="BF57" s="466"/>
      <c r="BG57" s="466"/>
      <c r="BH57" s="466"/>
      <c r="BI57" s="466"/>
      <c r="BJ57" s="466"/>
      <c r="BK57" s="466"/>
      <c r="BL57" s="466"/>
      <c r="BM57" s="473"/>
    </row>
    <row r="58" spans="1:65" ht="15.4" customHeight="1">
      <c r="A58" s="475"/>
      <c r="B58" s="480"/>
      <c r="C58" s="480"/>
      <c r="D58" s="127"/>
      <c r="E58" s="128"/>
      <c r="F58" s="470"/>
      <c r="G58" s="467"/>
      <c r="H58" s="467"/>
      <c r="I58" s="467"/>
      <c r="J58" s="467"/>
      <c r="K58" s="467"/>
      <c r="L58" s="467"/>
      <c r="M58" s="467"/>
      <c r="N58" s="467"/>
      <c r="O58" s="467"/>
      <c r="P58" s="467"/>
      <c r="Q58" s="467"/>
      <c r="R58" s="467"/>
      <c r="S58" s="467"/>
      <c r="T58" s="467"/>
      <c r="U58" s="467"/>
      <c r="V58" s="467"/>
      <c r="W58" s="467"/>
      <c r="X58" s="467"/>
      <c r="Y58" s="467"/>
      <c r="Z58" s="467"/>
      <c r="AA58" s="467"/>
      <c r="AB58" s="467"/>
      <c r="AC58" s="467"/>
      <c r="AD58" s="467"/>
      <c r="AE58" s="467"/>
      <c r="AF58" s="467"/>
      <c r="AG58" s="467"/>
      <c r="AH58" s="467"/>
      <c r="AI58" s="467"/>
      <c r="AJ58" s="467"/>
      <c r="AK58" s="467"/>
      <c r="AL58" s="467"/>
      <c r="AM58" s="467"/>
      <c r="AN58" s="467"/>
      <c r="AO58" s="467"/>
      <c r="AP58" s="467"/>
      <c r="AQ58" s="467"/>
      <c r="AR58" s="467"/>
      <c r="AS58" s="467"/>
      <c r="AT58" s="467"/>
      <c r="AU58" s="467"/>
      <c r="AV58" s="467"/>
      <c r="AW58" s="467"/>
      <c r="AX58" s="467"/>
      <c r="AY58" s="467"/>
      <c r="AZ58" s="467"/>
      <c r="BA58" s="467"/>
      <c r="BB58" s="467"/>
      <c r="BC58" s="467"/>
      <c r="BD58" s="467"/>
      <c r="BE58" s="467"/>
      <c r="BF58" s="467"/>
      <c r="BG58" s="467"/>
      <c r="BH58" s="467"/>
      <c r="BI58" s="467"/>
      <c r="BJ58" s="467"/>
      <c r="BK58" s="467"/>
      <c r="BL58" s="467"/>
      <c r="BM58" s="474"/>
    </row>
    <row r="59" spans="1:65" ht="15.4" customHeight="1">
      <c r="A59" s="476">
        <v>10</v>
      </c>
      <c r="B59" s="481"/>
      <c r="C59" s="481"/>
      <c r="D59" s="129"/>
      <c r="E59" s="126"/>
      <c r="F59" s="468"/>
      <c r="G59" s="465"/>
      <c r="H59" s="465"/>
      <c r="I59" s="465"/>
      <c r="J59" s="465"/>
      <c r="K59" s="465"/>
      <c r="L59" s="465"/>
      <c r="M59" s="465"/>
      <c r="N59" s="465"/>
      <c r="O59" s="465"/>
      <c r="P59" s="465"/>
      <c r="Q59" s="465"/>
      <c r="R59" s="465"/>
      <c r="S59" s="465"/>
      <c r="T59" s="465"/>
      <c r="U59" s="465"/>
      <c r="V59" s="465"/>
      <c r="W59" s="465"/>
      <c r="X59" s="465"/>
      <c r="Y59" s="465"/>
      <c r="Z59" s="465"/>
      <c r="AA59" s="465"/>
      <c r="AB59" s="465"/>
      <c r="AC59" s="465"/>
      <c r="AD59" s="465"/>
      <c r="AE59" s="465"/>
      <c r="AF59" s="465"/>
      <c r="AG59" s="465"/>
      <c r="AH59" s="465"/>
      <c r="AI59" s="465"/>
      <c r="AJ59" s="465"/>
      <c r="AK59" s="465"/>
      <c r="AL59" s="465"/>
      <c r="AM59" s="465"/>
      <c r="AN59" s="465"/>
      <c r="AO59" s="465"/>
      <c r="AP59" s="465"/>
      <c r="AQ59" s="465"/>
      <c r="AR59" s="465"/>
      <c r="AS59" s="465"/>
      <c r="AT59" s="465"/>
      <c r="AU59" s="465"/>
      <c r="AV59" s="465"/>
      <c r="AW59" s="465"/>
      <c r="AX59" s="465"/>
      <c r="AY59" s="465"/>
      <c r="AZ59" s="465"/>
      <c r="BA59" s="465"/>
      <c r="BB59" s="465"/>
      <c r="BC59" s="465"/>
      <c r="BD59" s="465"/>
      <c r="BE59" s="465"/>
      <c r="BF59" s="465"/>
      <c r="BG59" s="465"/>
      <c r="BH59" s="465"/>
      <c r="BI59" s="465"/>
      <c r="BJ59" s="465"/>
      <c r="BK59" s="465"/>
      <c r="BL59" s="465"/>
      <c r="BM59" s="472"/>
    </row>
    <row r="60" spans="1:65" ht="15.4" customHeight="1">
      <c r="A60" s="476"/>
      <c r="B60" s="481"/>
      <c r="C60" s="481"/>
      <c r="D60" s="130"/>
      <c r="E60" s="128"/>
      <c r="F60" s="469"/>
      <c r="G60" s="466"/>
      <c r="H60" s="466"/>
      <c r="I60" s="466"/>
      <c r="J60" s="466"/>
      <c r="K60" s="466"/>
      <c r="L60" s="466"/>
      <c r="M60" s="466"/>
      <c r="N60" s="466"/>
      <c r="O60" s="466"/>
      <c r="P60" s="466"/>
      <c r="Q60" s="466"/>
      <c r="R60" s="466"/>
      <c r="S60" s="466"/>
      <c r="T60" s="466"/>
      <c r="U60" s="466"/>
      <c r="V60" s="466"/>
      <c r="W60" s="466"/>
      <c r="X60" s="466"/>
      <c r="Y60" s="466"/>
      <c r="Z60" s="466"/>
      <c r="AA60" s="466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  <c r="AR60" s="466"/>
      <c r="AS60" s="466"/>
      <c r="AT60" s="466"/>
      <c r="AU60" s="466"/>
      <c r="AV60" s="466"/>
      <c r="AW60" s="466"/>
      <c r="AX60" s="466"/>
      <c r="AY60" s="466"/>
      <c r="AZ60" s="466"/>
      <c r="BA60" s="466"/>
      <c r="BB60" s="466"/>
      <c r="BC60" s="466"/>
      <c r="BD60" s="466"/>
      <c r="BE60" s="466"/>
      <c r="BF60" s="466"/>
      <c r="BG60" s="466"/>
      <c r="BH60" s="466"/>
      <c r="BI60" s="466"/>
      <c r="BJ60" s="466"/>
      <c r="BK60" s="466"/>
      <c r="BL60" s="466"/>
      <c r="BM60" s="473"/>
    </row>
    <row r="61" spans="1:65" ht="15.4" customHeight="1">
      <c r="A61" s="476"/>
      <c r="B61" s="481"/>
      <c r="C61" s="481"/>
      <c r="D61" s="130"/>
      <c r="E61" s="128"/>
      <c r="F61" s="469"/>
      <c r="G61" s="466"/>
      <c r="H61" s="466"/>
      <c r="I61" s="466"/>
      <c r="J61" s="466"/>
      <c r="K61" s="466"/>
      <c r="L61" s="466"/>
      <c r="M61" s="466"/>
      <c r="N61" s="466"/>
      <c r="O61" s="466"/>
      <c r="P61" s="466"/>
      <c r="Q61" s="466"/>
      <c r="R61" s="466"/>
      <c r="S61" s="466"/>
      <c r="T61" s="466"/>
      <c r="U61" s="466"/>
      <c r="V61" s="466"/>
      <c r="W61" s="466"/>
      <c r="X61" s="466"/>
      <c r="Y61" s="466"/>
      <c r="Z61" s="466"/>
      <c r="AA61" s="466"/>
      <c r="AB61" s="466"/>
      <c r="AC61" s="466"/>
      <c r="AD61" s="466"/>
      <c r="AE61" s="466"/>
      <c r="AF61" s="466"/>
      <c r="AG61" s="466"/>
      <c r="AH61" s="466"/>
      <c r="AI61" s="466"/>
      <c r="AJ61" s="466"/>
      <c r="AK61" s="466"/>
      <c r="AL61" s="466"/>
      <c r="AM61" s="466"/>
      <c r="AN61" s="466"/>
      <c r="AO61" s="466"/>
      <c r="AP61" s="466"/>
      <c r="AQ61" s="466"/>
      <c r="AR61" s="466"/>
      <c r="AS61" s="466"/>
      <c r="AT61" s="466"/>
      <c r="AU61" s="466"/>
      <c r="AV61" s="466"/>
      <c r="AW61" s="466"/>
      <c r="AX61" s="466"/>
      <c r="AY61" s="466"/>
      <c r="AZ61" s="466"/>
      <c r="BA61" s="466"/>
      <c r="BB61" s="466"/>
      <c r="BC61" s="466"/>
      <c r="BD61" s="466"/>
      <c r="BE61" s="466"/>
      <c r="BF61" s="466"/>
      <c r="BG61" s="466"/>
      <c r="BH61" s="466"/>
      <c r="BI61" s="466"/>
      <c r="BJ61" s="466"/>
      <c r="BK61" s="466"/>
      <c r="BL61" s="466"/>
      <c r="BM61" s="473"/>
    </row>
    <row r="62" spans="1:65" ht="15.4" customHeight="1">
      <c r="A62" s="476"/>
      <c r="B62" s="481"/>
      <c r="C62" s="481"/>
      <c r="D62" s="130"/>
      <c r="E62" s="128"/>
      <c r="F62" s="469"/>
      <c r="G62" s="466"/>
      <c r="H62" s="466"/>
      <c r="I62" s="466"/>
      <c r="J62" s="466"/>
      <c r="K62" s="466"/>
      <c r="L62" s="466"/>
      <c r="M62" s="466"/>
      <c r="N62" s="466"/>
      <c r="O62" s="466"/>
      <c r="P62" s="466"/>
      <c r="Q62" s="466"/>
      <c r="R62" s="466"/>
      <c r="S62" s="466"/>
      <c r="T62" s="466"/>
      <c r="U62" s="466"/>
      <c r="V62" s="466"/>
      <c r="W62" s="466"/>
      <c r="X62" s="466"/>
      <c r="Y62" s="466"/>
      <c r="Z62" s="466"/>
      <c r="AA62" s="466"/>
      <c r="AB62" s="466"/>
      <c r="AC62" s="466"/>
      <c r="AD62" s="466"/>
      <c r="AE62" s="466"/>
      <c r="AF62" s="466"/>
      <c r="AG62" s="466"/>
      <c r="AH62" s="466"/>
      <c r="AI62" s="466"/>
      <c r="AJ62" s="466"/>
      <c r="AK62" s="466"/>
      <c r="AL62" s="466"/>
      <c r="AM62" s="466"/>
      <c r="AN62" s="466"/>
      <c r="AO62" s="466"/>
      <c r="AP62" s="466"/>
      <c r="AQ62" s="466"/>
      <c r="AR62" s="466"/>
      <c r="AS62" s="466"/>
      <c r="AT62" s="466"/>
      <c r="AU62" s="466"/>
      <c r="AV62" s="466"/>
      <c r="AW62" s="466"/>
      <c r="AX62" s="466"/>
      <c r="AY62" s="466"/>
      <c r="AZ62" s="466"/>
      <c r="BA62" s="466"/>
      <c r="BB62" s="466"/>
      <c r="BC62" s="466"/>
      <c r="BD62" s="466"/>
      <c r="BE62" s="466"/>
      <c r="BF62" s="466"/>
      <c r="BG62" s="466"/>
      <c r="BH62" s="466"/>
      <c r="BI62" s="466"/>
      <c r="BJ62" s="466"/>
      <c r="BK62" s="466"/>
      <c r="BL62" s="466"/>
      <c r="BM62" s="473"/>
    </row>
    <row r="63" spans="1:65" ht="15.4" customHeight="1">
      <c r="A63" s="476"/>
      <c r="B63" s="481"/>
      <c r="C63" s="481"/>
      <c r="D63" s="131"/>
      <c r="E63" s="132"/>
      <c r="F63" s="478"/>
      <c r="G63" s="477"/>
      <c r="H63" s="477"/>
      <c r="I63" s="477"/>
      <c r="J63" s="477"/>
      <c r="K63" s="477"/>
      <c r="L63" s="477"/>
      <c r="M63" s="477"/>
      <c r="N63" s="477"/>
      <c r="O63" s="477"/>
      <c r="P63" s="477"/>
      <c r="Q63" s="477"/>
      <c r="R63" s="477"/>
      <c r="S63" s="477"/>
      <c r="T63" s="477"/>
      <c r="U63" s="477"/>
      <c r="V63" s="477"/>
      <c r="W63" s="477"/>
      <c r="X63" s="477"/>
      <c r="Y63" s="477"/>
      <c r="Z63" s="477"/>
      <c r="AA63" s="477"/>
      <c r="AB63" s="477"/>
      <c r="AC63" s="477"/>
      <c r="AD63" s="477"/>
      <c r="AE63" s="477"/>
      <c r="AF63" s="477"/>
      <c r="AG63" s="477"/>
      <c r="AH63" s="477"/>
      <c r="AI63" s="477"/>
      <c r="AJ63" s="477"/>
      <c r="AK63" s="477"/>
      <c r="AL63" s="477"/>
      <c r="AM63" s="477"/>
      <c r="AN63" s="477"/>
      <c r="AO63" s="477"/>
      <c r="AP63" s="477"/>
      <c r="AQ63" s="477"/>
      <c r="AR63" s="477"/>
      <c r="AS63" s="477"/>
      <c r="AT63" s="477"/>
      <c r="AU63" s="477"/>
      <c r="AV63" s="477"/>
      <c r="AW63" s="477"/>
      <c r="AX63" s="477"/>
      <c r="AY63" s="477"/>
      <c r="AZ63" s="477"/>
      <c r="BA63" s="477"/>
      <c r="BB63" s="477"/>
      <c r="BC63" s="477"/>
      <c r="BD63" s="477"/>
      <c r="BE63" s="477"/>
      <c r="BF63" s="477"/>
      <c r="BG63" s="477"/>
      <c r="BH63" s="477"/>
      <c r="BI63" s="477"/>
      <c r="BJ63" s="477"/>
      <c r="BK63" s="477"/>
      <c r="BL63" s="477"/>
      <c r="BM63" s="479"/>
    </row>
  </sheetData>
  <sheetProtection algorithmName="SHA-512" hashValue="BJ/9vKZxoo2WWv0Qlgsl2PRGGoJVRzRlQeDEwwo35Sld9/KJWt9Ee2/z5pUB/GMtK6kyiQVL1R73akyp1yBIKg==" saltValue="t5KDT3DQ/iUxiGvtxqH+6A==" spinCount="100000" sheet="1" objects="1" scenarios="1"/>
  <protectedRanges>
    <protectedRange sqref="D14:BM63" name="Plage1_1"/>
  </protectedRanges>
  <mergeCells count="641">
    <mergeCell ref="X49:X53"/>
    <mergeCell ref="Y49:Y53"/>
    <mergeCell ref="Z49:Z53"/>
    <mergeCell ref="AA49:AA53"/>
    <mergeCell ref="AB49:AB53"/>
    <mergeCell ref="AC49:AC53"/>
    <mergeCell ref="AD49:AD53"/>
    <mergeCell ref="AE49:AE53"/>
    <mergeCell ref="AF49:AF53"/>
    <mergeCell ref="B54:C58"/>
    <mergeCell ref="B59:C63"/>
    <mergeCell ref="A8:B8"/>
    <mergeCell ref="B19:C23"/>
    <mergeCell ref="B24:C28"/>
    <mergeCell ref="B29:C33"/>
    <mergeCell ref="B34:C38"/>
    <mergeCell ref="B39:C43"/>
    <mergeCell ref="B44:C48"/>
    <mergeCell ref="A54:A58"/>
    <mergeCell ref="A44:A48"/>
    <mergeCell ref="A24:A28"/>
    <mergeCell ref="A14:A18"/>
    <mergeCell ref="B49:C53"/>
    <mergeCell ref="B14:C18"/>
    <mergeCell ref="C8:E8"/>
    <mergeCell ref="BH59:BH63"/>
    <mergeCell ref="BI59:BI63"/>
    <mergeCell ref="BJ59:BJ63"/>
    <mergeCell ref="BK59:BK63"/>
    <mergeCell ref="BL59:BL63"/>
    <mergeCell ref="BM59:BM63"/>
    <mergeCell ref="BB59:BB63"/>
    <mergeCell ref="BC59:BC63"/>
    <mergeCell ref="BD59:BD63"/>
    <mergeCell ref="BE59:BE63"/>
    <mergeCell ref="BF59:BF63"/>
    <mergeCell ref="BG59:BG63"/>
    <mergeCell ref="AV59:AV63"/>
    <mergeCell ref="AW59:AW63"/>
    <mergeCell ref="AX59:AX63"/>
    <mergeCell ref="AY59:AY63"/>
    <mergeCell ref="AZ59:AZ63"/>
    <mergeCell ref="BA59:BA63"/>
    <mergeCell ref="AP59:AP63"/>
    <mergeCell ref="AQ59:AQ63"/>
    <mergeCell ref="AR59:AR63"/>
    <mergeCell ref="AS59:AS63"/>
    <mergeCell ref="AT59:AT63"/>
    <mergeCell ref="AU59:AU63"/>
    <mergeCell ref="AJ59:AJ63"/>
    <mergeCell ref="AK59:AK63"/>
    <mergeCell ref="AL59:AL63"/>
    <mergeCell ref="AM59:AM63"/>
    <mergeCell ref="AN59:AN63"/>
    <mergeCell ref="AO59:AO63"/>
    <mergeCell ref="AD59:AD63"/>
    <mergeCell ref="AE59:AE63"/>
    <mergeCell ref="AF59:AF63"/>
    <mergeCell ref="AG59:AG63"/>
    <mergeCell ref="AH59:AH63"/>
    <mergeCell ref="AI59:AI63"/>
    <mergeCell ref="AA59:AA63"/>
    <mergeCell ref="AB59:AB63"/>
    <mergeCell ref="AC59:AC63"/>
    <mergeCell ref="R59:R63"/>
    <mergeCell ref="S59:S63"/>
    <mergeCell ref="T59:T63"/>
    <mergeCell ref="U59:U63"/>
    <mergeCell ref="V59:V63"/>
    <mergeCell ref="W59:W63"/>
    <mergeCell ref="F59:F63"/>
    <mergeCell ref="G59:G63"/>
    <mergeCell ref="H59:H63"/>
    <mergeCell ref="I59:I63"/>
    <mergeCell ref="J59:J63"/>
    <mergeCell ref="K59:K63"/>
    <mergeCell ref="X59:X63"/>
    <mergeCell ref="Y59:Y63"/>
    <mergeCell ref="Z59:Z63"/>
    <mergeCell ref="BL54:BL58"/>
    <mergeCell ref="BM54:BM58"/>
    <mergeCell ref="A59:A63"/>
    <mergeCell ref="BF54:BF58"/>
    <mergeCell ref="BG54:BG58"/>
    <mergeCell ref="BH54:BH58"/>
    <mergeCell ref="BI54:BI58"/>
    <mergeCell ref="BJ54:BJ58"/>
    <mergeCell ref="BK54:BK58"/>
    <mergeCell ref="AZ54:AZ58"/>
    <mergeCell ref="BA54:BA58"/>
    <mergeCell ref="BB54:BB58"/>
    <mergeCell ref="BC54:BC58"/>
    <mergeCell ref="BD54:BD58"/>
    <mergeCell ref="BE54:BE58"/>
    <mergeCell ref="AT54:AT58"/>
    <mergeCell ref="AU54:AU58"/>
    <mergeCell ref="AV54:AV58"/>
    <mergeCell ref="L59:L63"/>
    <mergeCell ref="M59:M63"/>
    <mergeCell ref="N59:N63"/>
    <mergeCell ref="O59:O63"/>
    <mergeCell ref="P59:P63"/>
    <mergeCell ref="Q59:Q63"/>
    <mergeCell ref="AW54:AW58"/>
    <mergeCell ref="AX54:AX58"/>
    <mergeCell ref="AY54:AY58"/>
    <mergeCell ref="AN54:AN58"/>
    <mergeCell ref="AO54:AO58"/>
    <mergeCell ref="AP54:AP58"/>
    <mergeCell ref="AQ54:AQ58"/>
    <mergeCell ref="AR54:AR58"/>
    <mergeCell ref="AS54:AS58"/>
    <mergeCell ref="F54:F58"/>
    <mergeCell ref="G54:G58"/>
    <mergeCell ref="H54:H58"/>
    <mergeCell ref="I54:I58"/>
    <mergeCell ref="V54:V58"/>
    <mergeCell ref="W54:W58"/>
    <mergeCell ref="X54:X58"/>
    <mergeCell ref="Y54:Y58"/>
    <mergeCell ref="Z54:Z58"/>
    <mergeCell ref="P54:P58"/>
    <mergeCell ref="Q54:Q58"/>
    <mergeCell ref="R54:R58"/>
    <mergeCell ref="S54:S58"/>
    <mergeCell ref="T54:T58"/>
    <mergeCell ref="U54:U58"/>
    <mergeCell ref="J54:J58"/>
    <mergeCell ref="K54:K58"/>
    <mergeCell ref="L54:L58"/>
    <mergeCell ref="M54:M58"/>
    <mergeCell ref="N54:N58"/>
    <mergeCell ref="O54:O58"/>
    <mergeCell ref="AA54:AA58"/>
    <mergeCell ref="R49:R53"/>
    <mergeCell ref="S49:S53"/>
    <mergeCell ref="T49:T53"/>
    <mergeCell ref="U49:U53"/>
    <mergeCell ref="V49:V53"/>
    <mergeCell ref="W49:W53"/>
    <mergeCell ref="AP49:AP53"/>
    <mergeCell ref="AQ49:AQ53"/>
    <mergeCell ref="AH54:AH58"/>
    <mergeCell ref="AI54:AI58"/>
    <mergeCell ref="AJ54:AJ58"/>
    <mergeCell ref="AK54:AK58"/>
    <mergeCell ref="AL54:AL58"/>
    <mergeCell ref="AM54:AM58"/>
    <mergeCell ref="AB54:AB58"/>
    <mergeCell ref="AC54:AC58"/>
    <mergeCell ref="AD54:AD58"/>
    <mergeCell ref="AE54:AE58"/>
    <mergeCell ref="AF54:AF58"/>
    <mergeCell ref="AG54:AG58"/>
    <mergeCell ref="AG49:AG53"/>
    <mergeCell ref="AH49:AH53"/>
    <mergeCell ref="AI49:AI53"/>
    <mergeCell ref="AR49:AR53"/>
    <mergeCell ref="AS49:AS53"/>
    <mergeCell ref="AT49:AT53"/>
    <mergeCell ref="AU49:AU53"/>
    <mergeCell ref="AJ49:AJ53"/>
    <mergeCell ref="AK49:AK53"/>
    <mergeCell ref="AL49:AL53"/>
    <mergeCell ref="AM49:AM53"/>
    <mergeCell ref="AN49:AN53"/>
    <mergeCell ref="AO49:AO53"/>
    <mergeCell ref="F49:F53"/>
    <mergeCell ref="G49:G53"/>
    <mergeCell ref="H49:H53"/>
    <mergeCell ref="I49:I53"/>
    <mergeCell ref="J49:J53"/>
    <mergeCell ref="K49:K53"/>
    <mergeCell ref="BM49:BM53"/>
    <mergeCell ref="BB49:BB53"/>
    <mergeCell ref="BC49:BC53"/>
    <mergeCell ref="BD49:BD53"/>
    <mergeCell ref="BE49:BE53"/>
    <mergeCell ref="BF49:BF53"/>
    <mergeCell ref="BG49:BG53"/>
    <mergeCell ref="AV49:AV53"/>
    <mergeCell ref="AW49:AW53"/>
    <mergeCell ref="AX49:AX53"/>
    <mergeCell ref="AY49:AY53"/>
    <mergeCell ref="AZ49:AZ53"/>
    <mergeCell ref="BA49:BA53"/>
    <mergeCell ref="BH49:BH53"/>
    <mergeCell ref="BI49:BI53"/>
    <mergeCell ref="BJ49:BJ53"/>
    <mergeCell ref="BK49:BK53"/>
    <mergeCell ref="BL49:BL53"/>
    <mergeCell ref="BL44:BL48"/>
    <mergeCell ref="BM44:BM48"/>
    <mergeCell ref="A49:A53"/>
    <mergeCell ref="BF44:BF48"/>
    <mergeCell ref="BG44:BG48"/>
    <mergeCell ref="BH44:BH48"/>
    <mergeCell ref="BI44:BI48"/>
    <mergeCell ref="BJ44:BJ48"/>
    <mergeCell ref="BK44:BK48"/>
    <mergeCell ref="AZ44:AZ48"/>
    <mergeCell ref="BA44:BA48"/>
    <mergeCell ref="BB44:BB48"/>
    <mergeCell ref="BC44:BC48"/>
    <mergeCell ref="BD44:BD48"/>
    <mergeCell ref="BE44:BE48"/>
    <mergeCell ref="AT44:AT48"/>
    <mergeCell ref="AU44:AU48"/>
    <mergeCell ref="AV44:AV48"/>
    <mergeCell ref="L49:L53"/>
    <mergeCell ref="M49:M53"/>
    <mergeCell ref="N49:N53"/>
    <mergeCell ref="O49:O53"/>
    <mergeCell ref="P49:P53"/>
    <mergeCell ref="Q49:Q53"/>
    <mergeCell ref="AW44:AW48"/>
    <mergeCell ref="AX44:AX48"/>
    <mergeCell ref="AY44:AY48"/>
    <mergeCell ref="AN44:AN48"/>
    <mergeCell ref="AO44:AO48"/>
    <mergeCell ref="AP44:AP48"/>
    <mergeCell ref="AQ44:AQ48"/>
    <mergeCell ref="AR44:AR48"/>
    <mergeCell ref="AS44:AS48"/>
    <mergeCell ref="AH44:AH48"/>
    <mergeCell ref="AI44:AI48"/>
    <mergeCell ref="AJ44:AJ48"/>
    <mergeCell ref="AK44:AK48"/>
    <mergeCell ref="AL44:AL48"/>
    <mergeCell ref="AM44:AM48"/>
    <mergeCell ref="AB44:AB48"/>
    <mergeCell ref="AC44:AC48"/>
    <mergeCell ref="AD44:AD48"/>
    <mergeCell ref="AE44:AE48"/>
    <mergeCell ref="AF44:AF48"/>
    <mergeCell ref="AG44:AG48"/>
    <mergeCell ref="V44:V48"/>
    <mergeCell ref="W44:W48"/>
    <mergeCell ref="X44:X48"/>
    <mergeCell ref="Y44:Y48"/>
    <mergeCell ref="Z44:Z48"/>
    <mergeCell ref="AA44:AA48"/>
    <mergeCell ref="P44:P48"/>
    <mergeCell ref="Q44:Q48"/>
    <mergeCell ref="R44:R48"/>
    <mergeCell ref="S44:S48"/>
    <mergeCell ref="T44:T48"/>
    <mergeCell ref="U44:U48"/>
    <mergeCell ref="J44:J48"/>
    <mergeCell ref="K44:K48"/>
    <mergeCell ref="L44:L48"/>
    <mergeCell ref="M44:M48"/>
    <mergeCell ref="N44:N48"/>
    <mergeCell ref="O44:O48"/>
    <mergeCell ref="F44:F48"/>
    <mergeCell ref="G44:G48"/>
    <mergeCell ref="H44:H48"/>
    <mergeCell ref="I44:I48"/>
    <mergeCell ref="AP39:AP43"/>
    <mergeCell ref="AQ39:AQ43"/>
    <mergeCell ref="AR39:AR43"/>
    <mergeCell ref="AS39:AS43"/>
    <mergeCell ref="AT39:AT43"/>
    <mergeCell ref="AU39:AU43"/>
    <mergeCell ref="AJ39:AJ43"/>
    <mergeCell ref="AK39:AK43"/>
    <mergeCell ref="AL39:AL43"/>
    <mergeCell ref="AM39:AM43"/>
    <mergeCell ref="AN39:AN43"/>
    <mergeCell ref="AO39:AO43"/>
    <mergeCell ref="BM39:BM43"/>
    <mergeCell ref="BB39:BB43"/>
    <mergeCell ref="BC39:BC43"/>
    <mergeCell ref="BD39:BD43"/>
    <mergeCell ref="BE39:BE43"/>
    <mergeCell ref="BF39:BF43"/>
    <mergeCell ref="BG39:BG43"/>
    <mergeCell ref="AV39:AV43"/>
    <mergeCell ref="AW39:AW43"/>
    <mergeCell ref="AX39:AX43"/>
    <mergeCell ref="AY39:AY43"/>
    <mergeCell ref="AZ39:AZ43"/>
    <mergeCell ref="BA39:BA43"/>
    <mergeCell ref="BH39:BH43"/>
    <mergeCell ref="BI39:BI43"/>
    <mergeCell ref="BJ39:BJ43"/>
    <mergeCell ref="BK39:BK43"/>
    <mergeCell ref="BL39:BL43"/>
    <mergeCell ref="L39:L43"/>
    <mergeCell ref="M39:M43"/>
    <mergeCell ref="N39:N43"/>
    <mergeCell ref="O39:O43"/>
    <mergeCell ref="P39:P43"/>
    <mergeCell ref="Q39:Q43"/>
    <mergeCell ref="AG39:AG43"/>
    <mergeCell ref="AH39:AH43"/>
    <mergeCell ref="AI39:AI43"/>
    <mergeCell ref="X39:X43"/>
    <mergeCell ref="Y39:Y43"/>
    <mergeCell ref="Z39:Z43"/>
    <mergeCell ref="AA39:AA43"/>
    <mergeCell ref="AB39:AB43"/>
    <mergeCell ref="AC39:AC43"/>
    <mergeCell ref="AD39:AD43"/>
    <mergeCell ref="AE39:AE43"/>
    <mergeCell ref="AF39:AF43"/>
    <mergeCell ref="F39:F43"/>
    <mergeCell ref="G39:G43"/>
    <mergeCell ref="H39:H43"/>
    <mergeCell ref="I39:I43"/>
    <mergeCell ref="J39:J43"/>
    <mergeCell ref="K39:K43"/>
    <mergeCell ref="BL34:BL38"/>
    <mergeCell ref="BM34:BM38"/>
    <mergeCell ref="A39:A43"/>
    <mergeCell ref="BF34:BF38"/>
    <mergeCell ref="BG34:BG38"/>
    <mergeCell ref="BH34:BH38"/>
    <mergeCell ref="BI34:BI38"/>
    <mergeCell ref="BJ34:BJ38"/>
    <mergeCell ref="BK34:BK38"/>
    <mergeCell ref="AZ34:AZ38"/>
    <mergeCell ref="BA34:BA38"/>
    <mergeCell ref="BB34:BB38"/>
    <mergeCell ref="R39:R43"/>
    <mergeCell ref="S39:S43"/>
    <mergeCell ref="T39:T43"/>
    <mergeCell ref="U39:U43"/>
    <mergeCell ref="V39:V43"/>
    <mergeCell ref="W39:W43"/>
    <mergeCell ref="BC34:BC38"/>
    <mergeCell ref="BD34:BD38"/>
    <mergeCell ref="BE34:BE38"/>
    <mergeCell ref="AT34:AT38"/>
    <mergeCell ref="AU34:AU38"/>
    <mergeCell ref="AV34:AV38"/>
    <mergeCell ref="AW34:AW38"/>
    <mergeCell ref="AX34:AX38"/>
    <mergeCell ref="AY34:AY38"/>
    <mergeCell ref="AN34:AN38"/>
    <mergeCell ref="AO34:AO38"/>
    <mergeCell ref="AP34:AP38"/>
    <mergeCell ref="AQ34:AQ38"/>
    <mergeCell ref="AR34:AR38"/>
    <mergeCell ref="AS34:AS38"/>
    <mergeCell ref="AH34:AH38"/>
    <mergeCell ref="AI34:AI38"/>
    <mergeCell ref="AJ34:AJ38"/>
    <mergeCell ref="AK34:AK38"/>
    <mergeCell ref="AL34:AL38"/>
    <mergeCell ref="AM34:AM38"/>
    <mergeCell ref="AC34:AC38"/>
    <mergeCell ref="AD34:AD38"/>
    <mergeCell ref="AE34:AE38"/>
    <mergeCell ref="AF34:AF38"/>
    <mergeCell ref="AG34:AG38"/>
    <mergeCell ref="V34:V38"/>
    <mergeCell ref="W34:W38"/>
    <mergeCell ref="X34:X38"/>
    <mergeCell ref="Y34:Y38"/>
    <mergeCell ref="Z34:Z38"/>
    <mergeCell ref="AA34:AA38"/>
    <mergeCell ref="T34:T38"/>
    <mergeCell ref="U34:U38"/>
    <mergeCell ref="J34:J38"/>
    <mergeCell ref="K34:K38"/>
    <mergeCell ref="L34:L38"/>
    <mergeCell ref="M34:M38"/>
    <mergeCell ref="N34:N38"/>
    <mergeCell ref="O34:O38"/>
    <mergeCell ref="AB34:AB38"/>
    <mergeCell ref="F34:F38"/>
    <mergeCell ref="G34:G38"/>
    <mergeCell ref="H34:H38"/>
    <mergeCell ref="I34:I38"/>
    <mergeCell ref="A34:A38"/>
    <mergeCell ref="P34:P38"/>
    <mergeCell ref="Q34:Q38"/>
    <mergeCell ref="R34:R38"/>
    <mergeCell ref="S34:S38"/>
    <mergeCell ref="BH29:BH33"/>
    <mergeCell ref="BI29:BI33"/>
    <mergeCell ref="BJ29:BJ33"/>
    <mergeCell ref="BK29:BK33"/>
    <mergeCell ref="BL29:BL33"/>
    <mergeCell ref="BM29:BM33"/>
    <mergeCell ref="BB29:BB33"/>
    <mergeCell ref="BC29:BC33"/>
    <mergeCell ref="BD29:BD33"/>
    <mergeCell ref="BE29:BE33"/>
    <mergeCell ref="BF29:BF33"/>
    <mergeCell ref="BG29:BG33"/>
    <mergeCell ref="AV29:AV33"/>
    <mergeCell ref="AW29:AW33"/>
    <mergeCell ref="AX29:AX33"/>
    <mergeCell ref="AY29:AY33"/>
    <mergeCell ref="AZ29:AZ33"/>
    <mergeCell ref="BA29:BA33"/>
    <mergeCell ref="AP29:AP33"/>
    <mergeCell ref="AQ29:AQ33"/>
    <mergeCell ref="AR29:AR33"/>
    <mergeCell ref="AS29:AS33"/>
    <mergeCell ref="AT29:AT33"/>
    <mergeCell ref="AU29:AU33"/>
    <mergeCell ref="AJ29:AJ33"/>
    <mergeCell ref="AK29:AK33"/>
    <mergeCell ref="AL29:AL33"/>
    <mergeCell ref="AM29:AM33"/>
    <mergeCell ref="AN29:AN33"/>
    <mergeCell ref="AO29:AO33"/>
    <mergeCell ref="AD29:AD33"/>
    <mergeCell ref="AE29:AE33"/>
    <mergeCell ref="AF29:AF33"/>
    <mergeCell ref="AG29:AG33"/>
    <mergeCell ref="AH29:AH33"/>
    <mergeCell ref="AI29:AI33"/>
    <mergeCell ref="AA29:AA33"/>
    <mergeCell ref="AB29:AB33"/>
    <mergeCell ref="AC29:AC33"/>
    <mergeCell ref="R29:R33"/>
    <mergeCell ref="S29:S33"/>
    <mergeCell ref="T29:T33"/>
    <mergeCell ref="U29:U33"/>
    <mergeCell ref="V29:V33"/>
    <mergeCell ref="W29:W33"/>
    <mergeCell ref="F29:F33"/>
    <mergeCell ref="G29:G33"/>
    <mergeCell ref="H29:H33"/>
    <mergeCell ref="I29:I33"/>
    <mergeCell ref="J29:J33"/>
    <mergeCell ref="K29:K33"/>
    <mergeCell ref="X29:X33"/>
    <mergeCell ref="Y29:Y33"/>
    <mergeCell ref="Z29:Z33"/>
    <mergeCell ref="BL24:BL28"/>
    <mergeCell ref="BM24:BM28"/>
    <mergeCell ref="A29:A33"/>
    <mergeCell ref="BF24:BF28"/>
    <mergeCell ref="BG24:BG28"/>
    <mergeCell ref="BH24:BH28"/>
    <mergeCell ref="BI24:BI28"/>
    <mergeCell ref="BJ24:BJ28"/>
    <mergeCell ref="BK24:BK28"/>
    <mergeCell ref="AZ24:AZ28"/>
    <mergeCell ref="BA24:BA28"/>
    <mergeCell ref="BB24:BB28"/>
    <mergeCell ref="BC24:BC28"/>
    <mergeCell ref="BD24:BD28"/>
    <mergeCell ref="BE24:BE28"/>
    <mergeCell ref="AT24:AT28"/>
    <mergeCell ref="AU24:AU28"/>
    <mergeCell ref="AV24:AV28"/>
    <mergeCell ref="L29:L33"/>
    <mergeCell ref="M29:M33"/>
    <mergeCell ref="N29:N33"/>
    <mergeCell ref="O29:O33"/>
    <mergeCell ref="P29:P33"/>
    <mergeCell ref="Q29:Q33"/>
    <mergeCell ref="AW24:AW28"/>
    <mergeCell ref="AX24:AX28"/>
    <mergeCell ref="AY24:AY28"/>
    <mergeCell ref="AN24:AN28"/>
    <mergeCell ref="AO24:AO28"/>
    <mergeCell ref="AP24:AP28"/>
    <mergeCell ref="AQ24:AQ28"/>
    <mergeCell ref="AR24:AR28"/>
    <mergeCell ref="AS24:AS28"/>
    <mergeCell ref="AH24:AH28"/>
    <mergeCell ref="AI24:AI28"/>
    <mergeCell ref="AJ24:AJ28"/>
    <mergeCell ref="AK24:AK28"/>
    <mergeCell ref="AL24:AL28"/>
    <mergeCell ref="AM24:AM28"/>
    <mergeCell ref="AB24:AB28"/>
    <mergeCell ref="AC24:AC28"/>
    <mergeCell ref="AD24:AD28"/>
    <mergeCell ref="AE24:AE28"/>
    <mergeCell ref="AF24:AF28"/>
    <mergeCell ref="AG24:AG28"/>
    <mergeCell ref="V24:V28"/>
    <mergeCell ref="W24:W28"/>
    <mergeCell ref="X24:X28"/>
    <mergeCell ref="Y24:Y28"/>
    <mergeCell ref="Z24:Z28"/>
    <mergeCell ref="AA24:AA28"/>
    <mergeCell ref="P24:P28"/>
    <mergeCell ref="Q24:Q28"/>
    <mergeCell ref="R24:R28"/>
    <mergeCell ref="S24:S28"/>
    <mergeCell ref="T24:T28"/>
    <mergeCell ref="U24:U28"/>
    <mergeCell ref="J24:J28"/>
    <mergeCell ref="K24:K28"/>
    <mergeCell ref="L24:L28"/>
    <mergeCell ref="M24:M28"/>
    <mergeCell ref="N24:N28"/>
    <mergeCell ref="O24:O28"/>
    <mergeCell ref="F24:F28"/>
    <mergeCell ref="G24:G28"/>
    <mergeCell ref="H24:H28"/>
    <mergeCell ref="I24:I28"/>
    <mergeCell ref="AP19:AP23"/>
    <mergeCell ref="AQ19:AQ23"/>
    <mergeCell ref="AR19:AR23"/>
    <mergeCell ref="AS19:AS23"/>
    <mergeCell ref="AT19:AT23"/>
    <mergeCell ref="AU19:AU23"/>
    <mergeCell ref="AJ19:AJ23"/>
    <mergeCell ref="AK19:AK23"/>
    <mergeCell ref="AL19:AL23"/>
    <mergeCell ref="AM19:AM23"/>
    <mergeCell ref="AN19:AN23"/>
    <mergeCell ref="AO19:AO23"/>
    <mergeCell ref="BM19:BM23"/>
    <mergeCell ref="BB19:BB23"/>
    <mergeCell ref="BC19:BC23"/>
    <mergeCell ref="BD19:BD23"/>
    <mergeCell ref="BE19:BE23"/>
    <mergeCell ref="BF19:BF23"/>
    <mergeCell ref="BG19:BG23"/>
    <mergeCell ref="AV19:AV23"/>
    <mergeCell ref="AW19:AW23"/>
    <mergeCell ref="AX19:AX23"/>
    <mergeCell ref="AY19:AY23"/>
    <mergeCell ref="AZ19:AZ23"/>
    <mergeCell ref="BA19:BA23"/>
    <mergeCell ref="BH19:BH23"/>
    <mergeCell ref="BI19:BI23"/>
    <mergeCell ref="BJ19:BJ23"/>
    <mergeCell ref="BK19:BK23"/>
    <mergeCell ref="BL19:BL23"/>
    <mergeCell ref="L19:L23"/>
    <mergeCell ref="M19:M23"/>
    <mergeCell ref="N19:N23"/>
    <mergeCell ref="O19:O23"/>
    <mergeCell ref="P19:P23"/>
    <mergeCell ref="Q19:Q23"/>
    <mergeCell ref="AG19:AG23"/>
    <mergeCell ref="AH19:AH23"/>
    <mergeCell ref="AI19:AI23"/>
    <mergeCell ref="X19:X23"/>
    <mergeCell ref="Y19:Y23"/>
    <mergeCell ref="Z19:Z23"/>
    <mergeCell ref="AA19:AA23"/>
    <mergeCell ref="AB19:AB23"/>
    <mergeCell ref="AC19:AC23"/>
    <mergeCell ref="AD19:AD23"/>
    <mergeCell ref="AE19:AE23"/>
    <mergeCell ref="AF19:AF23"/>
    <mergeCell ref="F19:F23"/>
    <mergeCell ref="G19:G23"/>
    <mergeCell ref="H19:H23"/>
    <mergeCell ref="I19:I23"/>
    <mergeCell ref="J19:J23"/>
    <mergeCell ref="K19:K23"/>
    <mergeCell ref="BM14:BM18"/>
    <mergeCell ref="A19:A23"/>
    <mergeCell ref="BG14:BG18"/>
    <mergeCell ref="BH14:BH18"/>
    <mergeCell ref="BI14:BI18"/>
    <mergeCell ref="BJ14:BJ18"/>
    <mergeCell ref="BK14:BK18"/>
    <mergeCell ref="BL14:BL18"/>
    <mergeCell ref="BA14:BA18"/>
    <mergeCell ref="BB14:BB18"/>
    <mergeCell ref="BC14:BC18"/>
    <mergeCell ref="BD14:BD18"/>
    <mergeCell ref="R19:R23"/>
    <mergeCell ref="S19:S23"/>
    <mergeCell ref="T19:T23"/>
    <mergeCell ref="U19:U23"/>
    <mergeCell ref="V19:V23"/>
    <mergeCell ref="W19:W23"/>
    <mergeCell ref="AH14:AH18"/>
    <mergeCell ref="BE14:BE18"/>
    <mergeCell ref="BF14:BF18"/>
    <mergeCell ref="AU14:AU18"/>
    <mergeCell ref="AV14:AV18"/>
    <mergeCell ref="AW14:AW18"/>
    <mergeCell ref="AX14:AX18"/>
    <mergeCell ref="AY14:AY18"/>
    <mergeCell ref="AZ14:AZ18"/>
    <mergeCell ref="AO14:AO18"/>
    <mergeCell ref="AP14:AP18"/>
    <mergeCell ref="AQ14:AQ18"/>
    <mergeCell ref="AR14:AR18"/>
    <mergeCell ref="AS14:AS18"/>
    <mergeCell ref="AT14:AT18"/>
    <mergeCell ref="W14:W18"/>
    <mergeCell ref="X14:X18"/>
    <mergeCell ref="Y14:Y18"/>
    <mergeCell ref="Z14:Z18"/>
    <mergeCell ref="AA14:AA18"/>
    <mergeCell ref="AB14:AB18"/>
    <mergeCell ref="Q14:Q18"/>
    <mergeCell ref="R14:R18"/>
    <mergeCell ref="F11:BM11"/>
    <mergeCell ref="S14:S18"/>
    <mergeCell ref="T14:T18"/>
    <mergeCell ref="U14:U18"/>
    <mergeCell ref="V14:V18"/>
    <mergeCell ref="AI14:AI18"/>
    <mergeCell ref="AJ14:AJ18"/>
    <mergeCell ref="AK14:AK18"/>
    <mergeCell ref="AL14:AL18"/>
    <mergeCell ref="AM14:AM18"/>
    <mergeCell ref="AN14:AN18"/>
    <mergeCell ref="AC14:AC18"/>
    <mergeCell ref="AD14:AD18"/>
    <mergeCell ref="AE14:AE18"/>
    <mergeCell ref="AF14:AF18"/>
    <mergeCell ref="AG14:AG18"/>
    <mergeCell ref="K14:K18"/>
    <mergeCell ref="L14:L18"/>
    <mergeCell ref="M14:M18"/>
    <mergeCell ref="N14:N18"/>
    <mergeCell ref="O14:O18"/>
    <mergeCell ref="P14:P18"/>
    <mergeCell ref="F14:F18"/>
    <mergeCell ref="G14:G18"/>
    <mergeCell ref="H14:H18"/>
    <mergeCell ref="I14:I18"/>
    <mergeCell ref="J14:J18"/>
    <mergeCell ref="C6:E7"/>
    <mergeCell ref="C4:E5"/>
    <mergeCell ref="E11:E13"/>
    <mergeCell ref="F12:Q12"/>
    <mergeCell ref="A1:BM1"/>
    <mergeCell ref="R12:AC12"/>
    <mergeCell ref="AD12:AO12"/>
    <mergeCell ref="R4:AQ5"/>
    <mergeCell ref="R6:AQ7"/>
    <mergeCell ref="BD4:BH4"/>
    <mergeCell ref="BB12:BM12"/>
    <mergeCell ref="AP12:BA12"/>
    <mergeCell ref="A11:C13"/>
    <mergeCell ref="D11:D13"/>
    <mergeCell ref="L4:Q5"/>
    <mergeCell ref="L6:Q7"/>
    <mergeCell ref="BA4:BC4"/>
    <mergeCell ref="A2:BM2"/>
  </mergeCells>
  <pageMargins left="0.7" right="0.7" top="0.75" bottom="0.75" header="0.3" footer="0.3"/>
  <pageSetup paperSize="5" scale="4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D6A2-85B8-405B-8ED8-67AB0DBAC5FB}">
  <sheetPr codeName="Feuil13"/>
  <dimension ref="A1:I231"/>
  <sheetViews>
    <sheetView showZeros="0" workbookViewId="0">
      <selection activeCell="C8" sqref="C8"/>
    </sheetView>
  </sheetViews>
  <sheetFormatPr baseColWidth="10" defaultColWidth="11.42578125" defaultRowHeight="15"/>
  <cols>
    <col min="1" max="1" width="198.28515625" customWidth="1"/>
    <col min="2" max="2" width="22.85546875" customWidth="1"/>
    <col min="3" max="3" width="15.7109375" customWidth="1"/>
    <col min="4" max="4" width="13.5703125" customWidth="1"/>
    <col min="5" max="5" width="16" bestFit="1" customWidth="1"/>
    <col min="6" max="6" width="14.28515625" customWidth="1"/>
    <col min="7" max="7" width="12.5703125" customWidth="1"/>
    <col min="8" max="8" width="13.7109375" customWidth="1"/>
    <col min="9" max="9" width="13" customWidth="1"/>
  </cols>
  <sheetData>
    <row r="1" spans="1:1">
      <c r="A1" t="s">
        <v>98</v>
      </c>
    </row>
    <row r="2" spans="1:1">
      <c r="A2" t="s">
        <v>99</v>
      </c>
    </row>
    <row r="3" spans="1:1">
      <c r="A3" t="s">
        <v>100</v>
      </c>
    </row>
    <row r="4" spans="1:1">
      <c r="A4" t="s">
        <v>101</v>
      </c>
    </row>
    <row r="6" spans="1:1">
      <c r="A6" s="4" t="s">
        <v>102</v>
      </c>
    </row>
    <row r="7" spans="1:1">
      <c r="A7" s="4" t="s">
        <v>103</v>
      </c>
    </row>
    <row r="8" spans="1:1">
      <c r="A8" s="4" t="s">
        <v>104</v>
      </c>
    </row>
    <row r="11" spans="1:1">
      <c r="A11" s="4" t="s">
        <v>105</v>
      </c>
    </row>
    <row r="12" spans="1:1">
      <c r="A12" s="4" t="s">
        <v>99</v>
      </c>
    </row>
    <row r="13" spans="1:1">
      <c r="A13" s="4" t="s">
        <v>100</v>
      </c>
    </row>
    <row r="15" spans="1:1">
      <c r="A15" s="4" t="s">
        <v>106</v>
      </c>
    </row>
    <row r="16" spans="1:1">
      <c r="A16" s="4" t="s">
        <v>12</v>
      </c>
    </row>
    <row r="17" spans="1:2">
      <c r="A17" s="4" t="s">
        <v>107</v>
      </c>
    </row>
    <row r="18" spans="1:2">
      <c r="A18" s="4" t="s">
        <v>50</v>
      </c>
    </row>
    <row r="20" spans="1:2">
      <c r="A20" s="4" t="s">
        <v>108</v>
      </c>
      <c r="B20" s="4" t="s">
        <v>126</v>
      </c>
    </row>
    <row r="21" spans="1:2">
      <c r="A21" s="4" t="s">
        <v>12</v>
      </c>
      <c r="B21" s="4"/>
    </row>
    <row r="22" spans="1:2">
      <c r="A22" s="4" t="s">
        <v>109</v>
      </c>
      <c r="B22" s="4"/>
    </row>
    <row r="23" spans="1:2">
      <c r="A23" s="4" t="s">
        <v>110</v>
      </c>
      <c r="B23" s="4"/>
    </row>
    <row r="24" spans="1:2">
      <c r="A24" s="4" t="s">
        <v>111</v>
      </c>
      <c r="B24" s="4" t="s">
        <v>12</v>
      </c>
    </row>
    <row r="25" spans="1:2">
      <c r="A25" s="4" t="s">
        <v>112</v>
      </c>
      <c r="B25" s="4" t="s">
        <v>112</v>
      </c>
    </row>
    <row r="26" spans="1:2" ht="17.25">
      <c r="A26" s="4" t="s">
        <v>113</v>
      </c>
      <c r="B26" s="4" t="s">
        <v>113</v>
      </c>
    </row>
    <row r="27" spans="1:2" ht="17.25">
      <c r="A27" s="4" t="s">
        <v>114</v>
      </c>
      <c r="B27" s="4" t="s">
        <v>114</v>
      </c>
    </row>
    <row r="28" spans="1:2">
      <c r="A28" s="4" t="s">
        <v>115</v>
      </c>
      <c r="B28" s="4" t="s">
        <v>115</v>
      </c>
    </row>
    <row r="29" spans="1:2">
      <c r="A29" s="4" t="s">
        <v>116</v>
      </c>
      <c r="B29" s="4" t="s">
        <v>116</v>
      </c>
    </row>
    <row r="30" spans="1:2">
      <c r="A30" s="4" t="s">
        <v>117</v>
      </c>
      <c r="B30" s="4"/>
    </row>
    <row r="31" spans="1:2">
      <c r="A31" s="4" t="s">
        <v>118</v>
      </c>
      <c r="B31" s="4"/>
    </row>
    <row r="32" spans="1:2">
      <c r="A32" s="4" t="s">
        <v>119</v>
      </c>
      <c r="B32" s="4"/>
    </row>
    <row r="33" spans="1:2">
      <c r="A33" s="4" t="s">
        <v>120</v>
      </c>
      <c r="B33" s="4"/>
    </row>
    <row r="34" spans="1:2">
      <c r="A34" s="4" t="s">
        <v>121</v>
      </c>
      <c r="B34" s="4"/>
    </row>
    <row r="35" spans="1:2">
      <c r="A35" s="4" t="s">
        <v>122</v>
      </c>
      <c r="B35" s="4"/>
    </row>
    <row r="36" spans="1:2">
      <c r="A36" s="4" t="s">
        <v>123</v>
      </c>
      <c r="B36" s="4"/>
    </row>
    <row r="37" spans="1:2">
      <c r="A37" s="4" t="s">
        <v>124</v>
      </c>
      <c r="B37" s="4"/>
    </row>
    <row r="39" spans="1:2">
      <c r="A39" s="4" t="s">
        <v>125</v>
      </c>
      <c r="B39" s="4" t="s">
        <v>126</v>
      </c>
    </row>
    <row r="40" spans="1:2">
      <c r="A40" s="4" t="s">
        <v>12</v>
      </c>
      <c r="B40" s="4"/>
    </row>
    <row r="41" spans="1:2">
      <c r="A41" s="4" t="s">
        <v>127</v>
      </c>
      <c r="B41" s="4"/>
    </row>
    <row r="42" spans="1:2">
      <c r="A42" s="4" t="s">
        <v>15</v>
      </c>
      <c r="B42" s="4"/>
    </row>
    <row r="43" spans="1:2">
      <c r="A43" s="26" t="str">
        <f>'Plan de financement-Projet'!D20</f>
        <v>Nom du partenaire</v>
      </c>
      <c r="B43" s="4" t="s">
        <v>128</v>
      </c>
    </row>
    <row r="44" spans="1:2">
      <c r="A44" s="26" t="str">
        <f>'Plan de financement-Projet'!D21</f>
        <v>Nom du partenaire</v>
      </c>
      <c r="B44" s="4" t="s">
        <v>129</v>
      </c>
    </row>
    <row r="45" spans="1:2">
      <c r="A45" s="27" t="str">
        <f>'Plan de financement-Projet'!D22</f>
        <v>Nom du partenaire</v>
      </c>
      <c r="B45" s="4" t="s">
        <v>130</v>
      </c>
    </row>
    <row r="46" spans="1:2">
      <c r="A46" s="27" t="str">
        <f>'Plan de financement-Projet'!D23</f>
        <v>Nom du partenaire</v>
      </c>
      <c r="B46" s="4" t="s">
        <v>131</v>
      </c>
    </row>
    <row r="47" spans="1:2">
      <c r="A47" s="27" t="str">
        <f>'Plan de financement-Projet'!D24</f>
        <v>Nom du partenaire</v>
      </c>
      <c r="B47" s="4" t="s">
        <v>132</v>
      </c>
    </row>
    <row r="48" spans="1:2">
      <c r="A48" s="27" t="str">
        <f>'Plan de financement-Projet'!D25</f>
        <v>Nom du partenaire</v>
      </c>
      <c r="B48" s="4" t="s">
        <v>133</v>
      </c>
    </row>
    <row r="49" spans="1:5">
      <c r="A49" s="27" t="str">
        <f>'Plan de financement-Projet'!D26</f>
        <v>Nom du partenaire</v>
      </c>
      <c r="B49" s="4" t="s">
        <v>134</v>
      </c>
    </row>
    <row r="50" spans="1:5">
      <c r="A50" s="27" t="str">
        <f>'Plan de financement-Projet'!D27</f>
        <v>Nom du partenaire</v>
      </c>
      <c r="B50" s="4" t="s">
        <v>135</v>
      </c>
    </row>
    <row r="51" spans="1:5">
      <c r="A51" s="4"/>
    </row>
    <row r="52" spans="1:5">
      <c r="A52" s="4" t="s">
        <v>136</v>
      </c>
      <c r="B52" s="4" t="s">
        <v>126</v>
      </c>
    </row>
    <row r="53" spans="1:5">
      <c r="A53" s="4" t="s">
        <v>12</v>
      </c>
      <c r="B53" s="4"/>
      <c r="E53" t="str" cm="1">
        <f t="array" ref="E53:E54">IF(B7=Source!A69,"(À sélectionner)",IF(B7=Source!A70,Source!H70:H73,IF(B7=Source!A72,Source!H72,IF(B7=Source!A73,Source!H72,IF(B7=Source!A71,Source!H70:H72,IF(B7=Source!A74,Source!H70:H72,IF(B7=Source!A76,Source!H70:H74,IF(B7=Source!A81,Source!H70,Source!H70:H71))))))))</f>
        <v>(À sélectionner)</v>
      </c>
    </row>
    <row r="54" spans="1:5">
      <c r="A54" s="4" t="s">
        <v>127</v>
      </c>
      <c r="B54" s="4"/>
      <c r="E54" t="str">
        <v>1 an</v>
      </c>
    </row>
    <row r="55" spans="1:5">
      <c r="A55" s="4" t="s">
        <v>15</v>
      </c>
      <c r="B55" s="4"/>
    </row>
    <row r="56" spans="1:5">
      <c r="A56" s="26" t="str">
        <f>'Plan de financement-Transfert'!D19</f>
        <v>Nom du partenaire</v>
      </c>
      <c r="B56" s="4" t="s">
        <v>128</v>
      </c>
    </row>
    <row r="57" spans="1:5">
      <c r="A57" s="26">
        <f>'Plan de financement-Projet'!D32</f>
        <v>0</v>
      </c>
      <c r="B57" s="4" t="s">
        <v>129</v>
      </c>
    </row>
    <row r="58" spans="1:5">
      <c r="A58" s="27">
        <f>'Plan de financement-Projet'!D33</f>
        <v>0</v>
      </c>
      <c r="B58" s="4" t="s">
        <v>130</v>
      </c>
    </row>
    <row r="59" spans="1:5">
      <c r="A59" s="27">
        <f>'Plan de financement-Projet'!D34</f>
        <v>0</v>
      </c>
      <c r="B59" s="4" t="s">
        <v>131</v>
      </c>
    </row>
    <row r="60" spans="1:5">
      <c r="A60" s="27">
        <f>'Plan de financement-Projet'!D35</f>
        <v>0</v>
      </c>
      <c r="B60" s="4" t="s">
        <v>132</v>
      </c>
    </row>
    <row r="61" spans="1:5">
      <c r="A61" s="27">
        <f>'Plan de financement-Projet'!C36</f>
        <v>0</v>
      </c>
      <c r="B61" s="4" t="s">
        <v>133</v>
      </c>
    </row>
    <row r="62" spans="1:5">
      <c r="A62" s="27">
        <f>'Plan de financement-Projet'!D37</f>
        <v>0</v>
      </c>
      <c r="B62" s="4" t="s">
        <v>134</v>
      </c>
    </row>
    <row r="63" spans="1:5">
      <c r="A63" s="27">
        <f>'Plan de financement-Projet'!D38</f>
        <v>0</v>
      </c>
      <c r="B63" s="4" t="s">
        <v>135</v>
      </c>
    </row>
    <row r="64" spans="1:5">
      <c r="A64" s="4"/>
    </row>
    <row r="65" spans="1:9">
      <c r="A65" s="4"/>
    </row>
    <row r="66" spans="1:9">
      <c r="A66" s="4"/>
    </row>
    <row r="67" spans="1:9">
      <c r="D67" t="s">
        <v>137</v>
      </c>
      <c r="E67" t="s">
        <v>138</v>
      </c>
      <c r="F67" t="s">
        <v>139</v>
      </c>
      <c r="G67" t="s">
        <v>140</v>
      </c>
      <c r="H67" t="s">
        <v>141</v>
      </c>
      <c r="I67" t="s">
        <v>142</v>
      </c>
    </row>
    <row r="68" spans="1:9">
      <c r="A68" s="4" t="s">
        <v>143</v>
      </c>
      <c r="B68" s="4" t="s">
        <v>144</v>
      </c>
      <c r="C68" s="4" t="s">
        <v>145</v>
      </c>
      <c r="D68" s="4" t="s">
        <v>146</v>
      </c>
      <c r="E68" s="4" t="s">
        <v>147</v>
      </c>
      <c r="F68" s="4" t="s">
        <v>148</v>
      </c>
      <c r="G68" s="4" t="s">
        <v>149</v>
      </c>
      <c r="H68" s="4" t="s">
        <v>150</v>
      </c>
      <c r="I68" s="4" t="s">
        <v>151</v>
      </c>
    </row>
    <row r="69" spans="1:9">
      <c r="A69" s="4" t="s">
        <v>12</v>
      </c>
      <c r="B69">
        <v>0</v>
      </c>
      <c r="C69" s="4"/>
      <c r="D69" s="4" t="s">
        <v>137</v>
      </c>
      <c r="E69" s="4" t="s">
        <v>152</v>
      </c>
      <c r="F69" s="4" t="s">
        <v>153</v>
      </c>
      <c r="G69" s="4" t="s">
        <v>140</v>
      </c>
      <c r="H69" s="4" t="s">
        <v>141</v>
      </c>
      <c r="I69" s="4" t="s">
        <v>154</v>
      </c>
    </row>
    <row r="70" spans="1:9">
      <c r="A70" s="4" t="s">
        <v>155</v>
      </c>
      <c r="B70">
        <v>1</v>
      </c>
      <c r="C70" s="4" t="s">
        <v>156</v>
      </c>
      <c r="D70" s="4" t="s">
        <v>12</v>
      </c>
      <c r="E70" s="4" t="s">
        <v>12</v>
      </c>
      <c r="F70" s="4" t="s">
        <v>12</v>
      </c>
      <c r="G70" s="4" t="s">
        <v>12</v>
      </c>
      <c r="H70" s="4" t="s">
        <v>12</v>
      </c>
      <c r="I70" s="4" t="s">
        <v>12</v>
      </c>
    </row>
    <row r="71" spans="1:9">
      <c r="A71" s="4" t="s">
        <v>157</v>
      </c>
      <c r="B71">
        <v>2</v>
      </c>
      <c r="C71" s="4" t="s">
        <v>148</v>
      </c>
      <c r="D71" s="4" t="s">
        <v>146</v>
      </c>
      <c r="E71" s="4" t="s">
        <v>146</v>
      </c>
      <c r="F71" s="4" t="s">
        <v>146</v>
      </c>
      <c r="G71" s="4" t="s">
        <v>158</v>
      </c>
      <c r="H71" s="4" t="s">
        <v>146</v>
      </c>
      <c r="I71" s="4" t="s">
        <v>151</v>
      </c>
    </row>
    <row r="72" spans="1:9">
      <c r="A72" s="4" t="s">
        <v>159</v>
      </c>
      <c r="B72">
        <v>3</v>
      </c>
      <c r="C72" s="4" t="s">
        <v>151</v>
      </c>
      <c r="D72" s="4"/>
      <c r="E72" s="4" t="s">
        <v>158</v>
      </c>
      <c r="F72" s="4" t="s">
        <v>158</v>
      </c>
      <c r="G72" s="4" t="s">
        <v>151</v>
      </c>
      <c r="H72" s="4" t="s">
        <v>158</v>
      </c>
      <c r="I72" s="4"/>
    </row>
    <row r="73" spans="1:9">
      <c r="A73" s="4" t="s">
        <v>160</v>
      </c>
      <c r="B73">
        <v>4</v>
      </c>
      <c r="C73" s="4" t="s">
        <v>151</v>
      </c>
      <c r="D73" s="4"/>
      <c r="E73" s="4"/>
      <c r="F73" s="4" t="s">
        <v>151</v>
      </c>
      <c r="G73" s="4" t="s">
        <v>161</v>
      </c>
      <c r="H73" s="4" t="s">
        <v>151</v>
      </c>
      <c r="I73" s="4"/>
    </row>
    <row r="74" spans="1:9">
      <c r="A74" s="4" t="s">
        <v>162</v>
      </c>
      <c r="B74">
        <v>6</v>
      </c>
      <c r="C74" s="4" t="s">
        <v>148</v>
      </c>
      <c r="D74" s="4"/>
      <c r="E74" s="4"/>
      <c r="F74" s="4"/>
      <c r="G74" s="4"/>
      <c r="H74" s="4" t="s">
        <v>161</v>
      </c>
      <c r="I74" s="4"/>
    </row>
    <row r="75" spans="1:9">
      <c r="A75" s="4" t="s">
        <v>163</v>
      </c>
      <c r="B75">
        <v>12</v>
      </c>
      <c r="C75" s="4" t="s">
        <v>148</v>
      </c>
      <c r="D75" s="4"/>
      <c r="E75" s="4"/>
      <c r="F75" s="4"/>
      <c r="G75" s="4"/>
      <c r="H75" s="4" t="s">
        <v>161</v>
      </c>
      <c r="I75" s="4"/>
    </row>
    <row r="76" spans="1:9">
      <c r="A76" s="4" t="s">
        <v>164</v>
      </c>
      <c r="B76">
        <v>7</v>
      </c>
      <c r="C76" s="4" t="s">
        <v>150</v>
      </c>
      <c r="D76" s="4"/>
      <c r="E76" s="4"/>
      <c r="F76" s="4"/>
      <c r="G76" s="4"/>
      <c r="H76" s="4" t="s">
        <v>165</v>
      </c>
      <c r="I76" s="4"/>
    </row>
    <row r="77" spans="1:9">
      <c r="A77" s="4" t="s">
        <v>166</v>
      </c>
      <c r="B77">
        <v>8</v>
      </c>
      <c r="C77" s="4" t="s">
        <v>147</v>
      </c>
      <c r="D77" s="4"/>
      <c r="E77" s="1"/>
      <c r="F77" s="4"/>
      <c r="G77" s="4"/>
      <c r="H77" s="4"/>
      <c r="I77" s="4"/>
    </row>
    <row r="78" spans="1:9">
      <c r="A78" s="4" t="s">
        <v>167</v>
      </c>
      <c r="B78">
        <v>9</v>
      </c>
      <c r="C78" s="4" t="s">
        <v>147</v>
      </c>
      <c r="D78" s="4"/>
      <c r="E78" s="4"/>
      <c r="F78" s="4"/>
      <c r="G78" s="4"/>
      <c r="H78" s="4"/>
      <c r="I78" s="4"/>
    </row>
    <row r="79" spans="1:9">
      <c r="A79" s="4" t="s">
        <v>168</v>
      </c>
      <c r="B79">
        <v>10</v>
      </c>
      <c r="C79" s="4" t="s">
        <v>147</v>
      </c>
      <c r="D79" s="4"/>
      <c r="E79" s="4"/>
      <c r="F79" s="4"/>
      <c r="G79" s="4"/>
      <c r="H79" s="4"/>
      <c r="I79" s="4"/>
    </row>
    <row r="80" spans="1:9">
      <c r="A80" s="4" t="s">
        <v>169</v>
      </c>
      <c r="B80" s="4">
        <v>11</v>
      </c>
      <c r="C80" s="4" t="s">
        <v>147</v>
      </c>
      <c r="D80" s="4"/>
      <c r="E80" s="4"/>
      <c r="F80" s="4"/>
      <c r="G80" s="4"/>
      <c r="H80" s="4"/>
      <c r="I80" s="4"/>
    </row>
    <row r="81" spans="1:6">
      <c r="A81" s="4" t="s">
        <v>170</v>
      </c>
      <c r="B81">
        <v>5</v>
      </c>
      <c r="C81" t="s">
        <v>146</v>
      </c>
    </row>
    <row r="83" spans="1:6">
      <c r="A83" s="4" t="s">
        <v>171</v>
      </c>
      <c r="B83" s="4" t="s">
        <v>172</v>
      </c>
      <c r="C83" s="28" t="s">
        <v>173</v>
      </c>
      <c r="D83" s="4" t="s">
        <v>174</v>
      </c>
      <c r="E83" s="4" t="s">
        <v>175</v>
      </c>
      <c r="F83" s="4" t="s">
        <v>176</v>
      </c>
    </row>
    <row r="84" spans="1:6">
      <c r="A84" s="4" t="s">
        <v>12</v>
      </c>
      <c r="B84" s="4" t="s">
        <v>177</v>
      </c>
      <c r="C84" s="4"/>
      <c r="D84" s="4"/>
      <c r="E84" s="4"/>
      <c r="F84" s="4"/>
    </row>
    <row r="85" spans="1:6">
      <c r="A85" s="4" t="s">
        <v>178</v>
      </c>
      <c r="B85" s="4" t="s">
        <v>179</v>
      </c>
      <c r="C85" s="4" t="s">
        <v>99</v>
      </c>
      <c r="D85" s="4" t="s">
        <v>100</v>
      </c>
      <c r="E85" s="4" t="s">
        <v>99</v>
      </c>
      <c r="F85" s="4" t="s">
        <v>99</v>
      </c>
    </row>
    <row r="86" spans="1:6">
      <c r="A86" s="4" t="s">
        <v>180</v>
      </c>
      <c r="B86" s="4" t="s">
        <v>181</v>
      </c>
      <c r="C86" s="4" t="s">
        <v>99</v>
      </c>
      <c r="D86" s="4" t="s">
        <v>100</v>
      </c>
      <c r="E86" s="4" t="s">
        <v>99</v>
      </c>
      <c r="F86" s="4" t="s">
        <v>99</v>
      </c>
    </row>
    <row r="87" spans="1:6">
      <c r="A87" s="4" t="s">
        <v>182</v>
      </c>
      <c r="B87" s="4" t="s">
        <v>183</v>
      </c>
      <c r="C87" s="4" t="s">
        <v>99</v>
      </c>
      <c r="D87" s="4" t="s">
        <v>100</v>
      </c>
      <c r="E87" s="4" t="s">
        <v>100</v>
      </c>
      <c r="F87" s="4" t="s">
        <v>99</v>
      </c>
    </row>
    <row r="88" spans="1:6">
      <c r="A88" s="4" t="s">
        <v>184</v>
      </c>
      <c r="B88" s="4" t="s">
        <v>185</v>
      </c>
      <c r="C88" s="4" t="s">
        <v>99</v>
      </c>
      <c r="D88" s="4" t="s">
        <v>100</v>
      </c>
      <c r="E88" s="4" t="s">
        <v>100</v>
      </c>
      <c r="F88" s="4" t="s">
        <v>99</v>
      </c>
    </row>
    <row r="89" spans="1:6">
      <c r="A89" s="4" t="s">
        <v>186</v>
      </c>
      <c r="B89" s="4" t="s">
        <v>187</v>
      </c>
      <c r="C89" s="4" t="s">
        <v>100</v>
      </c>
      <c r="D89" s="4" t="s">
        <v>100</v>
      </c>
      <c r="E89" s="4" t="s">
        <v>100</v>
      </c>
      <c r="F89" s="4" t="s">
        <v>100</v>
      </c>
    </row>
    <row r="90" spans="1:6">
      <c r="A90" s="4" t="s">
        <v>188</v>
      </c>
      <c r="B90" s="4" t="s">
        <v>189</v>
      </c>
      <c r="C90" s="4" t="s">
        <v>100</v>
      </c>
      <c r="D90" s="4" t="s">
        <v>100</v>
      </c>
      <c r="E90" s="4" t="s">
        <v>100</v>
      </c>
      <c r="F90" s="4" t="s">
        <v>99</v>
      </c>
    </row>
    <row r="91" spans="1:6">
      <c r="A91" s="4" t="s">
        <v>190</v>
      </c>
      <c r="B91" s="4" t="s">
        <v>191</v>
      </c>
      <c r="C91" s="4" t="s">
        <v>100</v>
      </c>
      <c r="D91" s="4" t="s">
        <v>99</v>
      </c>
      <c r="E91" s="4" t="s">
        <v>100</v>
      </c>
      <c r="F91" s="4" t="s">
        <v>100</v>
      </c>
    </row>
    <row r="92" spans="1:6">
      <c r="A92" s="4" t="s">
        <v>192</v>
      </c>
      <c r="B92" s="4" t="s">
        <v>193</v>
      </c>
      <c r="C92" s="4" t="s">
        <v>100</v>
      </c>
      <c r="D92" s="4" t="s">
        <v>99</v>
      </c>
      <c r="E92" s="4" t="s">
        <v>100</v>
      </c>
      <c r="F92" s="4" t="s">
        <v>100</v>
      </c>
    </row>
    <row r="94" spans="1:6">
      <c r="A94" s="6" t="s">
        <v>194</v>
      </c>
    </row>
    <row r="95" spans="1:6">
      <c r="A95" s="21">
        <v>0.6</v>
      </c>
    </row>
    <row r="96" spans="1:6">
      <c r="A96" s="22">
        <v>0.7</v>
      </c>
    </row>
    <row r="97" spans="1:1">
      <c r="A97" s="21">
        <v>0.8</v>
      </c>
    </row>
    <row r="98" spans="1:1">
      <c r="A98" s="22">
        <v>0.9</v>
      </c>
    </row>
    <row r="99" spans="1:1">
      <c r="A99" s="9">
        <v>0.65</v>
      </c>
    </row>
    <row r="100" spans="1:1">
      <c r="A100" s="8"/>
    </row>
    <row r="101" spans="1:1">
      <c r="A101" s="6" t="s">
        <v>195</v>
      </c>
    </row>
    <row r="102" spans="1:1">
      <c r="A102" s="17" t="s">
        <v>12</v>
      </c>
    </row>
    <row r="103" spans="1:1">
      <c r="A103" s="11" t="s">
        <v>312</v>
      </c>
    </row>
    <row r="104" spans="1:1">
      <c r="A104" s="10" t="s">
        <v>196</v>
      </c>
    </row>
    <row r="105" spans="1:1">
      <c r="A105" s="11" t="s">
        <v>124</v>
      </c>
    </row>
    <row r="106" spans="1:1">
      <c r="A106" s="8"/>
    </row>
    <row r="107" spans="1:1">
      <c r="A107" s="6" t="s">
        <v>197</v>
      </c>
    </row>
    <row r="108" spans="1:1">
      <c r="A108" s="17" t="s">
        <v>12</v>
      </c>
    </row>
    <row r="109" spans="1:1">
      <c r="A109" s="10" t="s">
        <v>198</v>
      </c>
    </row>
    <row r="110" spans="1:1">
      <c r="A110" s="17" t="s">
        <v>199</v>
      </c>
    </row>
    <row r="112" spans="1:1">
      <c r="A112" s="6" t="s">
        <v>200</v>
      </c>
    </row>
    <row r="113" spans="1:1">
      <c r="A113" s="17" t="s">
        <v>12</v>
      </c>
    </row>
    <row r="114" spans="1:1">
      <c r="A114" s="10" t="s">
        <v>201</v>
      </c>
    </row>
    <row r="115" spans="1:1">
      <c r="A115" s="17" t="s">
        <v>202</v>
      </c>
    </row>
    <row r="116" spans="1:1">
      <c r="A116" s="17">
        <v>0</v>
      </c>
    </row>
    <row r="118" spans="1:1" s="7" customFormat="1" ht="12.75">
      <c r="A118" s="6" t="s">
        <v>203</v>
      </c>
    </row>
    <row r="119" spans="1:1">
      <c r="A119" s="10" t="s">
        <v>12</v>
      </c>
    </row>
    <row r="120" spans="1:1">
      <c r="A120" s="17" t="s">
        <v>204</v>
      </c>
    </row>
    <row r="121" spans="1:1">
      <c r="A121" s="10" t="s">
        <v>205</v>
      </c>
    </row>
    <row r="122" spans="1:1">
      <c r="A122" s="31" t="s">
        <v>206</v>
      </c>
    </row>
    <row r="123" spans="1:1">
      <c r="A123" s="10" t="s">
        <v>207</v>
      </c>
    </row>
    <row r="124" spans="1:1">
      <c r="A124" s="11" t="s">
        <v>208</v>
      </c>
    </row>
    <row r="125" spans="1:1">
      <c r="A125" s="10" t="s">
        <v>209</v>
      </c>
    </row>
    <row r="126" spans="1:1">
      <c r="A126" s="11" t="s">
        <v>210</v>
      </c>
    </row>
    <row r="127" spans="1:1">
      <c r="A127" s="10" t="s">
        <v>211</v>
      </c>
    </row>
    <row r="128" spans="1:1">
      <c r="A128" s="11" t="s">
        <v>212</v>
      </c>
    </row>
    <row r="129" spans="1:8">
      <c r="A129" s="10" t="s">
        <v>213</v>
      </c>
    </row>
    <row r="130" spans="1:8">
      <c r="A130" s="11" t="s">
        <v>214</v>
      </c>
    </row>
    <row r="131" spans="1:8">
      <c r="A131" s="4"/>
    </row>
    <row r="132" spans="1:8" s="7" customFormat="1" ht="12.75">
      <c r="A132" s="6" t="s">
        <v>79</v>
      </c>
    </row>
    <row r="133" spans="1:8">
      <c r="A133" s="10" t="s">
        <v>12</v>
      </c>
    </row>
    <row r="134" spans="1:8">
      <c r="A134" s="11" t="s">
        <v>146</v>
      </c>
    </row>
    <row r="135" spans="1:8">
      <c r="A135" s="10" t="s">
        <v>158</v>
      </c>
    </row>
    <row r="136" spans="1:8">
      <c r="A136" s="11" t="s">
        <v>151</v>
      </c>
    </row>
    <row r="137" spans="1:8">
      <c r="A137" s="10" t="s">
        <v>161</v>
      </c>
    </row>
    <row r="138" spans="1:8">
      <c r="A138" s="4" t="s">
        <v>165</v>
      </c>
    </row>
    <row r="139" spans="1:8">
      <c r="A139" s="4"/>
    </row>
    <row r="140" spans="1:8">
      <c r="A140" s="4"/>
    </row>
    <row r="141" spans="1:8">
      <c r="A141" s="6" t="s">
        <v>215</v>
      </c>
      <c r="B141" s="6" t="s">
        <v>216</v>
      </c>
      <c r="C141" s="6" t="s">
        <v>217</v>
      </c>
      <c r="D141" s="6" t="s">
        <v>218</v>
      </c>
      <c r="E141" s="6" t="s">
        <v>219</v>
      </c>
      <c r="F141" s="6" t="s">
        <v>220</v>
      </c>
      <c r="G141" s="74" t="s">
        <v>221</v>
      </c>
      <c r="H141" s="6" t="s">
        <v>222</v>
      </c>
    </row>
    <row r="142" spans="1:8">
      <c r="A142" s="10" t="s">
        <v>12</v>
      </c>
      <c r="B142" s="14">
        <v>0</v>
      </c>
      <c r="C142" s="14">
        <v>0</v>
      </c>
      <c r="D142" s="14">
        <v>0</v>
      </c>
      <c r="E142" s="14"/>
    </row>
    <row r="143" spans="1:8">
      <c r="A143" s="11" t="s">
        <v>223</v>
      </c>
      <c r="B143" s="15">
        <v>120000</v>
      </c>
      <c r="C143" s="15">
        <f>B143*0.27</f>
        <v>32400.000000000004</v>
      </c>
      <c r="D143" s="15">
        <f>B143+C143</f>
        <v>152400</v>
      </c>
      <c r="E143" s="15">
        <v>25000</v>
      </c>
      <c r="F143" s="75">
        <v>17000</v>
      </c>
      <c r="G143" s="75">
        <v>2550</v>
      </c>
      <c r="H143" s="76">
        <v>4000</v>
      </c>
    </row>
    <row r="144" spans="1:8">
      <c r="A144" s="11" t="s">
        <v>224</v>
      </c>
      <c r="B144" s="15">
        <v>175000</v>
      </c>
      <c r="C144" s="15">
        <f t="shared" ref="C144:C145" si="0">B144*0.27</f>
        <v>47250</v>
      </c>
      <c r="D144" s="15">
        <f t="shared" ref="D144:D145" si="1">B144+C144</f>
        <v>222250</v>
      </c>
      <c r="E144" s="15">
        <v>25000</v>
      </c>
      <c r="F144" s="75">
        <v>17000</v>
      </c>
      <c r="G144" s="75">
        <v>2550</v>
      </c>
      <c r="H144" s="76">
        <v>4000</v>
      </c>
    </row>
    <row r="145" spans="1:8">
      <c r="A145" s="11" t="s">
        <v>225</v>
      </c>
      <c r="B145" s="15">
        <v>200000</v>
      </c>
      <c r="C145" s="15">
        <f t="shared" si="0"/>
        <v>54000</v>
      </c>
      <c r="D145" s="15">
        <f t="shared" si="1"/>
        <v>254000</v>
      </c>
      <c r="E145" s="15">
        <v>25000</v>
      </c>
      <c r="F145" s="75">
        <v>17000</v>
      </c>
      <c r="G145" s="75">
        <v>2550</v>
      </c>
      <c r="H145" s="76">
        <v>4000</v>
      </c>
    </row>
    <row r="146" spans="1:8">
      <c r="A146" s="10" t="s">
        <v>226</v>
      </c>
      <c r="B146" s="14">
        <v>120000</v>
      </c>
      <c r="C146" s="14">
        <f>B146*0.15</f>
        <v>18000</v>
      </c>
      <c r="D146" s="14">
        <f>B146+C146</f>
        <v>138000</v>
      </c>
      <c r="E146" s="14">
        <v>25000</v>
      </c>
      <c r="F146" s="75">
        <v>17000</v>
      </c>
      <c r="G146" s="75">
        <v>2550</v>
      </c>
      <c r="H146" s="76">
        <v>4000</v>
      </c>
    </row>
    <row r="147" spans="1:8">
      <c r="A147" s="10" t="s">
        <v>227</v>
      </c>
      <c r="B147" s="14">
        <v>175000</v>
      </c>
      <c r="C147" s="14">
        <f t="shared" ref="C147:C148" si="2">B147*0.15</f>
        <v>26250</v>
      </c>
      <c r="D147" s="14">
        <f t="shared" ref="D147:D148" si="3">B147+C147</f>
        <v>201250</v>
      </c>
      <c r="E147" s="14">
        <v>25000</v>
      </c>
      <c r="F147" s="75">
        <v>17000</v>
      </c>
      <c r="G147" s="75">
        <v>2550</v>
      </c>
      <c r="H147" s="76">
        <v>4000</v>
      </c>
    </row>
    <row r="148" spans="1:8">
      <c r="A148" s="10" t="s">
        <v>228</v>
      </c>
      <c r="B148" s="14">
        <v>200000</v>
      </c>
      <c r="C148" s="14">
        <f t="shared" si="2"/>
        <v>30000</v>
      </c>
      <c r="D148" s="14">
        <f t="shared" si="3"/>
        <v>230000</v>
      </c>
      <c r="E148" s="14">
        <v>25000</v>
      </c>
      <c r="F148" s="75">
        <v>17000</v>
      </c>
      <c r="G148" s="75">
        <v>2550</v>
      </c>
      <c r="H148" s="76">
        <v>4000</v>
      </c>
    </row>
    <row r="149" spans="1:8">
      <c r="A149" s="11" t="s">
        <v>229</v>
      </c>
      <c r="B149" s="15">
        <v>45000</v>
      </c>
      <c r="C149" s="15">
        <f>B149*0.27</f>
        <v>12150</v>
      </c>
      <c r="D149" s="15">
        <f>B149+C149</f>
        <v>57150</v>
      </c>
      <c r="E149" s="15">
        <v>25000</v>
      </c>
      <c r="F149" s="75">
        <v>17000</v>
      </c>
      <c r="G149" s="75">
        <v>2550</v>
      </c>
      <c r="H149" s="76">
        <v>4000</v>
      </c>
    </row>
    <row r="150" spans="1:8">
      <c r="A150" s="11" t="s">
        <v>230</v>
      </c>
      <c r="B150" s="15">
        <v>90000</v>
      </c>
      <c r="C150" s="15">
        <f t="shared" ref="C150:C151" si="4">B150*0.27</f>
        <v>24300</v>
      </c>
      <c r="D150" s="15">
        <f t="shared" ref="D150:D151" si="5">B150+C150</f>
        <v>114300</v>
      </c>
      <c r="E150" s="15">
        <v>25000</v>
      </c>
      <c r="F150" s="75">
        <v>17000</v>
      </c>
      <c r="G150" s="75">
        <v>2550</v>
      </c>
      <c r="H150" s="76">
        <v>4000</v>
      </c>
    </row>
    <row r="151" spans="1:8">
      <c r="A151" s="11" t="s">
        <v>231</v>
      </c>
      <c r="B151" s="15">
        <v>130000</v>
      </c>
      <c r="C151" s="15">
        <f t="shared" si="4"/>
        <v>35100</v>
      </c>
      <c r="D151" s="15">
        <f t="shared" si="5"/>
        <v>165100</v>
      </c>
      <c r="E151" s="15">
        <v>25000</v>
      </c>
      <c r="F151" s="75">
        <v>17000</v>
      </c>
      <c r="G151" s="75">
        <v>2550</v>
      </c>
      <c r="H151" s="76">
        <v>4000</v>
      </c>
    </row>
    <row r="152" spans="1:8">
      <c r="A152" s="10" t="s">
        <v>232</v>
      </c>
      <c r="B152" s="14">
        <v>45000</v>
      </c>
      <c r="C152" s="14">
        <f>B152*0.15</f>
        <v>6750</v>
      </c>
      <c r="D152" s="14">
        <f>+B152+C152</f>
        <v>51750</v>
      </c>
      <c r="E152" s="14">
        <v>25000</v>
      </c>
      <c r="F152" s="75">
        <v>17000</v>
      </c>
      <c r="G152" s="75">
        <v>2550</v>
      </c>
      <c r="H152" s="76">
        <v>4000</v>
      </c>
    </row>
    <row r="153" spans="1:8">
      <c r="A153" s="10" t="s">
        <v>233</v>
      </c>
      <c r="B153" s="14">
        <v>90000</v>
      </c>
      <c r="C153" s="14">
        <f t="shared" ref="C153:C154" si="6">B153*0.15</f>
        <v>13500</v>
      </c>
      <c r="D153" s="14">
        <f t="shared" ref="D153:D154" si="7">+B153+C153</f>
        <v>103500</v>
      </c>
      <c r="E153" s="14">
        <v>25000</v>
      </c>
      <c r="F153" s="75">
        <v>17000</v>
      </c>
      <c r="G153" s="75">
        <v>2550</v>
      </c>
      <c r="H153" s="76">
        <v>4000</v>
      </c>
    </row>
    <row r="154" spans="1:8">
      <c r="A154" s="10" t="s">
        <v>234</v>
      </c>
      <c r="B154" s="14">
        <v>130000</v>
      </c>
      <c r="C154" s="14">
        <f t="shared" si="6"/>
        <v>19500</v>
      </c>
      <c r="D154" s="14">
        <f t="shared" si="7"/>
        <v>149500</v>
      </c>
      <c r="E154" s="14">
        <v>25000</v>
      </c>
      <c r="F154" s="75">
        <v>17000</v>
      </c>
      <c r="G154" s="75">
        <v>2550</v>
      </c>
      <c r="H154" s="76">
        <v>4000</v>
      </c>
    </row>
    <row r="155" spans="1:8">
      <c r="A155" s="11" t="s">
        <v>235</v>
      </c>
      <c r="B155" s="15">
        <v>110000</v>
      </c>
      <c r="C155" s="15">
        <f>B155*0.27</f>
        <v>29700.000000000004</v>
      </c>
      <c r="D155" s="15">
        <f t="shared" ref="D155:D164" si="8">B155+C155</f>
        <v>139700</v>
      </c>
      <c r="E155" s="15">
        <v>25000</v>
      </c>
      <c r="F155" s="75"/>
      <c r="G155" s="75"/>
    </row>
    <row r="156" spans="1:8">
      <c r="A156" s="11" t="s">
        <v>236</v>
      </c>
      <c r="B156" s="15">
        <v>70000</v>
      </c>
      <c r="C156" s="15">
        <f>B156*0.27</f>
        <v>18900</v>
      </c>
      <c r="D156" s="15">
        <f t="shared" si="8"/>
        <v>88900</v>
      </c>
      <c r="E156" s="15">
        <v>25000</v>
      </c>
      <c r="F156" s="75"/>
      <c r="G156" s="75"/>
    </row>
    <row r="157" spans="1:8">
      <c r="A157" s="10" t="s">
        <v>237</v>
      </c>
      <c r="B157" s="14">
        <v>110000</v>
      </c>
      <c r="C157" s="14">
        <f>B157*0.15</f>
        <v>16500</v>
      </c>
      <c r="D157" s="14">
        <f t="shared" si="8"/>
        <v>126500</v>
      </c>
      <c r="E157" s="14">
        <v>25000</v>
      </c>
      <c r="F157" s="75"/>
      <c r="G157" s="75"/>
    </row>
    <row r="158" spans="1:8">
      <c r="A158" s="10" t="s">
        <v>238</v>
      </c>
      <c r="B158" s="14">
        <v>70000</v>
      </c>
      <c r="C158" s="14">
        <f>B158*0.15</f>
        <v>10500</v>
      </c>
      <c r="D158" s="14">
        <f t="shared" si="8"/>
        <v>80500</v>
      </c>
      <c r="E158" s="14">
        <v>25000</v>
      </c>
      <c r="F158" s="75"/>
      <c r="G158" s="75"/>
    </row>
    <row r="159" spans="1:8">
      <c r="A159" s="11" t="s">
        <v>239</v>
      </c>
      <c r="B159" s="15">
        <v>17000</v>
      </c>
      <c r="C159" s="15">
        <f>B159*0.15</f>
        <v>2550</v>
      </c>
      <c r="D159" s="15">
        <f t="shared" si="8"/>
        <v>19550</v>
      </c>
      <c r="E159" s="15">
        <v>4000</v>
      </c>
      <c r="F159" s="75"/>
      <c r="G159" s="75"/>
    </row>
    <row r="160" spans="1:8">
      <c r="A160" s="10" t="s">
        <v>162</v>
      </c>
      <c r="B160" s="14">
        <f>70000*A201</f>
        <v>0</v>
      </c>
      <c r="C160" s="14">
        <v>0</v>
      </c>
      <c r="D160" s="14">
        <f>(B160+C160)*A201</f>
        <v>0</v>
      </c>
      <c r="E160" s="14">
        <v>20000</v>
      </c>
      <c r="F160" s="75"/>
      <c r="G160" s="75"/>
    </row>
    <row r="161" spans="1:7">
      <c r="A161" s="10" t="s">
        <v>163</v>
      </c>
      <c r="B161" s="14">
        <f>70000*A201</f>
        <v>0</v>
      </c>
      <c r="C161" s="14">
        <v>0</v>
      </c>
      <c r="D161" s="14">
        <f>(B161+C161)*A201</f>
        <v>0</v>
      </c>
      <c r="E161" s="14">
        <v>20000</v>
      </c>
      <c r="F161" s="75"/>
      <c r="G161" s="75"/>
    </row>
    <row r="162" spans="1:7">
      <c r="A162" s="11" t="s">
        <v>240</v>
      </c>
      <c r="B162" s="15">
        <v>710000</v>
      </c>
      <c r="C162" s="15">
        <f>B162*0.27</f>
        <v>191700</v>
      </c>
      <c r="D162" s="15">
        <f t="shared" si="8"/>
        <v>901700</v>
      </c>
      <c r="E162" s="15">
        <v>50000</v>
      </c>
      <c r="F162" s="75"/>
      <c r="G162" s="75"/>
    </row>
    <row r="163" spans="1:7">
      <c r="A163" s="11" t="s">
        <v>241</v>
      </c>
      <c r="B163" s="15">
        <v>710000</v>
      </c>
      <c r="C163" s="15">
        <f>B163*0.15</f>
        <v>106500</v>
      </c>
      <c r="D163" s="15">
        <f t="shared" si="8"/>
        <v>816500</v>
      </c>
      <c r="E163" s="15">
        <v>50000</v>
      </c>
      <c r="F163" s="75"/>
      <c r="G163" s="75"/>
    </row>
    <row r="164" spans="1:7">
      <c r="A164" s="10" t="s">
        <v>242</v>
      </c>
      <c r="B164" s="14">
        <v>50000</v>
      </c>
      <c r="C164" s="14">
        <f>B164*0.15</f>
        <v>7500</v>
      </c>
      <c r="D164" s="14">
        <f t="shared" si="8"/>
        <v>57500</v>
      </c>
      <c r="E164" s="14">
        <v>8000</v>
      </c>
      <c r="F164" s="75"/>
      <c r="G164" s="75"/>
    </row>
    <row r="165" spans="1:7">
      <c r="A165" s="10" t="s">
        <v>243</v>
      </c>
      <c r="B165" s="14">
        <v>125000</v>
      </c>
      <c r="C165" s="14">
        <f>B165*0.15</f>
        <v>18750</v>
      </c>
      <c r="D165" s="14">
        <f t="shared" ref="D165:D166" si="9">B165+C165</f>
        <v>143750</v>
      </c>
      <c r="E165" s="14">
        <v>25000</v>
      </c>
      <c r="F165" s="75"/>
      <c r="G165" s="75"/>
    </row>
    <row r="166" spans="1:7">
      <c r="A166" s="10" t="s">
        <v>244</v>
      </c>
      <c r="B166" s="14">
        <v>5000</v>
      </c>
      <c r="C166" s="14">
        <f>B166*0.15</f>
        <v>750</v>
      </c>
      <c r="D166" s="14">
        <f t="shared" si="9"/>
        <v>5750</v>
      </c>
      <c r="E166" s="14">
        <v>2000</v>
      </c>
      <c r="F166" s="75"/>
      <c r="G166" s="75"/>
    </row>
    <row r="167" spans="1:7">
      <c r="A167" s="10"/>
      <c r="B167" s="14"/>
      <c r="C167" s="14"/>
      <c r="D167" s="14"/>
      <c r="E167" s="14"/>
      <c r="F167" s="75"/>
      <c r="G167" s="75"/>
    </row>
    <row r="168" spans="1:7" s="7" customFormat="1" ht="12.75">
      <c r="A168" s="6" t="s">
        <v>245</v>
      </c>
    </row>
    <row r="169" spans="1:7">
      <c r="A169" s="10" t="s">
        <v>201</v>
      </c>
    </row>
    <row r="170" spans="1:7">
      <c r="A170" s="11" t="s">
        <v>246</v>
      </c>
    </row>
    <row r="171" spans="1:7">
      <c r="A171" s="4"/>
    </row>
    <row r="172" spans="1:7">
      <c r="A172" s="12" t="s">
        <v>247</v>
      </c>
    </row>
    <row r="173" spans="1:7">
      <c r="A173" s="18" cm="1">
        <f t="array" ref="A173">_xlfn.IFS('Plan de financement-Projet'!B7="(À sélectionner)",0,'Plan de financement-Projet'!B7="Volet 2 — Recherche appliquée, développement expérimental et adaptation technologique - Catégorie A - Recherche appliquée ou développement expérimental",1,'Plan de financement-Projet'!B7="Volet 2 — Recherche appliquée, développement expérimental et adaptation technologique - Catégorie B - Adaptation technologique",2,'Plan de financement-Projet'!B7="Volet 2 — Recherche appliquée, développement expérimental et adaptation technologique - Catégorie C - ADLAI - Projets d'essais avec tamisage ",3,'Plan de financement-Projet'!B7="Volet 2 — Recherche appliquée, développement expérimental et adaptation technologique - Catégorie C - ADLAI - Projets d'essais sans tamisage et biopesticide",4,'Plan de financement-Projet'!B7="Volet 2 — Recherche appliquée, développement expérimental et adaptation technologique - Catégorie D - Activités de transfert de connaissances découlant d’un projet des catégories A et B",5,'Plan de financement-Projet'!B7="Volet 3 — Innovation des entreprises du secteur des pêches et de l’aquaculture commerciales (avec diffusion publique)",6,'Plan de financement-Projet'!B7="Volet 3 — Innovation des entreprises du secteur des pêches et de l’aquaculture commerciales (sans diffusion publique)",12,'Plan de financement-Projet'!B7="Volet 4 — Soutien financier aux initiatives de partenariat pour l’innovation",7,'Plan de financement-Projet'!B7="Volet 5 — Soutien au transfert de connaissances et à la diffusion - Catégorie A - Activité de communication portant sur l’innovation",8,'Plan de financement-Projet'!B7="Volet 5 — Soutien au transfert de connaissances et à la diffusion - Catégorie B - Nouveaux outils de diffusion portant sur des connaissances techniques à l’exception des outils qui concernent principalement l’agroenvironnement",9,'Plan de financement-Projet'!B7="Volet 5 — Soutien au transfert de connaissances et à la diffusion - Catégorie C - Vitrine technologique à portée sectorielle à l’exception des vitrines qui concernent principalement l’agroenvironnement",10,'Plan de financement-Projet'!B7="Volet 5 — Soutien au transfert de connaissances et à la diffusion - Catégorie D - Accueil d’experts étrangers (hors Québec)",11)</f>
        <v>0</v>
      </c>
    </row>
    <row r="174" spans="1:7">
      <c r="A174" s="12" t="s">
        <v>248</v>
      </c>
    </row>
    <row r="175" spans="1:7">
      <c r="A175" s="18" t="str" cm="1">
        <f t="array" ref="A175">_xlfn.IFS('Plan de financement-Projet'!B6="(À sélectionner)","CL0",'Plan de financement-Projet'!B6="Établissements de recherche (universités)","CL1",'Plan de financement-Projet'!B6="Établissements de recherche (autres demandeurs)","CL2",'Plan de financement-Projet'!B6="Établissements de transfert technologique","CL3",'Plan de financement-Projet'!B6="Associations et regroupements d’entreprises ou de producteurs","CL4",'Plan de financement-Projet'!B6="Organismes de soutien aux initiatives de recherche et d’innovation","CL5",'Plan de financement-Projet'!B6="Centres de diffusion","CL6",'Plan de financement-Projet'!B6="Entreprises de pêche, d’aquaculture commerciales et de transformation de produits aquatiques","CL7",'Plan de financement-Projet'!B6="Conseils de bande","CL8")</f>
        <v>CL0</v>
      </c>
    </row>
    <row r="176" spans="1:7">
      <c r="A176" s="18"/>
    </row>
    <row r="177" spans="1:2">
      <c r="A177" s="12" t="s">
        <v>249</v>
      </c>
      <c r="B177" s="12" t="s">
        <v>56</v>
      </c>
    </row>
    <row r="178" spans="1:2">
      <c r="A178" s="18" t="b">
        <f>IF(OR(A173=1,A173=2,A173=3,A173=4,A173=5,A173=7),TRUE,FALSE)</f>
        <v>0</v>
      </c>
      <c r="B178" s="17" t="s">
        <v>250</v>
      </c>
    </row>
    <row r="179" spans="1:2">
      <c r="A179" s="18" t="str">
        <f>IF(OR('Plan de financement-Projet'!I3="1 an",'Plan de financement-Projet'!I3="2 ans"),"1 an",'Plan de financement-Projet'!I3)</f>
        <v>(À sélectionner)</v>
      </c>
      <c r="B179" s="17" t="s">
        <v>251</v>
      </c>
    </row>
    <row r="180" spans="1:2">
      <c r="A180" s="18" t="str">
        <f>'Plan de financement-Projet'!I3</f>
        <v>(À sélectionner)</v>
      </c>
      <c r="B180" s="17" t="s">
        <v>252</v>
      </c>
    </row>
    <row r="181" spans="1:2">
      <c r="A181" s="18" t="b">
        <f>(IF(AND(A175="CL1",A173=1),TRUE,IF(AND(A175="CL1",A173=2),TRUE,IF(AND(A175="CL1",A173=3),TRUE,IF(AND(A175="CL1",A173=4),TRUE,IF(AND(A175="CL1",A173=5),TRUE,IF(AND(A175="CL1",A173=7),TRUE,IF(AND(A175="CL1",A173=8),TRUE,IF(AND(A175="CL1",A173=9),TRUE,IF(AND(A175="CL1",A173=10),TRUE,IF(AND(A175="CL1",A173=11),TRUE,IF(AND(A175="CL2",A173=1),TRUE,IF(AND(A175="CL2",A173=2),TRUE,IF(AND(A175="CL2",A173=3),TRUE,IF(AND(A175="CL2",A173=4),TRUE,IF(AND(A175="CL2",A173=5),TRUE,IF(AND(A175="CL2",A173=7),TRUE,IF(AND(A175="CL2",A173=8),TRUE,IF(AND(A175="CL2",A173=9),TRUE,IF(AND(A175="CL2",A173=10),TRUE,IF(AND(A175="CL2",A173=11),TRUE,IF(AND(A175="CL3",A173=2),TRUE,IF(AND(A175="CL3",A173=3),TRUE,IF(AND(A175="CL3",A173=4),TRUE,IF(AND(A175="CL3",A173=5),TRUE,IF(AND(A175="CL3",A173=8),TRUE,IF(AND(A175="CL3",A173=9),TRUE,IF(AND(A175="CL3",A173=10),TRUE,IF(AND(A175="CL3",A173=11),TRUE,IF(AND(A175="CL4",A173=2),TRUE,IF(AND(A175="CL4",A173=3),TRUE,IF(AND(A175="CL4",A173=4),TRUE,IF(AND(A175="CL4",A173=5),TRUE,IF(AND(A175="CL4",A173=8),TRUE,IF(AND(A175="CL4",A173=9),TRUE,IF(AND(A175="CL4",A173=10),TRUE,IF(AND(A175="CL4",A173=11),TRUE,IF(AND(A175="CL5",A173=7),TRUE,IF(AND(A175="CL6",A173=8),TRUE,IF(AND(A175="CL6",A173=9),TRUE,IF(AND(A175="CL6",A173=10),TRUE,IF(AND(A175="CL6",A173=11),TRUE,IF(AND(A175="CL7",A173=6),TRUE,IF(AND(A175="CL8",A173=6),TRUE,IF(AND(A175="CL8",A173=12),TRUE,IF(AND(A175="CL7",A173=12),TRUE,FALSE))))))))))))))))))))))))))))))))))))))))))))))</f>
        <v>0</v>
      </c>
      <c r="B181" s="17" t="s">
        <v>253</v>
      </c>
    </row>
    <row r="182" spans="1:2">
      <c r="A182" s="18" t="b">
        <f>IF(AND(A173=1,A180="1 an"),TRUE,IF(AND(A173=1,A180="2 ans"),TRUE,IF(AND(A173=1,A180="3 ans"),TRUE,IF(AND(A173=1,A180="4 ans"),TRUE,IF(AND(A173=2,A180="1 an"),TRUE,IF(AND(A173=2,A180="2 ans"),TRUE,IF(AND(A173=2,A180="3 ans"),TRUE,IF(AND(A173=3,A180="3 ans"),TRUE,IF(AND(A173=4,A180="3 ans"),TRUE,IF(AND(A173=5,A180="1 an"),TRUE,IF(AND(A173=5,A180="2 ans"),TRUE,IF(AND(A173=5,A180="3 ans"),TRUE,IF(AND(A173=6,A180="1 an"),TRUE,IF(AND(A173=6,A180="2 ans"),TRUE,IF(AND(A173=6,A180="3 ans"),TRUE,IF(AND(A173=12,A180="1 an"),TRUE,IF(AND(A173=12,A180="2 ans"),TRUE,IF(AND(A173=12,A180="3 ans"),TRUE,IF(AND(A173=7,A180="1 an"),TRUE,IF(AND(A173=7,A180="2 ans"),TRUE,IF(AND(A173=7,A180="3 ans"),TRUE,IF(AND(A173=7,A180="4 ans"),TRUE,IF(AND(A173=7,A180="5 ans"),TRUE,IF(AND(A173=8,A180="1 an"),TRUE,IF(AND(A173=8,A180="2 ans"),TRUE,IF(AND(A173=9,A180="1 an"),TRUE,IF(AND(A173=9,A180="2 ans"),TRUE,IF(AND(A173=10,A180="1 an"),TRUE,IF(AND(A173=10,A180="2 ans"),TRUE,IF(AND(A173=11,A180="1 an"),TRUE,IF(AND(A173=11,A180="2 ans"),TRUE,FALSE)))))))))))))))))))))))))))))))</f>
        <v>0</v>
      </c>
      <c r="B182" s="17" t="s">
        <v>254</v>
      </c>
    </row>
    <row r="183" spans="1:2">
      <c r="A183" s="19">
        <f>IF(AND(A173=1,A179="1 an",A181=TRUE,A182=TRUE,A187=TRUE),B143,IF(AND(A173=1,A179="3 ans",A181=TRUE,A182=TRUE,A187=TRUE),B144,IF(AND(A173=1,A179="4 ans",A181=TRUE,A182=TRUE,A187=TRUE),B145,IF(AND(A173=1,A179="1 an",A181=TRUE,A187=FALSE),B146,IF(AND(A173=1,A179="3 ans",A181=TRUE,A182=TRUE,A187=FALSE),B147,IF(AND(A173=1,A179="4 ans",A181=TRUE,A182=TRUE,A187=FALSE),B148,IF(AND(A173=2,A180="1 an",A181=TRUE,A182=TRUE,A187=TRUE),B149,IF(AND(A173=2,A180="2 ans",A181=TRUE,A182=TRUE,A187=TRUE),B150,IF(AND(A173=2,A180="3 ans",A181=TRUE,A182=TRUE,A187=TRUE),B151,IF(AND(A173=2,A180="1 an",A181=TRUE,A182=TRUE,A187=FALSE),B152,IF(AND(A173=2,A180="2 ans",A181=TRUE,A182=TRUE,A187=FALSE),B153,IF(AND(A173=2,A180="3 ans",A181=TRUE,A182=TRUE,A187=FALSE),B154,IF(AND(A173=3,A180="3 ans",A181=TRUE,A187=TRUE),B155,IF(AND(A173=4,A180="3 ans",A181=TRUE,A187=TRUE),B156,IF(AND(A173=3,A180="3 ans",A181=TRUE,A187=FALSE),B157,IF(AND(A173=4,A180="3 ans",A181=TRUE,A187=FALSE),B158,IF(AND(A173=5,A181=TRUE,A182=TRUE),B159,IF(AND(A173=6,A181=TRUE,A182=TRUE),B160,IF(AND(A173=12,A181=TRUE,A182=TRUE),B160,IF(AND(A173=7,A181=TRUE,A182=TRUE,A187=TRUE),B162,IF(AND(A173=7,A181=TRUE,A182=TRUE,A187=FALSE),B163,IF(AND(A173=8,A181=TRUE,A182=TRUE),B164,IF(AND(A173=9,A181=TRUE,A182=TRUE),B164,IF(AND(A173=10,A181=TRUE,A182=TRUE),B165,IF(AND(A173=11,A181=TRUE,A182=TRUE),B166,0)))))))))))))))))))))))))</f>
        <v>0</v>
      </c>
      <c r="B183" s="17" t="s">
        <v>255</v>
      </c>
    </row>
    <row r="184" spans="1:2">
      <c r="A184" s="19">
        <f>IF(AND(A173=1,A179="1 an",A181=TRUE,A182=TRUE,A187=TRUE),E143,IF(AND(A173=1,A179="3 ans",A181=TRUE,A182=TRUE,A187=TRUE),E144,IF(AND(A173=1,A179="4 ans",A181=TRUE,A182=TRUE,A187=TRUE),E145,IF(AND(A173=1,A179="1 an",A181=TRUE,A187=FALSE),E146,IF(AND(A173=1,A179="3 ans",A181=TRUE,A182=TRUE,A187=FALSE),E147,IF(AND(A173=1,A179="4 ans",A181=TRUE,A182=TRUE,A187=FALSE),E148,IF(AND(A173=2,A180="1 an",A181=TRUE,A182=TRUE,A187=TRUE),E149,IF(AND(A173=2,A180="2 ans",A181=TRUE,A182=TRUE,A187=TRUE),E150,IF(AND(A173=2,A180="3 ans",A181=TRUE,A182=TRUE,A187=TRUE),E151,IF(AND(A173=2,A180="1 an",A181=TRUE,A182=TRUE,A187=FALSE),E152,IF(AND(A173=2,A180="2 ans",A181=TRUE,A182=TRUE,A187=FALSE),E153,IF(AND(A173=2,A180="3 ans",A181=TRUE,A182=TRUE,A187=FALSE),E154,IF(AND(A173=3,A180="3 ans",A181=TRUE,A187=TRUE),E155,IF(AND(A173=4,A180="3 ans",A181=TRUE,A187=TRUE),E156,IF(AND(A173=3,A180="3 ans",A181=TRUE,A187=FALSE),E157,IF(AND(A173=4,A180="3 ans",A181=TRUE,A187=FALSE),E158,IF(AND(A173=5,A181=TRUE,A182=TRUE),E159,IF(AND(A173=6,A181=TRUE,A182=TRUE),E160,IF(AND(A173=12,A181=TRUE,A182=TRUE),E160,IF(AND(A173=7,A181=TRUE,A182=TRUE,A187=TRUE),E162,IF(AND(A173=7,A181=TRUE,A182=TRUE,A187=FALSE),E163,IF(AND(A173=8,A181=TRUE,A182=TRUE),E164,IF(AND(A173=9,A181=TRUE,A182=TRUE),E164,IF(AND(A173=10,A181=TRUE,A182=TRUE),E165,IF(AND(A173=11,A181=TRUE,A182=TRUE),E166,0)))))))))))))))))))))))))</f>
        <v>0</v>
      </c>
      <c r="B184" s="17" t="s">
        <v>256</v>
      </c>
    </row>
    <row r="185" spans="1:2">
      <c r="A185" s="17"/>
      <c r="B185" s="17"/>
    </row>
    <row r="186" spans="1:2">
      <c r="A186" s="12" t="s">
        <v>257</v>
      </c>
      <c r="B186" s="17"/>
    </row>
    <row r="187" spans="1:2">
      <c r="A187" s="18" t="b">
        <f>IF('Plan de financement-Projet'!B6="Établissements de recherche (universités)",TRUE,FALSE)</f>
        <v>0</v>
      </c>
      <c r="B187" s="17"/>
    </row>
    <row r="188" spans="1:2">
      <c r="A188" s="17"/>
      <c r="B188" s="17"/>
    </row>
    <row r="189" spans="1:2">
      <c r="A189" s="17"/>
      <c r="B189" s="17"/>
    </row>
    <row r="190" spans="1:2">
      <c r="A190" s="12" t="s">
        <v>258</v>
      </c>
      <c r="B190" s="17"/>
    </row>
    <row r="191" spans="1:2">
      <c r="A191" s="20" cm="1">
        <f t="array" ref="A191">_xlfn.IFS(A173=0,0,A173=1,0.8,A173=2,0.8,A173=3,0.8,A173=4,0.8,A173=5,0.8,A173=6,0.8,A173=7,0.6,A173=8,0.7,A173=9,0.7,A173=10,0.7,A173=11,0.7,A173=12,0.65)</f>
        <v>0</v>
      </c>
      <c r="B191" s="17"/>
    </row>
    <row r="192" spans="1:2">
      <c r="A192" s="17"/>
      <c r="B192" s="17"/>
    </row>
    <row r="193" spans="1:2">
      <c r="A193" s="12" t="s">
        <v>259</v>
      </c>
      <c r="B193" s="12" t="s">
        <v>260</v>
      </c>
    </row>
    <row r="194" spans="1:2">
      <c r="A194" s="18" t="b">
        <f>IF(OR('Plan de financement-Projet'!B8="(À sélectionner)",'Plan de financement-Projet'!B8="Ne s'applique pas"),FALSE,IF(AND(A173=6,'Plan de financement-Projet'!B8&lt;&gt;A129),FALSE,IF(AND(A173=12,'Plan de financement-Projet'!B8&lt;&gt;A129),FALSE,TRUE)))</f>
        <v>0</v>
      </c>
      <c r="B194" s="17" t="s">
        <v>261</v>
      </c>
    </row>
    <row r="195" spans="1:2">
      <c r="A195" s="20" cm="1">
        <f t="array" ref="A195">_xlfn.IFS(A173=0,0,A173=1,0.1,A173=2,0.1,A173=3,0.1,A173=4,0.1,A173=5,0.1,A173=6,0.1,A173=7,0.3,A173=8,0,A173=9,0,A173=10,0,A173=11,0,A173=12,0.1)</f>
        <v>0</v>
      </c>
      <c r="B195" s="17" t="s">
        <v>262</v>
      </c>
    </row>
    <row r="196" spans="1:2">
      <c r="A196" s="20">
        <f>IF(A194=TRUE,A195,0)</f>
        <v>0</v>
      </c>
      <c r="B196" s="17" t="s">
        <v>263</v>
      </c>
    </row>
    <row r="197" spans="1:2">
      <c r="A197" s="17"/>
      <c r="B197" s="17"/>
    </row>
    <row r="198" spans="1:2">
      <c r="A198" s="12" t="s">
        <v>264</v>
      </c>
      <c r="B198" s="12" t="s">
        <v>260</v>
      </c>
    </row>
    <row r="199" spans="1:2">
      <c r="A199" s="20" cm="1">
        <f t="array" ref="A199">_xlfn.IFS(A173=0,0,A173=1,0.9,A173=2,0.9,A173=3,0.9,A173=4,0.9,A173=5,0.9,A173=6,0.9,A173=7,0.9,A173=8,0.75,A173=9,0.75,A173=10,0.75,A173=11,0.75,A173=12,0.9)</f>
        <v>0</v>
      </c>
      <c r="B199" s="17" t="s">
        <v>265</v>
      </c>
    </row>
    <row r="200" spans="1:2">
      <c r="A200" s="20">
        <f>IF(AND('Plan de financement-Projet'!B7="Volet 3 — Innovation des entreprises du secteur des pêches et de l’aquaculture commerciales (avec diffusion publique)",A194=TRUE),0.1,IF(AND('Plan de financement-Projet'!B7="Volet 3 — Innovation des entreprises du secteur des pêches et de l’aquaculture commerciales (sans diffusion publique)",A194=TRUE),0.1,0))</f>
        <v>0</v>
      </c>
      <c r="B200" s="17" t="s">
        <v>266</v>
      </c>
    </row>
    <row r="201" spans="1:2">
      <c r="A201" s="13" t="b">
        <f>(IF(OR(A214=6,A214=12),IF(A213="1 an",1,IF(A213="2 ans",2,IF(A213="3 ans",3,1)))*1))</f>
        <v>0</v>
      </c>
      <c r="B201" s="17" t="s">
        <v>267</v>
      </c>
    </row>
    <row r="202" spans="1:2">
      <c r="A202" s="12" t="s">
        <v>245</v>
      </c>
      <c r="B202" s="12" t="s">
        <v>260</v>
      </c>
    </row>
    <row r="203" spans="1:2">
      <c r="A203" s="20" t="str">
        <f>IF(A187=TRUE,A170,A169)</f>
        <v>Frais d'administration</v>
      </c>
      <c r="B203" s="17" t="s">
        <v>268</v>
      </c>
    </row>
    <row r="204" spans="1:2">
      <c r="A204" s="13">
        <f>IF(A175="CL0",0,A203)</f>
        <v>0</v>
      </c>
    </row>
    <row r="206" spans="1:2">
      <c r="A206" s="23">
        <f>SUMIF('Plan de financement-Projet'!J42:J146,"Partenaire",'Plan de financement-Projet'!M42:M146)</f>
        <v>0</v>
      </c>
    </row>
    <row r="207" spans="1:2">
      <c r="A207" s="12" t="s">
        <v>269</v>
      </c>
      <c r="B207" s="12" t="s">
        <v>260</v>
      </c>
    </row>
    <row r="208" spans="1:2">
      <c r="A208" s="38">
        <f>IF(OR(A173=6,A173=12),0,IF(A187=TRUE,27%,15%))</f>
        <v>0.15</v>
      </c>
    </row>
    <row r="209" spans="1:2">
      <c r="A209" s="38" t="str">
        <f>IF(OR(A173=6,A173=12),"",IF(A187=TRUE,"Frais indirectes de recherche de 27,0%","Frais d'administration de 15,0%"))</f>
        <v>Frais d'administration de 15,0%</v>
      </c>
      <c r="B209" t="s">
        <v>270</v>
      </c>
    </row>
    <row r="212" spans="1:2">
      <c r="A212" s="12" t="s">
        <v>271</v>
      </c>
      <c r="B212" s="12" t="s">
        <v>260</v>
      </c>
    </row>
    <row r="213" spans="1:2">
      <c r="A213" s="38" t="str">
        <f>'Plan de financement-Projet'!I3</f>
        <v>(À sélectionner)</v>
      </c>
      <c r="B213" t="s">
        <v>11</v>
      </c>
    </row>
    <row r="214" spans="1:2">
      <c r="A214" s="104">
        <f>A173</f>
        <v>0</v>
      </c>
      <c r="B214" t="s">
        <v>18</v>
      </c>
    </row>
    <row r="215" spans="1:2">
      <c r="A215" s="9" t="b">
        <f>IF(OR(A214=7,A214&lt;5),IF(A213="1 an",80%,IF(A213="2 ans",50%,IF(A213="3 ans",30%,IF(A213="4 ans",30%,IF(A213="5 ans",30%))))),IF(OR(A214=12,A214=6),50%,IF(AND(A214&gt;7,'Plan de financement-Projet'!M29&gt;50000),60%,80%)))</f>
        <v>0</v>
      </c>
      <c r="B215" t="s">
        <v>272</v>
      </c>
    </row>
    <row r="216" spans="1:2">
      <c r="A216" t="str">
        <f>'Plan de financement-Projet'!B7</f>
        <v>(À sélectionner)</v>
      </c>
      <c r="B216" t="s">
        <v>273</v>
      </c>
    </row>
    <row r="217" spans="1:2">
      <c r="A217" t="e" cm="1" vm="1">
        <f t="array" aca="1" ref="A217" ca="1">IF(OR(A214=8,A214=9,A214=10,A214=11),A133:A135,IF(A214=5,A133:A134,IF(OR(A214=3,A214=4),I70:I71,IF(A214=1,G70:G73,IF(A214=7,A133:A138,A133:A136)))))</f>
        <v>#VALUE!</v>
      </c>
      <c r="B217" t="s">
        <v>274</v>
      </c>
    </row>
    <row r="218" spans="1:2">
      <c r="A218" t="str" cm="1">
        <f t="array" ref="A218:A221">IF(OR(A214=8,A214=9,A214=10,A214=11),A133:A135,IF(A214=5,A133:A134,IF(OR(A214=3,A214=4),I70:I71,IF(A214=1,G70:G73,IF(A214=7,A133:A138,A133:A136)))))</f>
        <v>(À sélectionner)</v>
      </c>
    </row>
    <row r="219" spans="1:2">
      <c r="A219" t="str">
        <v>1 an</v>
      </c>
    </row>
    <row r="220" spans="1:2">
      <c r="A220" t="str">
        <v>2 ans</v>
      </c>
    </row>
    <row r="221" spans="1:2">
      <c r="A221" t="str">
        <v>3 ans</v>
      </c>
    </row>
    <row r="226" spans="1:2">
      <c r="A226" s="121" t="s">
        <v>275</v>
      </c>
      <c r="B226" s="121" t="s">
        <v>56</v>
      </c>
    </row>
    <row r="227" spans="1:2">
      <c r="A227" s="13">
        <f>A173</f>
        <v>0</v>
      </c>
      <c r="B227" t="s">
        <v>18</v>
      </c>
    </row>
    <row r="228" spans="1:2">
      <c r="A228" s="9" t="b">
        <f>A194</f>
        <v>0</v>
      </c>
      <c r="B228" t="s">
        <v>276</v>
      </c>
    </row>
    <row r="229" spans="1:2">
      <c r="A229" s="9">
        <f>IF(A214&lt;7,20%,IF(A214=12,20%,IF(A214=7,40%,30%)))</f>
        <v>0.2</v>
      </c>
      <c r="B229" t="s">
        <v>277</v>
      </c>
    </row>
    <row r="230" spans="1:2">
      <c r="A230" s="9" t="b">
        <f>IF(AND('Plan de financement-Projet'!B8=A129,A227=6),10%,IF(AND('Plan de financement-Projet'!B8=A129,A227=12),10%,IF(A214&gt;7,30%,IF(AND(A214&lt;5,A194=TRUE),10%,IF(AND(A214=7,A194=TRUE),10%)))))</f>
        <v>0</v>
      </c>
      <c r="B230" t="s">
        <v>278</v>
      </c>
    </row>
    <row r="231" spans="1:2">
      <c r="A231" s="9">
        <f>MIN(A229,A230)</f>
        <v>0.2</v>
      </c>
      <c r="B231" t="s">
        <v>279</v>
      </c>
    </row>
  </sheetData>
  <sheetProtection algorithmName="SHA-512" hashValue="A0LjdHHgbB5p2Tzvf9I/acCbwxmFoY70HBETWQwiCGrF8YZeYU4ymxLPeTu1VsThUcUr+L2ExZxQosVjKTyfgw==" saltValue="5hmws7p8msxYXMr6HpPclg==" spinCount="100000" sheet="1" objects="1" scenarios="1"/>
  <phoneticPr fontId="15" type="noConversion"/>
  <pageMargins left="0.7" right="0.7" top="0.75" bottom="0.75" header="0.3" footer="0.3"/>
  <pageSetup paperSize="5" orientation="landscape" horizontalDpi="1200" verticalDpi="1200" r:id="rId1"/>
  <tableParts count="9"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0C261D32E3624D81156C227BE4A5B1" ma:contentTypeVersion="5" ma:contentTypeDescription="Crée un document." ma:contentTypeScope="" ma:versionID="da269c4aed42acc6060b3ff97b775091">
  <xsd:schema xmlns:xsd="http://www.w3.org/2001/XMLSchema" xmlns:xs="http://www.w3.org/2001/XMLSchema" xmlns:p="http://schemas.microsoft.com/office/2006/metadata/properties" xmlns:ns2="4af4371d-bb1f-45db-87fd-84154f966167" xmlns:ns3="168a77a2-27a7-4d90-8740-5119586f1896" targetNamespace="http://schemas.microsoft.com/office/2006/metadata/properties" ma:root="true" ma:fieldsID="b1f18170ef0c85ae0a3abf3bac5b3ba4" ns2:_="" ns3:_="">
    <xsd:import namespace="4af4371d-bb1f-45db-87fd-84154f966167"/>
    <xsd:import namespace="168a77a2-27a7-4d90-8740-5119586f18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4371d-bb1f-45db-87fd-84154f9661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a77a2-27a7-4d90-8740-5119586f18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8a77a2-27a7-4d90-8740-5119586f1896">
      <UserInfo>
        <DisplayName>Desbiens Bénédicte (DASIP) (Québec)</DisplayName>
        <AccountId>45</AccountId>
        <AccountType/>
      </UserInfo>
      <UserInfo>
        <DisplayName>Dufour Sara (DPP) (Québec)</DisplayName>
        <AccountId>16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45A863D-B8BB-4866-BFE0-00D84D804A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8F785E-8383-48A2-95EB-D582DFA432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f4371d-bb1f-45db-87fd-84154f966167"/>
    <ds:schemaRef ds:uri="168a77a2-27a7-4d90-8740-5119586f18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BFD81D-0B3B-4716-844A-0D889C7B8FC1}">
  <ds:schemaRefs>
    <ds:schemaRef ds:uri="http://purl.org/dc/terms/"/>
    <ds:schemaRef ds:uri="168a77a2-27a7-4d90-8740-5119586f1896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4af4371d-bb1f-45db-87fd-84154f966167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Instructions-financement</vt:lpstr>
      <vt:lpstr>Barèmes</vt:lpstr>
      <vt:lpstr>Plan de financement-Projet</vt:lpstr>
      <vt:lpstr>Plan de financement-Transfert</vt:lpstr>
      <vt:lpstr>Calendrier de réalisation</vt:lpstr>
      <vt:lpstr>Source</vt:lpstr>
      <vt:lpstr>'Plan de financement-Projet'!Zone_d_impression</vt:lpstr>
      <vt:lpstr>'Plan de financement-Transfert'!Zone_d_impression</vt:lpstr>
    </vt:vector>
  </TitlesOfParts>
  <Manager/>
  <Company>MAPAQ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Dufour Sara (DPP) (Québec)</dc:creator>
  <cp:keywords/>
  <dc:description/>
  <cp:lastModifiedBy>Sarr Omar (DASIP) (Québec)</cp:lastModifiedBy>
  <cp:revision/>
  <dcterms:created xsi:type="dcterms:W3CDTF">2023-03-08T14:47:28Z</dcterms:created>
  <dcterms:modified xsi:type="dcterms:W3CDTF">2024-09-16T18:40:57Z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0x010100180C261D32E3624D81156C227BE4A5B1</vt:lpwstr>
  </property>
</Properties>
</file>