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T:\Nouv com_DRPMAPA en travaux\2120_Dev_prg_minist\IM Transitoire PV 26-27\2 - Formulaire DAF\1.3\"/>
    </mc:Choice>
  </mc:AlternateContent>
  <xr:revisionPtr revIDLastSave="0" documentId="13_ncr:1_{E4D4FBD9-72D2-48FC-8393-6E9914C2FAF6}" xr6:coauthVersionLast="47" xr6:coauthVersionMax="47" xr10:uidLastSave="{00000000-0000-0000-0000-000000000000}"/>
  <bookViews>
    <workbookView xWindow="-15135" yWindow="-16320" windowWidth="29040" windowHeight="15720" activeTab="1" xr2:uid="{0864805F-5985-4FD9-95CD-D1EE20024552}"/>
  </bookViews>
  <sheets>
    <sheet name="Instructions" sheetId="3" r:id="rId1"/>
    <sheet name="Plan de financement" sheetId="1" r:id="rId2"/>
    <sheet name="Dépenses admissibles" sheetId="6" state="hidden" r:id="rId3"/>
    <sheet name="Dépenses non admissibles" sheetId="7" state="hidden" r:id="rId4"/>
    <sheet name="Réclamation" sheetId="2" r:id="rId5"/>
    <sheet name="Souce" sheetId="5" state="hidden" r:id="rId6"/>
    <sheet name="Sources" sheetId="4" state="hidden" r:id="rId7"/>
  </sheets>
  <definedNames>
    <definedName name="_xlnm._FilterDatabase" localSheetId="1" hidden="1">'Plan de financement'!$A$61:$A$65</definedName>
    <definedName name="_xlnm.Print_Area" localSheetId="1">'Plan de financement'!$A$1:$S$65</definedName>
    <definedName name="_xlnm.Print_Area" localSheetId="4">Réclamation!$A$1:$R$59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4" i="2" l="1"/>
  <c r="O25" i="2"/>
  <c r="O26" i="2"/>
  <c r="M32" i="1"/>
  <c r="M33" i="1"/>
  <c r="M27" i="1"/>
  <c r="M31" i="1"/>
  <c r="M28" i="1"/>
  <c r="M29" i="1"/>
  <c r="J17" i="1"/>
  <c r="M17" i="1" s="1"/>
  <c r="Q61" i="1" l="1"/>
  <c r="F8" i="6" s="1"/>
  <c r="F7" i="6"/>
  <c r="P7" i="2" l="1"/>
  <c r="K10" i="2"/>
  <c r="O10" i="2" s="1"/>
  <c r="J16" i="1"/>
  <c r="M16" i="1" s="1"/>
  <c r="O19" i="2" l="1"/>
  <c r="M26" i="1" l="1"/>
  <c r="O20" i="2" l="1"/>
  <c r="O21" i="2"/>
  <c r="O22" i="2"/>
  <c r="O23" i="2"/>
  <c r="O27" i="2"/>
  <c r="O28" i="2"/>
  <c r="M30" i="1" l="1"/>
  <c r="F4" i="7" s="1" a="1"/>
  <c r="F4" i="7" s="1"/>
  <c r="M34" i="1"/>
  <c r="M35" i="1"/>
  <c r="Q63" i="1"/>
  <c r="M36" i="1" l="1"/>
  <c r="F4" i="6" s="1"/>
  <c r="K11" i="2"/>
  <c r="O11" i="2" s="1"/>
  <c r="K12" i="2"/>
  <c r="O12" i="2" s="1"/>
  <c r="K13" i="2"/>
  <c r="O13" i="2" s="1"/>
  <c r="K14" i="2"/>
  <c r="O14" i="2" s="1"/>
  <c r="J18" i="1"/>
  <c r="J19" i="1"/>
  <c r="M19" i="1" s="1"/>
  <c r="J20" i="1"/>
  <c r="M20" i="1" s="1"/>
  <c r="M18" i="1" l="1"/>
  <c r="M21" i="1" s="1"/>
  <c r="F3" i="6" s="1"/>
  <c r="F3" i="7" a="1"/>
  <c r="F3" i="7" s="1"/>
  <c r="F5" i="7" s="1"/>
  <c r="Q10" i="1" a="1"/>
  <c r="Q10" i="1" s="1"/>
  <c r="M38" i="1" l="1"/>
  <c r="F5" i="6" s="1"/>
  <c r="F6" i="6" s="1"/>
  <c r="Q11" i="1" a="1"/>
  <c r="Q11" i="1" s="1"/>
  <c r="M6" i="2"/>
  <c r="M5" i="2"/>
  <c r="M4" i="2"/>
  <c r="B6" i="2"/>
  <c r="B5" i="2"/>
  <c r="M27" i="2"/>
  <c r="N27" i="2" s="1"/>
  <c r="M41" i="1" l="1"/>
  <c r="M25" i="2"/>
  <c r="N25" i="2" s="1"/>
  <c r="M21" i="2"/>
  <c r="N21" i="2" s="1"/>
  <c r="K29" i="2"/>
  <c r="M19" i="2"/>
  <c r="N19" i="2" s="1"/>
  <c r="M23" i="2"/>
  <c r="N23" i="2" s="1"/>
  <c r="M14" i="2"/>
  <c r="N14" i="2" s="1"/>
  <c r="M12" i="2"/>
  <c r="N12" i="2" s="1"/>
  <c r="J21" i="1"/>
  <c r="O29" i="2"/>
  <c r="O15" i="2"/>
  <c r="M11" i="2"/>
  <c r="N11" i="2" s="1"/>
  <c r="M13" i="2"/>
  <c r="N13" i="2" s="1"/>
  <c r="M20" i="2"/>
  <c r="N20" i="2" s="1"/>
  <c r="M22" i="2"/>
  <c r="N22" i="2" s="1"/>
  <c r="M24" i="2"/>
  <c r="N24" i="2" s="1"/>
  <c r="M26" i="2"/>
  <c r="N26" i="2" s="1"/>
  <c r="M28" i="2"/>
  <c r="N28" i="2" s="1"/>
  <c r="O31" i="2" l="1"/>
  <c r="O7" i="1"/>
  <c r="O8" i="1"/>
  <c r="K15" i="2"/>
  <c r="M10" i="2"/>
  <c r="N10" i="2" s="1"/>
  <c r="O10" i="1" l="1"/>
  <c r="Q65" i="1"/>
  <c r="H6" i="2" s="1"/>
  <c r="K31" i="2"/>
  <c r="O33" i="2" s="1"/>
  <c r="O35" i="2" l="1"/>
  <c r="K33" i="2"/>
  <c r="K35" i="2" l="1"/>
  <c r="J36" i="1" l="1"/>
  <c r="J38" i="1" s="1"/>
  <c r="M43" i="1" l="1"/>
  <c r="N16" i="1"/>
  <c r="J41" i="1"/>
  <c r="N43" i="1" l="1"/>
  <c r="K16" i="1"/>
  <c r="Q7" i="1"/>
  <c r="J43" i="1"/>
  <c r="K43" i="1" l="1"/>
  <c r="O11" i="1" l="1" a="1"/>
  <c r="O11" i="1" s="1"/>
  <c r="Q45" i="2" s="1"/>
  <c r="P10" i="2"/>
  <c r="Q44" i="2" s="1"/>
  <c r="L10" i="2"/>
  <c r="F9" i="6" l="1"/>
  <c r="Q42" i="2"/>
  <c r="L35" i="2"/>
  <c r="P35" i="2"/>
  <c r="Q46"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<sst xmlns="http://schemas.openxmlformats.org/spreadsheetml/2006/main" count="202" uniqueCount="152">
  <si>
    <t xml:space="preserve">Instructions pour remplir le Plan de financement </t>
  </si>
  <si>
    <t>Onglet Plan de financement</t>
  </si>
  <si>
    <t>1. Inscrire le titre du projet et le nom du demandeur dans les cellules prévues à cet effet. Sélectionner la durée prévue du projet dans la liste déroulante.</t>
  </si>
  <si>
    <t xml:space="preserve">2. Remplir les informations relatives aux honoraires et aux autres dépenses prévues en inscrivant le coût total prévu.  </t>
  </si>
  <si>
    <t>- Inscrire uniquement les dépenses d'honoraires prévues dans la Section A</t>
  </si>
  <si>
    <t>- Inscrire toutes les autres dépenses prévues dans la Section B</t>
  </si>
  <si>
    <t>- Ne pas inscrire les frais prévus pour la main-d'œuvre de l'exploitation agricole. Un montant forfaitaire de 15 % des autres dépenses admissibles du projet sera calculé
automatiquement.</t>
  </si>
  <si>
    <t>3. Le montant forfaitaire prévu pour la main-d'œuvre de l'exploitation agricole se calculera automatiquement.</t>
  </si>
  <si>
    <t>Onglet Réclamation</t>
  </si>
  <si>
    <t>1. Remplir les informations relatives aux honoraires et aux autres dépenses prévues en inscrivant les informations demandées : la date et le numéro de la facture, le nom du fournisseur, la description des dépenses et le coût total avant taxes.</t>
  </si>
  <si>
    <t>2. Prendre connaissance des conditions et des engagements situés au bas du « Formulaire de réclamation des dépenses ». Inscrire le prénom et le nom de la personne qui a rempli le formulaire ainsi que la date.</t>
  </si>
  <si>
    <t xml:space="preserve">3. Lors de l'envoi de votre réclamation, veuillez joindre les factures en fonction de ce qui suit : </t>
  </si>
  <si>
    <t>- Transmettre toutes les factures de 2 500 $ et plus liées au projet.</t>
  </si>
  <si>
    <t>- Les autres factures de moins de 2 500 $ n'ont pas à être transmises, sauf si le Ministère en fait la demande.</t>
  </si>
  <si>
    <t xml:space="preserve">Lorsqu'une facture est exigée, l'onglet « Réclamation » l'indique dans la colonne « Facture exigée». </t>
  </si>
  <si>
    <t>Si toutes les factures sont de moins de 2 500 $, fournir la facture la plus élevée.</t>
  </si>
  <si>
    <t>Durée</t>
  </si>
  <si>
    <t>(À sélectionner)</t>
  </si>
  <si>
    <t>1 an</t>
  </si>
  <si>
    <t>2 ans</t>
  </si>
  <si>
    <t>3 ans</t>
  </si>
  <si>
    <t>Contribution</t>
  </si>
  <si>
    <t>Monétaire</t>
  </si>
  <si>
    <t>Nature</t>
  </si>
  <si>
    <t>Questions : Contributeurs</t>
  </si>
  <si>
    <t>Oui</t>
  </si>
  <si>
    <t>Non</t>
  </si>
  <si>
    <t xml:space="preserve">ANNEXE 1 (PLAN DE FINANCEMENT) 
</t>
  </si>
  <si>
    <t xml:space="preserve">Sous-volet 1.3 - Appui à la réalisation d’essais d’implantation de pratiques agroenvironnementales à la ferme </t>
  </si>
  <si>
    <t>Titre du projet</t>
  </si>
  <si>
    <t>Demandeur</t>
  </si>
  <si>
    <t>Nom du fournisseur</t>
  </si>
  <si>
    <t>Aide financière demandée au programme ($)</t>
  </si>
  <si>
    <t>Commentaires</t>
  </si>
  <si>
    <t>SOUS-TOTAL - HONORAIRES</t>
  </si>
  <si>
    <t>SECTION B - À REMPLIR PAR LE DEMANDEUR - AUTRES FRAIS ET DÉPENSES</t>
  </si>
  <si>
    <t xml:space="preserve">Description des autres dépenses </t>
  </si>
  <si>
    <t>SOUS-TOTAL AUTRES DÉPENSES</t>
  </si>
  <si>
    <t>MONTANT FORFAITAIRE DE 15 % POUR LA MAIN-D'ŒUVRE DE L'EXPLOITATION AGRICOLE</t>
  </si>
  <si>
    <t>SECTION RÉSERVÉE AU MINISTÈRE</t>
  </si>
  <si>
    <t>No de dossier</t>
  </si>
  <si>
    <t>NIM</t>
  </si>
  <si>
    <t>Date d'admissibilité des dépenses</t>
  </si>
  <si>
    <t>202X-XX-XX</t>
  </si>
  <si>
    <t>№ mesure</t>
  </si>
  <si>
    <t>Versement 1</t>
  </si>
  <si>
    <t>% vers. 1</t>
  </si>
  <si>
    <t>Versement 2</t>
  </si>
  <si>
    <t>% vers. 2</t>
  </si>
  <si>
    <t xml:space="preserve">ANNEXE 1 (RÉCLAMATION) 
</t>
  </si>
  <si>
    <t>Bénéficiaire</t>
  </si>
  <si>
    <t>Aide financière offerte*</t>
  </si>
  <si>
    <t>№ dossier</t>
  </si>
  <si>
    <t>Date</t>
  </si>
  <si>
    <t>Numéro de la facture</t>
  </si>
  <si>
    <t>Description des dépenses</t>
  </si>
  <si>
    <t>Coût total avant taxes ($)</t>
  </si>
  <si>
    <t>Action requise</t>
  </si>
  <si>
    <t>Sous-total « Autres dépenses »</t>
  </si>
  <si>
    <t>Total</t>
  </si>
  <si>
    <t xml:space="preserve">SECTION B - À REMPLIR PAR LE BÉNÉFICIAIRE – AUTRES DÉPENSES </t>
  </si>
  <si>
    <t>Coût total avant taxes ($)**</t>
  </si>
  <si>
    <t>SECTION RÉSERVÉE AU MINISTÈRE : SUIVI AIDE FINANCIÈRE ET CONFORMITÉ DES DOCUMENTS</t>
  </si>
  <si>
    <t>Commentaires :</t>
  </si>
  <si>
    <t>Conformité des livrables</t>
  </si>
  <si>
    <r>
      <t xml:space="preserve">Premier versement </t>
    </r>
    <r>
      <rPr>
        <sz val="9"/>
        <rFont val="Arial"/>
        <family val="2"/>
      </rPr>
      <t>(projet de 2 ou de 3 ans)</t>
    </r>
  </si>
  <si>
    <r>
      <t xml:space="preserve">Montant à verser </t>
    </r>
    <r>
      <rPr>
        <sz val="9"/>
        <rFont val="Arial"/>
        <family val="2"/>
      </rPr>
      <t xml:space="preserve">(si négatif, avance non couverte, versement en trop ou montant à récupérer) </t>
    </r>
  </si>
  <si>
    <t>●J’atteste que les montants inscrits correspondent à la somme, avant taxes, réellement déboursée et engagée aux fins du projet accepté dans le cadre du programme mentionné en entête. De plus, je joins au formulaire une copie des pièces justificatives exigées et j'en certifie l'authenticité.</t>
  </si>
  <si>
    <t>●Je m'engage à conserver toutes les factures et les pièces justificatives originales jusqu'à cinq (5) ans après le dernier versement de l'aide financière ou jusqu'au règlement des litiges et réclamations, selon la plus tardive des deux dates.</t>
  </si>
  <si>
    <t>●J’ai informé le ministère de l'Agriculture, des Pêcheries et de l'Alimentation de toute somme d’argent reçue ou à recevoir d’un autre ministère ou organisme gouvernemental, en lien avec le présent projet pour lequel je reçois une aide financière.</t>
  </si>
  <si>
    <t>●Je déclare que tous les renseignements fournis dans l'ensemble des onglets du présent formulaire sont véridiques et complets. Je comprends que toute aide financière versée à la suite du dépôt du présent formulaire pourra faire l'objet d'une vérification.</t>
  </si>
  <si>
    <t>**Inscrivez le nom complet - Aucune signature n'est requise**</t>
  </si>
  <si>
    <t>Aide financière autorisée</t>
  </si>
  <si>
    <t>% autorisé</t>
  </si>
  <si>
    <t>Profils</t>
  </si>
  <si>
    <t>Colonne1</t>
  </si>
  <si>
    <t>Technicien(ne)</t>
  </si>
  <si>
    <t>Catégorie d'emploi</t>
  </si>
  <si>
    <t>Taux horaire ($)</t>
  </si>
  <si>
    <t>Nombre d'heures</t>
  </si>
  <si>
    <t>Professionnel(le)</t>
  </si>
  <si>
    <t xml:space="preserve">Étudiant(e) </t>
  </si>
  <si>
    <t>Nom du conseiller</t>
  </si>
  <si>
    <t>Catégorie d'emplois</t>
  </si>
  <si>
    <t>Taux horaire</t>
  </si>
  <si>
    <t>***En cas de disparité entre les informations contenues dans ce formulaire et les informations officielles du Ministère à cet effet, ces dernières ont priorité.</t>
  </si>
  <si>
    <t>Facture exigée****</t>
  </si>
  <si>
    <t>* Le montant et le taux de l'aide financière offerte sont inscrits dans la lettre d'offre transmise par le Ministère.</t>
  </si>
  <si>
    <t xml:space="preserve">Date : </t>
  </si>
  <si>
    <t xml:space="preserve">Date </t>
  </si>
  <si>
    <t xml:space="preserve">Nom du demandeur ou son représentant  </t>
  </si>
  <si>
    <t xml:space="preserve">Validation dépenses effectuée par : </t>
  </si>
  <si>
    <t xml:space="preserve">Nom du responsable : </t>
  </si>
  <si>
    <t>Validation modification aux dépenses effectuées par :</t>
  </si>
  <si>
    <t>Essai 2 :</t>
  </si>
  <si>
    <t>Essai 3 :</t>
  </si>
  <si>
    <t>Solde disponible:</t>
  </si>
  <si>
    <t xml:space="preserve">Essai 1 :   </t>
  </si>
  <si>
    <t>Rôle du conseiller</t>
  </si>
  <si>
    <t>Coût total du projets($)*</t>
  </si>
  <si>
    <t>Taux max. d'aide financière admissible</t>
  </si>
  <si>
    <t>Montant max. d'aide admissible</t>
  </si>
  <si>
    <t>Coût total des dépenses admissibles $*</t>
  </si>
  <si>
    <t xml:space="preserve">Aide ajustée selon les demandes précédentes : </t>
  </si>
  <si>
    <t>Coût total des dépenses admissibles</t>
  </si>
  <si>
    <t xml:space="preserve">Total (max 30 000$) : </t>
  </si>
  <si>
    <t>Aide financière potentielle selon les dépenses admissibles au programme ($)</t>
  </si>
  <si>
    <t>Source</t>
  </si>
  <si>
    <t>Prêt privé</t>
  </si>
  <si>
    <t>Espèce ou nature</t>
  </si>
  <si>
    <t>Espèce ($)</t>
  </si>
  <si>
    <t>Contribution nature</t>
  </si>
  <si>
    <t xml:space="preserve">COÛT TOTAL DU PROJET : </t>
  </si>
  <si>
    <t xml:space="preserve">% d'aide potentiel sur le coût total du projet : </t>
  </si>
  <si>
    <t xml:space="preserve">: % d'aide potentielle sur les dépenses admissibles du projet </t>
  </si>
  <si>
    <t>Source privée</t>
  </si>
  <si>
    <t xml:space="preserve">SECTION A - À REMPLIR PAR LE BÉNÉFICIAIRE – HONORAIRES </t>
  </si>
  <si>
    <t>Coût total admissible avant taxes ($)</t>
  </si>
  <si>
    <t>Aide financière accordée selon les dépenses admissible au programme ($)</t>
  </si>
  <si>
    <t>Coût totaladmissible avant taxes ($)</t>
  </si>
  <si>
    <t>Montant otroyé MAPAQ (révisé, s'il y a lieu)</t>
  </si>
  <si>
    <t xml:space="preserve">% d'aide sur le coût total du projet : </t>
  </si>
  <si>
    <t xml:space="preserve">** Les contributions en nature provenant de partenaires ou d'honoraire en services professionnels ne sont pas admissible dans le cadre du sous-volet 1.3 Appui à la réalisation d’essais d’implantation de pratiques agroenvironnementales à la ferme </t>
  </si>
  <si>
    <t>aaaa-mm-jj</t>
  </si>
  <si>
    <t>*Le montant de l'aide financière offerte est inscrit dans la lettre d'offre transmise par le Ministère.</t>
  </si>
  <si>
    <t>Coût total du projet ($)</t>
  </si>
  <si>
    <t>Coût total du projets($)</t>
  </si>
  <si>
    <t>SECTION RÉSERVÉ AU MINISTÈRE</t>
  </si>
  <si>
    <t>Maximum du cumul des aides publiques admissibles</t>
  </si>
  <si>
    <t>DÉPENSES ADMISSIBLES</t>
  </si>
  <si>
    <t>Montant prévu ($)</t>
  </si>
  <si>
    <t>Frais d'honoraire</t>
  </si>
  <si>
    <t>Autres frais et dépenses</t>
  </si>
  <si>
    <t>Montant forfaitaire de 15% main-d'œuvre de l'exploitation</t>
  </si>
  <si>
    <t>Total des dépenses admissibles</t>
  </si>
  <si>
    <t>Taux d'aide</t>
  </si>
  <si>
    <t>Montant des années antérieures</t>
  </si>
  <si>
    <t>DÉPENSES NON ADMISSIBLES</t>
  </si>
  <si>
    <t>Montant ($)</t>
  </si>
  <si>
    <t>COMMENTAIRES</t>
  </si>
  <si>
    <t>SECTION A - À REMPLIR PAR LE DEMANDEUR - FRAIS D'HONORAIRES*</t>
  </si>
  <si>
    <t>MONTANT FORFAITAIRE DE 15 % POUR LA MAIN-D'ŒUVRE DE L'EXPLOITATION AGRICOLE**</t>
  </si>
  <si>
    <t>Total des dépenses non-admissibles</t>
  </si>
  <si>
    <t>Montant d'aide potentiel</t>
  </si>
  <si>
    <t>Facture exigée***</t>
  </si>
  <si>
    <t>Montant d'aide proposé  (Max 15 000$)</t>
  </si>
  <si>
    <t xml:space="preserve">Coût total du projet </t>
  </si>
  <si>
    <t xml:space="preserve">**Le montant forfaitaire pour la main d'oeuvre est calculé de la façon suivante : 15 % du coût total des « Autre dépenses ». Ce montant ne peut pas être modifié. Par défaut, le montant obtenu est entièrement reporté dans l'aide financière demandée au programme. </t>
  </si>
  <si>
    <t>* Les contributions en nature provenant de partenaires ou de frais d'honoraires professionnels ne sont pas admissibles dans le cadre du sous-volet 1.3 Appui à la réalisation d’essais d’implantation de pratiques agroenvironnementales à la ferme.</t>
  </si>
  <si>
    <t>● Je déclare que le financement de ce projet ne dépasse pas 80% de cumul d'aide gouvernementale et que ma contribution en nature ou en argent est de 20% minimum.</t>
  </si>
  <si>
    <t>: COÛT TOTAL DES DÉPENSES ADMISSIBLES DU PROJET</t>
  </si>
  <si>
    <t>PRIME-VERT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</si>
</sst>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 #,##0.00_)\ &quot;$&quot;_ ;_ * \(#,##0.00\)\ &quot;$&quot;_ ;_ * &quot;-&quot;??_)\ &quot;$&quot;_ ;_ @_ "/>
    <numFmt numFmtId="164" formatCode="#,##0.00\ &quot;$&quot;"/>
    <numFmt numFmtId="165" formatCode="#,##0\ &quot;$&quot;"/>
    <numFmt numFmtId="166" formatCode="#,##0.00\ _$"/>
    <numFmt numFmtId="167" formatCode="_ * #,##0.00\ &quot;$&quot;_ ;_ * \(#,##0.00\ &quot;$&quot;_ ;_ * &quot; &quot;_)\ _ ;_ @_ "/>
    <numFmt numFmtId="168" formatCode="yyyy/mm/dd;@"/>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name val="Arial"/>
      <family val="2"/>
    </font>
    <font>
      <b/>
      <sz val="11"/>
      <color theme="1"/>
      <name val="Arial"/>
      <family val="2"/>
    </font>
    <font>
      <sz val="11"/>
      <name val="Arial"/>
      <family val="2"/>
    </font>
    <font>
      <b/>
      <sz val="10"/>
      <name val="Arial"/>
      <family val="2"/>
    </font>
    <font>
      <b/>
      <sz val="12"/>
      <color theme="1"/>
      <name val="Arial"/>
      <family val="2"/>
    </font>
    <font>
      <b/>
      <sz val="10"/>
      <color theme="1"/>
      <name val="Arial"/>
      <family val="2"/>
    </font>
    <font>
      <b/>
      <sz val="14"/>
      <color theme="1"/>
      <name val="Arial"/>
      <family val="2"/>
    </font>
    <font>
      <sz val="11"/>
      <color theme="1"/>
      <name val="Arial Narrow"/>
      <family val="2"/>
    </font>
    <font>
      <b/>
      <sz val="8"/>
      <name val="Arial"/>
      <family val="2"/>
    </font>
    <font>
      <sz val="9"/>
      <name val="Arial"/>
      <family val="2"/>
    </font>
    <font>
      <sz val="11"/>
      <color theme="1"/>
      <name val="Arial"/>
      <family val="2"/>
    </font>
    <font>
      <b/>
      <sz val="9"/>
      <name val="Arial"/>
      <family val="2"/>
    </font>
    <font>
      <b/>
      <sz val="9"/>
      <color theme="1"/>
      <name val="Arial"/>
      <family val="2"/>
    </font>
    <font>
      <sz val="11"/>
      <color rgb="FFFF0000"/>
      <name val="Arial"/>
      <family val="2"/>
    </font>
    <font>
      <sz val="9"/>
      <color theme="1"/>
      <name val="Arial"/>
      <family val="2"/>
    </font>
    <font>
      <b/>
      <sz val="9"/>
      <color theme="0"/>
      <name val="Arial"/>
      <family val="2"/>
    </font>
    <font>
      <b/>
      <sz val="11"/>
      <name val="Arial"/>
      <family val="2"/>
    </font>
    <font>
      <sz val="14"/>
      <color rgb="FFFF0000"/>
      <name val="Calibri"/>
      <family val="2"/>
      <scheme val="minor"/>
    </font>
    <font>
      <sz val="11"/>
      <color theme="0"/>
      <name val="Calibri"/>
      <family val="2"/>
      <scheme val="minor"/>
    </font>
    <font>
      <b/>
      <sz val="11"/>
      <color theme="0"/>
      <name val="Arial"/>
      <family val="2"/>
    </font>
    <font>
      <sz val="10"/>
      <color rgb="FF242424"/>
      <name val="Segoe UI"/>
      <family val="2"/>
    </font>
    <font>
      <sz val="8"/>
      <color theme="1"/>
      <name val="Calibri"/>
      <family val="2"/>
      <scheme val="minor"/>
    </font>
    <font>
      <b/>
      <sz val="11"/>
      <color theme="0"/>
      <name val="Calibri"/>
      <family val="2"/>
      <scheme val="minor"/>
    </font>
    <font>
      <b/>
      <sz val="14"/>
      <color theme="0"/>
      <name val="Calibri"/>
      <family val="2"/>
      <scheme val="minor"/>
    </font>
  </fonts>
  <fills count="14">
    <fill>
      <patternFill patternType="none"/>
    </fill>
    <fill>
      <patternFill patternType="gray125"/>
    </fill>
    <fill>
      <patternFill patternType="solid">
        <fgColor theme="8" tint="0.39997558519241921"/>
        <bgColor indexed="64"/>
      </patternFill>
    </fill>
    <fill>
      <patternFill patternType="solid">
        <fgColor theme="0"/>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E6FFAF"/>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8" tint="-0.249977111117893"/>
        <bgColor indexed="64"/>
      </patternFill>
    </fill>
    <fill>
      <patternFill patternType="solid">
        <fgColor theme="2"/>
        <bgColor indexed="64"/>
      </patternFill>
    </fill>
    <fill>
      <patternFill patternType="solid">
        <fgColor theme="6" tint="0.59999389629810485"/>
        <bgColor indexed="64"/>
      </patternFill>
    </fill>
    <fill>
      <patternFill patternType="solid">
        <fgColor theme="4"/>
        <bgColor indexed="64"/>
      </patternFill>
    </fill>
  </fills>
  <borders count="46">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bottom/>
      <diagonal/>
    </border>
    <border>
      <left style="thin">
        <color indexed="64"/>
      </left>
      <right/>
      <top style="thin">
        <color indexed="64"/>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diagonal/>
    </border>
    <border>
      <left/>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medium">
        <color indexed="64"/>
      </right>
      <top/>
      <bottom style="thin">
        <color indexed="64"/>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0" fontId="3" fillId="0" borderId="0"/>
    <xf numFmtId="0" fontId="11" fillId="0" borderId="0"/>
    <xf numFmtId="44" fontId="1" fillId="0" borderId="0" applyFont="0" applyFill="0" applyBorder="0" applyAlignment="0" applyProtection="0"/>
    <xf numFmtId="0" fontId="1" fillId="0" borderId="0"/>
  </cellStyleXfs>
  <cellXfs count="467">
    <xf numFmtId="0" fontId="0" fillId="0" borderId="0" xfId="0"/>
    <xf numFmtId="0" fontId="6" fillId="3" borderId="3" xfId="3" applyFont="1" applyFill="1" applyBorder="1" applyAlignment="1">
      <alignment horizontal="center"/>
    </xf>
    <xf numFmtId="0" fontId="6" fillId="3" borderId="4" xfId="3" applyFont="1" applyFill="1" applyBorder="1" applyAlignment="1">
      <alignment horizontal="center"/>
    </xf>
    <xf numFmtId="0" fontId="6" fillId="3" borderId="3" xfId="3" applyFont="1" applyFill="1" applyBorder="1" applyAlignment="1">
      <alignment vertical="top"/>
    </xf>
    <xf numFmtId="0" fontId="0" fillId="0" borderId="3" xfId="0" applyBorder="1"/>
    <xf numFmtId="0" fontId="0" fillId="0" borderId="4" xfId="0" applyBorder="1"/>
    <xf numFmtId="0" fontId="7" fillId="4" borderId="0" xfId="0" applyFont="1" applyFill="1"/>
    <xf numFmtId="0" fontId="3" fillId="5" borderId="7" xfId="0" applyFont="1" applyFill="1" applyBorder="1"/>
    <xf numFmtId="0" fontId="3" fillId="0" borderId="7" xfId="0" applyFont="1" applyBorder="1"/>
    <xf numFmtId="0" fontId="3" fillId="0" borderId="0" xfId="0" applyFont="1"/>
    <xf numFmtId="0" fontId="9" fillId="0" borderId="0" xfId="0" applyFont="1" applyAlignment="1">
      <alignment horizontal="left"/>
    </xf>
    <xf numFmtId="0" fontId="8" fillId="0" borderId="0" xfId="0" applyFont="1" applyAlignment="1">
      <alignment horizontal="left"/>
    </xf>
    <xf numFmtId="0" fontId="10" fillId="0" borderId="0" xfId="0" applyFont="1"/>
    <xf numFmtId="0" fontId="5" fillId="0" borderId="0" xfId="0" applyFont="1"/>
    <xf numFmtId="0" fontId="13" fillId="6" borderId="8" xfId="4" applyFont="1" applyFill="1" applyBorder="1" applyAlignment="1" applyProtection="1">
      <alignment horizontal="center" vertical="center"/>
      <protection locked="0" hidden="1"/>
    </xf>
    <xf numFmtId="0" fontId="14" fillId="0" borderId="0" xfId="4" applyFont="1"/>
    <xf numFmtId="0" fontId="12" fillId="3" borderId="0" xfId="4" applyFont="1" applyFill="1" applyAlignment="1" applyProtection="1">
      <alignment horizontal="right" vertical="center" wrapText="1"/>
      <protection hidden="1"/>
    </xf>
    <xf numFmtId="0" fontId="14" fillId="0" borderId="1" xfId="4" applyFont="1" applyBorder="1"/>
    <xf numFmtId="0" fontId="12" fillId="3" borderId="0" xfId="4" applyFont="1" applyFill="1" applyAlignment="1" applyProtection="1">
      <alignment horizontal="left" vertical="center" wrapText="1"/>
      <protection hidden="1"/>
    </xf>
    <xf numFmtId="9" fontId="13" fillId="0" borderId="8" xfId="4" applyNumberFormat="1" applyFont="1" applyBorder="1" applyAlignment="1" applyProtection="1">
      <alignment horizontal="center" vertical="center"/>
      <protection hidden="1"/>
    </xf>
    <xf numFmtId="0" fontId="15" fillId="3" borderId="0" xfId="4" applyFont="1" applyFill="1" applyAlignment="1" applyProtection="1">
      <alignment horizontal="right" vertical="center" wrapText="1"/>
      <protection hidden="1"/>
    </xf>
    <xf numFmtId="165" fontId="13" fillId="0" borderId="8" xfId="4" applyNumberFormat="1" applyFont="1" applyBorder="1" applyAlignment="1" applyProtection="1">
      <alignment horizontal="center" vertical="center"/>
      <protection hidden="1"/>
    </xf>
    <xf numFmtId="0" fontId="14" fillId="0" borderId="0" xfId="4" applyFont="1" applyProtection="1">
      <protection hidden="1"/>
    </xf>
    <xf numFmtId="0" fontId="13" fillId="3" borderId="0" xfId="4" applyFont="1" applyFill="1" applyAlignment="1" applyProtection="1">
      <alignment horizontal="right" vertical="center" wrapText="1"/>
      <protection hidden="1"/>
    </xf>
    <xf numFmtId="166" fontId="15" fillId="8" borderId="8" xfId="0" applyNumberFormat="1" applyFont="1" applyFill="1" applyBorder="1" applyAlignment="1" applyProtection="1">
      <alignment horizontal="right" vertical="center"/>
      <protection hidden="1"/>
    </xf>
    <xf numFmtId="0" fontId="17" fillId="0" borderId="0" xfId="0" applyFont="1" applyAlignment="1">
      <alignment horizontal="left"/>
    </xf>
    <xf numFmtId="0" fontId="14" fillId="0" borderId="0" xfId="0" applyFont="1"/>
    <xf numFmtId="0" fontId="15" fillId="0" borderId="0" xfId="4" applyFont="1" applyAlignment="1" applyProtection="1">
      <alignment vertical="center" wrapText="1"/>
      <protection hidden="1"/>
    </xf>
    <xf numFmtId="0" fontId="12" fillId="8" borderId="5" xfId="4" applyFont="1" applyFill="1" applyBorder="1" applyAlignment="1" applyProtection="1">
      <alignment horizontal="right" vertical="center" wrapText="1"/>
      <protection hidden="1"/>
    </xf>
    <xf numFmtId="0" fontId="13" fillId="9" borderId="8" xfId="4" applyFont="1" applyFill="1" applyBorder="1" applyAlignment="1" applyProtection="1">
      <alignment horizontal="center" vertical="center"/>
      <protection locked="0" hidden="1"/>
    </xf>
    <xf numFmtId="0" fontId="14" fillId="8" borderId="4" xfId="4" applyFont="1" applyFill="1" applyBorder="1"/>
    <xf numFmtId="0" fontId="18" fillId="9" borderId="8" xfId="4" applyFont="1" applyFill="1" applyBorder="1" applyAlignment="1">
      <alignment horizontal="center" vertical="center"/>
    </xf>
    <xf numFmtId="0" fontId="15" fillId="3" borderId="0" xfId="0" applyFont="1" applyFill="1" applyAlignment="1" applyProtection="1">
      <alignment horizontal="right" vertical="center" wrapText="1"/>
      <protection hidden="1"/>
    </xf>
    <xf numFmtId="0" fontId="15" fillId="3" borderId="0" xfId="0" applyFont="1" applyFill="1" applyAlignment="1" applyProtection="1">
      <alignment horizontal="right" vertical="center"/>
      <protection hidden="1"/>
    </xf>
    <xf numFmtId="1" fontId="13" fillId="8" borderId="8" xfId="0" applyNumberFormat="1" applyFont="1" applyFill="1" applyBorder="1" applyAlignment="1" applyProtection="1">
      <alignment horizontal="center" vertical="center" wrapText="1"/>
      <protection hidden="1"/>
    </xf>
    <xf numFmtId="0" fontId="15" fillId="3" borderId="0" xfId="0" applyFont="1" applyFill="1" applyAlignment="1" applyProtection="1">
      <alignment vertical="center" wrapText="1"/>
      <protection hidden="1"/>
    </xf>
    <xf numFmtId="0" fontId="15" fillId="3" borderId="4" xfId="0" applyFont="1" applyFill="1" applyBorder="1" applyAlignment="1" applyProtection="1">
      <alignment horizontal="right" vertical="center" wrapText="1"/>
      <protection hidden="1"/>
    </xf>
    <xf numFmtId="164" fontId="13" fillId="8" borderId="8" xfId="0" applyNumberFormat="1" applyFont="1" applyFill="1" applyBorder="1" applyAlignment="1" applyProtection="1">
      <alignment horizontal="center" vertical="center"/>
      <protection hidden="1"/>
    </xf>
    <xf numFmtId="0" fontId="15" fillId="3" borderId="3" xfId="0" applyFont="1" applyFill="1" applyBorder="1" applyAlignment="1" applyProtection="1">
      <alignment vertical="center" wrapText="1"/>
      <protection hidden="1"/>
    </xf>
    <xf numFmtId="0" fontId="13" fillId="8" borderId="12" xfId="0" applyFont="1" applyFill="1" applyBorder="1" applyAlignment="1" applyProtection="1">
      <alignment horizontal="center" vertical="center"/>
      <protection hidden="1"/>
    </xf>
    <xf numFmtId="0" fontId="20" fillId="8" borderId="3" xfId="0" applyFont="1" applyFill="1" applyBorder="1" applyAlignment="1" applyProtection="1">
      <alignment vertical="center"/>
      <protection hidden="1"/>
    </xf>
    <xf numFmtId="0" fontId="12" fillId="3" borderId="0" xfId="0" applyFont="1" applyFill="1" applyAlignment="1" applyProtection="1">
      <alignment vertical="center"/>
      <protection hidden="1"/>
    </xf>
    <xf numFmtId="44" fontId="12" fillId="3" borderId="0" xfId="5" applyFont="1" applyFill="1" applyBorder="1" applyAlignment="1" applyProtection="1">
      <alignment vertical="center"/>
      <protection hidden="1"/>
    </xf>
    <xf numFmtId="0" fontId="15" fillId="8" borderId="5" xfId="0" applyFont="1" applyFill="1" applyBorder="1" applyAlignment="1" applyProtection="1">
      <alignment horizontal="center" vertical="center" wrapText="1"/>
      <protection hidden="1"/>
    </xf>
    <xf numFmtId="0" fontId="15" fillId="8" borderId="6" xfId="4" applyFont="1" applyFill="1" applyBorder="1" applyAlignment="1" applyProtection="1">
      <alignment horizontal="center" vertical="center" wrapText="1"/>
      <protection hidden="1"/>
    </xf>
    <xf numFmtId="0" fontId="15" fillId="8" borderId="8" xfId="0" applyFont="1" applyFill="1" applyBorder="1" applyAlignment="1" applyProtection="1">
      <alignment horizontal="center" vertical="center" wrapText="1"/>
      <protection hidden="1"/>
    </xf>
    <xf numFmtId="164" fontId="13" fillId="0" borderId="14" xfId="0" applyNumberFormat="1" applyFont="1" applyBorder="1" applyAlignment="1" applyProtection="1">
      <alignment horizontal="center" vertical="center"/>
      <protection hidden="1"/>
    </xf>
    <xf numFmtId="0" fontId="13" fillId="3" borderId="8" xfId="0" applyFont="1" applyFill="1" applyBorder="1" applyAlignment="1" applyProtection="1">
      <alignment horizontal="center" vertical="center" wrapText="1"/>
      <protection hidden="1"/>
    </xf>
    <xf numFmtId="44" fontId="13" fillId="3" borderId="1" xfId="5" applyFont="1" applyFill="1" applyBorder="1" applyAlignment="1" applyProtection="1">
      <alignment vertical="center"/>
      <protection hidden="1"/>
    </xf>
    <xf numFmtId="164" fontId="15" fillId="8" borderId="8" xfId="0" applyNumberFormat="1" applyFont="1" applyFill="1" applyBorder="1" applyAlignment="1" applyProtection="1">
      <alignment horizontal="right" vertical="center" wrapText="1"/>
      <protection hidden="1"/>
    </xf>
    <xf numFmtId="164" fontId="15" fillId="0" borderId="0" xfId="4" applyNumberFormat="1" applyFont="1" applyAlignment="1" applyProtection="1">
      <alignment vertical="center"/>
      <protection locked="0"/>
    </xf>
    <xf numFmtId="164" fontId="13" fillId="3" borderId="0" xfId="5" applyNumberFormat="1" applyFont="1" applyFill="1" applyBorder="1" applyAlignment="1" applyProtection="1">
      <alignment horizontal="left" vertical="center"/>
      <protection hidden="1"/>
    </xf>
    <xf numFmtId="44" fontId="13" fillId="3" borderId="0" xfId="5" applyFont="1" applyFill="1" applyBorder="1" applyAlignment="1" applyProtection="1">
      <alignment horizontal="left" vertical="center"/>
      <protection hidden="1"/>
    </xf>
    <xf numFmtId="167" fontId="7" fillId="3" borderId="0" xfId="0" applyNumberFormat="1" applyFont="1" applyFill="1" applyAlignment="1" applyProtection="1">
      <alignment vertical="center"/>
      <protection hidden="1"/>
    </xf>
    <xf numFmtId="0" fontId="15" fillId="0" borderId="0" xfId="0" applyFont="1" applyAlignment="1" applyProtection="1">
      <alignment horizontal="right" vertical="center"/>
      <protection hidden="1"/>
    </xf>
    <xf numFmtId="49" fontId="13" fillId="3" borderId="0" xfId="5" applyNumberFormat="1" applyFont="1" applyFill="1" applyBorder="1" applyAlignment="1" applyProtection="1">
      <alignment horizontal="left" vertical="top" wrapText="1"/>
      <protection hidden="1"/>
    </xf>
    <xf numFmtId="10" fontId="15" fillId="0" borderId="0" xfId="0" applyNumberFormat="1" applyFont="1" applyAlignment="1" applyProtection="1">
      <alignment horizontal="center" vertical="center"/>
      <protection hidden="1"/>
    </xf>
    <xf numFmtId="9" fontId="15" fillId="0" borderId="0" xfId="0" applyNumberFormat="1" applyFont="1" applyAlignment="1" applyProtection="1">
      <alignment horizontal="center" vertical="center"/>
      <protection hidden="1"/>
    </xf>
    <xf numFmtId="44" fontId="13" fillId="3" borderId="0" xfId="5" applyFont="1" applyFill="1" applyBorder="1" applyAlignment="1" applyProtection="1">
      <alignment horizontal="left" vertical="center" wrapText="1"/>
      <protection hidden="1"/>
    </xf>
    <xf numFmtId="0" fontId="7" fillId="0" borderId="0" xfId="0" applyFont="1" applyAlignment="1" applyProtection="1">
      <alignment horizontal="center" vertical="center"/>
      <protection hidden="1"/>
    </xf>
    <xf numFmtId="0" fontId="15" fillId="3" borderId="0" xfId="0" applyFont="1" applyFill="1" applyAlignment="1" applyProtection="1">
      <alignment horizontal="center" vertical="center" wrapText="1"/>
      <protection hidden="1"/>
    </xf>
    <xf numFmtId="49" fontId="13" fillId="3" borderId="0" xfId="0" applyNumberFormat="1" applyFont="1" applyFill="1" applyAlignment="1" applyProtection="1">
      <alignment horizontal="center" vertical="center" wrapText="1"/>
      <protection hidden="1"/>
    </xf>
    <xf numFmtId="0" fontId="15" fillId="3" borderId="1" xfId="0" applyFont="1" applyFill="1" applyBorder="1" applyAlignment="1" applyProtection="1">
      <alignment horizontal="center" vertical="center" wrapText="1"/>
      <protection hidden="1"/>
    </xf>
    <xf numFmtId="0" fontId="7" fillId="3" borderId="0" xfId="0" applyFont="1" applyFill="1" applyAlignment="1" applyProtection="1">
      <alignment vertical="center" wrapText="1"/>
      <protection hidden="1"/>
    </xf>
    <xf numFmtId="0" fontId="7" fillId="3" borderId="0" xfId="0" applyFont="1" applyFill="1" applyAlignment="1" applyProtection="1">
      <alignment horizontal="right" vertical="center"/>
      <protection hidden="1"/>
    </xf>
    <xf numFmtId="14" fontId="13" fillId="9" borderId="8" xfId="0" applyNumberFormat="1" applyFont="1" applyFill="1" applyBorder="1" applyAlignment="1" applyProtection="1">
      <alignment horizontal="center" vertical="center" wrapText="1"/>
      <protection locked="0"/>
    </xf>
    <xf numFmtId="166" fontId="13" fillId="9" borderId="12" xfId="0" applyNumberFormat="1" applyFont="1" applyFill="1" applyBorder="1" applyAlignment="1" applyProtection="1">
      <alignment horizontal="right" vertical="center"/>
      <protection locked="0"/>
    </xf>
    <xf numFmtId="0" fontId="14" fillId="8" borderId="13" xfId="4" applyFont="1" applyFill="1" applyBorder="1"/>
    <xf numFmtId="0" fontId="14" fillId="8" borderId="14" xfId="4" applyFont="1" applyFill="1" applyBorder="1"/>
    <xf numFmtId="0" fontId="21" fillId="0" borderId="0" xfId="0" applyFont="1" applyAlignment="1">
      <alignment vertical="center"/>
    </xf>
    <xf numFmtId="164" fontId="13" fillId="0" borderId="8" xfId="4" applyNumberFormat="1" applyFont="1" applyBorder="1" applyAlignment="1" applyProtection="1">
      <alignment horizontal="center" vertical="center"/>
      <protection hidden="1"/>
    </xf>
    <xf numFmtId="164" fontId="19" fillId="10" borderId="8" xfId="4" applyNumberFormat="1" applyFont="1" applyFill="1" applyBorder="1" applyAlignment="1" applyProtection="1">
      <alignment horizontal="center" vertical="center"/>
      <protection hidden="1"/>
    </xf>
    <xf numFmtId="0" fontId="6" fillId="3" borderId="3" xfId="3" applyFont="1" applyFill="1" applyBorder="1"/>
    <xf numFmtId="0" fontId="6" fillId="3" borderId="4" xfId="3" applyFont="1" applyFill="1" applyBorder="1"/>
    <xf numFmtId="0" fontId="6" fillId="3" borderId="0" xfId="3" applyFont="1" applyFill="1" applyAlignment="1">
      <alignment horizontal="center"/>
    </xf>
    <xf numFmtId="0" fontId="6" fillId="3" borderId="0" xfId="3" applyFont="1" applyFill="1"/>
    <xf numFmtId="0" fontId="3" fillId="0" borderId="3" xfId="3" applyBorder="1"/>
    <xf numFmtId="0" fontId="3" fillId="0" borderId="0" xfId="3"/>
    <xf numFmtId="0" fontId="3" fillId="0" borderId="4" xfId="3" applyBorder="1"/>
    <xf numFmtId="0" fontId="3" fillId="0" borderId="9" xfId="3" applyBorder="1"/>
    <xf numFmtId="0" fontId="3" fillId="0" borderId="10" xfId="3" applyBorder="1"/>
    <xf numFmtId="0" fontId="3" fillId="0" borderId="11" xfId="3" applyBorder="1"/>
    <xf numFmtId="164" fontId="13" fillId="6" borderId="8" xfId="4" applyNumberFormat="1" applyFont="1" applyFill="1" applyBorder="1" applyAlignment="1" applyProtection="1">
      <alignment horizontal="center" vertical="center"/>
      <protection locked="0"/>
    </xf>
    <xf numFmtId="164" fontId="13" fillId="6" borderId="8" xfId="4" applyNumberFormat="1" applyFont="1" applyFill="1" applyBorder="1" applyAlignment="1" applyProtection="1">
      <alignment vertical="center"/>
      <protection locked="0"/>
    </xf>
    <xf numFmtId="4" fontId="13" fillId="6" borderId="14" xfId="4" applyNumberFormat="1" applyFont="1" applyFill="1" applyBorder="1" applyAlignment="1" applyProtection="1">
      <alignment horizontal="center" vertical="center"/>
      <protection locked="0"/>
    </xf>
    <xf numFmtId="49" fontId="13" fillId="6" borderId="8" xfId="0" applyNumberFormat="1" applyFont="1" applyFill="1" applyBorder="1" applyAlignment="1" applyProtection="1">
      <alignment vertical="center" wrapText="1"/>
      <protection locked="0"/>
    </xf>
    <xf numFmtId="164" fontId="13" fillId="6" borderId="8" xfId="0" applyNumberFormat="1" applyFont="1" applyFill="1" applyBorder="1" applyAlignment="1" applyProtection="1">
      <alignment horizontal="center" vertical="center" wrapText="1"/>
      <protection locked="0"/>
    </xf>
    <xf numFmtId="14" fontId="13" fillId="6" borderId="8" xfId="0" applyNumberFormat="1" applyFont="1" applyFill="1" applyBorder="1" applyAlignment="1" applyProtection="1">
      <alignment horizontal="left" vertical="center"/>
      <protection locked="0"/>
    </xf>
    <xf numFmtId="2" fontId="13" fillId="6" borderId="8" xfId="0" applyNumberFormat="1" applyFont="1" applyFill="1" applyBorder="1" applyAlignment="1" applyProtection="1">
      <alignment horizontal="center" vertical="center" wrapText="1"/>
      <protection locked="0"/>
    </xf>
    <xf numFmtId="0" fontId="22" fillId="3" borderId="0" xfId="0" applyFont="1" applyFill="1"/>
    <xf numFmtId="166" fontId="15" fillId="3" borderId="0" xfId="4" applyNumberFormat="1" applyFont="1" applyFill="1" applyAlignment="1" applyProtection="1">
      <alignment horizontal="center" vertical="center"/>
      <protection hidden="1"/>
    </xf>
    <xf numFmtId="9" fontId="13" fillId="8" borderId="0" xfId="4" applyNumberFormat="1" applyFont="1" applyFill="1" applyAlignment="1" applyProtection="1">
      <alignment horizontal="center" vertical="center"/>
      <protection hidden="1"/>
    </xf>
    <xf numFmtId="4" fontId="13" fillId="9" borderId="8" xfId="1" applyNumberFormat="1" applyFont="1" applyFill="1" applyBorder="1" applyAlignment="1" applyProtection="1">
      <alignment horizontal="center" vertical="center" wrapText="1"/>
      <protection locked="0"/>
    </xf>
    <xf numFmtId="0" fontId="18" fillId="8" borderId="0" xfId="4" applyFont="1" applyFill="1" applyAlignment="1" applyProtection="1">
      <alignment horizontal="center" vertical="center"/>
      <protection locked="0"/>
    </xf>
    <xf numFmtId="10" fontId="13" fillId="8" borderId="0" xfId="4" applyNumberFormat="1" applyFont="1" applyFill="1" applyAlignment="1" applyProtection="1">
      <alignment horizontal="center" vertical="center"/>
      <protection hidden="1"/>
    </xf>
    <xf numFmtId="0" fontId="3" fillId="3" borderId="0" xfId="0" applyFont="1" applyFill="1" applyAlignment="1" applyProtection="1">
      <alignment horizontal="center" vertical="center" wrapText="1"/>
      <protection hidden="1"/>
    </xf>
    <xf numFmtId="0" fontId="14" fillId="8" borderId="3" xfId="0" applyFont="1" applyFill="1" applyBorder="1" applyAlignment="1">
      <alignment wrapText="1"/>
    </xf>
    <xf numFmtId="0" fontId="14" fillId="8" borderId="4" xfId="0" applyFont="1" applyFill="1" applyBorder="1" applyAlignment="1">
      <alignment wrapText="1"/>
    </xf>
    <xf numFmtId="0" fontId="14" fillId="8" borderId="3" xfId="0" applyFont="1" applyFill="1" applyBorder="1" applyAlignment="1">
      <alignment horizontal="left" wrapText="1"/>
    </xf>
    <xf numFmtId="0" fontId="14" fillId="8" borderId="4" xfId="0" applyFont="1" applyFill="1" applyBorder="1" applyAlignment="1">
      <alignment horizontal="left" wrapText="1"/>
    </xf>
    <xf numFmtId="0" fontId="14" fillId="8" borderId="3" xfId="0" applyFont="1" applyFill="1" applyBorder="1"/>
    <xf numFmtId="0" fontId="14" fillId="8" borderId="5" xfId="0" applyFont="1" applyFill="1" applyBorder="1"/>
    <xf numFmtId="0" fontId="14" fillId="8" borderId="4" xfId="0" applyFont="1" applyFill="1" applyBorder="1"/>
    <xf numFmtId="0" fontId="12" fillId="8" borderId="0" xfId="4" applyFont="1" applyFill="1" applyAlignment="1" applyProtection="1">
      <alignment horizontal="right" vertical="center" wrapText="1"/>
      <protection hidden="1"/>
    </xf>
    <xf numFmtId="0" fontId="12" fillId="8" borderId="3" xfId="4" applyFont="1" applyFill="1" applyBorder="1" applyAlignment="1" applyProtection="1">
      <alignment horizontal="right" vertical="center" wrapText="1"/>
      <protection hidden="1"/>
    </xf>
    <xf numFmtId="0" fontId="4" fillId="0" borderId="0" xfId="0" applyFont="1" applyAlignment="1" applyProtection="1">
      <alignment horizontal="center" vertical="center" wrapText="1"/>
      <protection hidden="1"/>
    </xf>
    <xf numFmtId="49" fontId="13" fillId="9" borderId="14" xfId="0" applyNumberFormat="1" applyFont="1" applyFill="1" applyBorder="1" applyAlignment="1" applyProtection="1">
      <alignment horizontal="center" vertical="center" wrapText="1"/>
      <protection locked="0"/>
    </xf>
    <xf numFmtId="166" fontId="13" fillId="3" borderId="0" xfId="4" applyNumberFormat="1" applyFont="1" applyFill="1" applyAlignment="1" applyProtection="1">
      <alignment horizontal="center" vertical="center"/>
      <protection hidden="1"/>
    </xf>
    <xf numFmtId="166" fontId="13" fillId="3" borderId="0" xfId="4" applyNumberFormat="1" applyFont="1" applyFill="1" applyAlignment="1" applyProtection="1">
      <alignment vertical="center"/>
      <protection hidden="1"/>
    </xf>
    <xf numFmtId="166" fontId="13" fillId="3" borderId="5" xfId="4" applyNumberFormat="1" applyFont="1" applyFill="1" applyBorder="1" applyAlignment="1" applyProtection="1">
      <alignment vertical="center"/>
      <protection hidden="1"/>
    </xf>
    <xf numFmtId="10" fontId="15" fillId="0" borderId="0" xfId="4" applyNumberFormat="1" applyFont="1" applyAlignment="1" applyProtection="1">
      <alignment horizontal="center" vertical="center"/>
      <protection hidden="1"/>
    </xf>
    <xf numFmtId="0" fontId="15" fillId="0" borderId="0" xfId="4" applyFont="1" applyAlignment="1" applyProtection="1">
      <alignment horizontal="center" vertical="center" wrapText="1"/>
      <protection hidden="1"/>
    </xf>
    <xf numFmtId="0" fontId="15" fillId="7" borderId="14" xfId="4" applyFont="1" applyFill="1" applyBorder="1" applyAlignment="1" applyProtection="1">
      <alignment horizontal="center" vertical="center" wrapText="1"/>
      <protection hidden="1"/>
    </xf>
    <xf numFmtId="0" fontId="0" fillId="8" borderId="0" xfId="0" applyFill="1"/>
    <xf numFmtId="0" fontId="9" fillId="8" borderId="14" xfId="6" applyFont="1" applyFill="1" applyBorder="1" applyAlignment="1" applyProtection="1">
      <alignment vertical="center" wrapText="1"/>
      <protection hidden="1"/>
    </xf>
    <xf numFmtId="166" fontId="13" fillId="0" borderId="12" xfId="0" applyNumberFormat="1" applyFont="1" applyBorder="1" applyAlignment="1" applyProtection="1">
      <alignment horizontal="right" vertical="center"/>
      <protection hidden="1"/>
    </xf>
    <xf numFmtId="166" fontId="15" fillId="8" borderId="12" xfId="0" applyNumberFormat="1" applyFont="1" applyFill="1" applyBorder="1" applyAlignment="1" applyProtection="1">
      <alignment horizontal="right" vertical="center"/>
      <protection hidden="1"/>
    </xf>
    <xf numFmtId="164" fontId="15" fillId="8" borderId="14" xfId="0" applyNumberFormat="1" applyFont="1" applyFill="1" applyBorder="1" applyAlignment="1" applyProtection="1">
      <alignment horizontal="right" vertical="center" wrapText="1"/>
      <protection hidden="1"/>
    </xf>
    <xf numFmtId="0" fontId="15" fillId="8" borderId="4" xfId="0" applyFont="1" applyFill="1" applyBorder="1" applyAlignment="1" applyProtection="1">
      <alignment horizontal="center" vertical="center" wrapText="1"/>
      <protection hidden="1"/>
    </xf>
    <xf numFmtId="0" fontId="0" fillId="0" borderId="13" xfId="0" applyBorder="1"/>
    <xf numFmtId="164" fontId="14" fillId="0" borderId="0" xfId="4" applyNumberFormat="1" applyFont="1"/>
    <xf numFmtId="10" fontId="14" fillId="0" borderId="0" xfId="4" applyNumberFormat="1" applyFont="1"/>
    <xf numFmtId="166" fontId="13" fillId="3" borderId="12" xfId="4" applyNumberFormat="1" applyFont="1" applyFill="1" applyBorder="1" applyAlignment="1" applyProtection="1">
      <alignment horizontal="right" vertical="center"/>
      <protection hidden="1"/>
    </xf>
    <xf numFmtId="166" fontId="15" fillId="8" borderId="12" xfId="4" applyNumberFormat="1" applyFont="1" applyFill="1" applyBorder="1" applyAlignment="1" applyProtection="1">
      <alignment horizontal="right" vertical="center"/>
      <protection hidden="1"/>
    </xf>
    <xf numFmtId="4" fontId="13" fillId="6" borderId="13" xfId="4" applyNumberFormat="1" applyFont="1" applyFill="1" applyBorder="1" applyAlignment="1" applyProtection="1">
      <alignment horizontal="center" vertical="center"/>
      <protection locked="0"/>
    </xf>
    <xf numFmtId="166" fontId="15" fillId="8" borderId="12" xfId="4" applyNumberFormat="1" applyFont="1" applyFill="1" applyBorder="1" applyAlignment="1">
      <alignment horizontal="right" vertical="center"/>
    </xf>
    <xf numFmtId="166" fontId="15" fillId="8" borderId="13" xfId="0" applyNumberFormat="1" applyFont="1" applyFill="1" applyBorder="1" applyAlignment="1" applyProtection="1">
      <alignment vertical="center"/>
      <protection hidden="1"/>
    </xf>
    <xf numFmtId="166" fontId="15" fillId="8" borderId="14" xfId="0" applyNumberFormat="1" applyFont="1" applyFill="1" applyBorder="1" applyAlignment="1" applyProtection="1">
      <alignment vertical="center"/>
      <protection hidden="1"/>
    </xf>
    <xf numFmtId="0" fontId="16" fillId="8" borderId="8" xfId="4" applyFont="1" applyFill="1" applyBorder="1"/>
    <xf numFmtId="166" fontId="15" fillId="8" borderId="1" xfId="0" applyNumberFormat="1" applyFont="1" applyFill="1" applyBorder="1" applyAlignment="1" applyProtection="1">
      <alignment vertical="center"/>
      <protection locked="0"/>
    </xf>
    <xf numFmtId="166" fontId="15" fillId="8" borderId="2" xfId="0" applyNumberFormat="1" applyFont="1" applyFill="1" applyBorder="1" applyAlignment="1" applyProtection="1">
      <alignment vertical="center"/>
      <protection locked="0"/>
    </xf>
    <xf numFmtId="166" fontId="15" fillId="8" borderId="10" xfId="0" applyNumberFormat="1" applyFont="1" applyFill="1" applyBorder="1" applyAlignment="1" applyProtection="1">
      <alignment vertical="center"/>
      <protection locked="0"/>
    </xf>
    <xf numFmtId="166" fontId="15" fillId="8" borderId="11" xfId="0" applyNumberFormat="1" applyFont="1" applyFill="1" applyBorder="1" applyAlignment="1" applyProtection="1">
      <alignment vertical="center"/>
      <protection locked="0"/>
    </xf>
    <xf numFmtId="0" fontId="20" fillId="8" borderId="8" xfId="0" applyFont="1" applyFill="1" applyBorder="1" applyAlignment="1" applyProtection="1">
      <alignment vertical="center"/>
      <protection hidden="1"/>
    </xf>
    <xf numFmtId="166" fontId="15" fillId="8" borderId="13" xfId="0" applyNumberFormat="1" applyFont="1" applyFill="1" applyBorder="1" applyAlignment="1">
      <alignment vertical="center"/>
    </xf>
    <xf numFmtId="166" fontId="15" fillId="8" borderId="14" xfId="0" applyNumberFormat="1" applyFont="1" applyFill="1" applyBorder="1" applyAlignment="1">
      <alignment vertical="center"/>
    </xf>
    <xf numFmtId="0" fontId="20" fillId="8" borderId="12" xfId="0" applyFont="1" applyFill="1" applyBorder="1" applyAlignment="1" applyProtection="1">
      <alignment vertical="center"/>
      <protection hidden="1"/>
    </xf>
    <xf numFmtId="168" fontId="13" fillId="9" borderId="8" xfId="1" applyNumberFormat="1" applyFont="1" applyFill="1" applyBorder="1" applyAlignment="1" applyProtection="1">
      <alignment horizontal="center" vertical="center" wrapText="1"/>
      <protection locked="0"/>
    </xf>
    <xf numFmtId="9" fontId="15" fillId="8" borderId="8" xfId="4" applyNumberFormat="1" applyFont="1" applyFill="1" applyBorder="1" applyAlignment="1" applyProtection="1">
      <alignment horizontal="right" vertical="center"/>
      <protection hidden="1"/>
    </xf>
    <xf numFmtId="9" fontId="15" fillId="8" borderId="8" xfId="0" applyNumberFormat="1" applyFont="1" applyFill="1" applyBorder="1" applyAlignment="1" applyProtection="1">
      <alignment horizontal="right" vertical="center"/>
      <protection hidden="1"/>
    </xf>
    <xf numFmtId="9" fontId="15" fillId="8" borderId="8" xfId="0" applyNumberFormat="1" applyFont="1" applyFill="1" applyBorder="1" applyAlignment="1" applyProtection="1">
      <alignment vertical="center"/>
      <protection hidden="1"/>
    </xf>
    <xf numFmtId="0" fontId="0" fillId="0" borderId="0" xfId="0" applyAlignment="1">
      <alignment wrapText="1"/>
    </xf>
    <xf numFmtId="166" fontId="16" fillId="8" borderId="12" xfId="4" applyNumberFormat="1" applyFont="1" applyFill="1" applyBorder="1" applyAlignment="1" applyProtection="1">
      <alignment horizontal="right" vertical="center" wrapText="1" indent="1"/>
      <protection locked="0"/>
    </xf>
    <xf numFmtId="1" fontId="24" fillId="9" borderId="8" xfId="0" applyNumberFormat="1" applyFont="1" applyFill="1" applyBorder="1"/>
    <xf numFmtId="0" fontId="15" fillId="3" borderId="16" xfId="0" applyFont="1" applyFill="1" applyBorder="1" applyAlignment="1" applyProtection="1">
      <alignment vertical="center" wrapText="1"/>
      <protection hidden="1"/>
    </xf>
    <xf numFmtId="0" fontId="13" fillId="8" borderId="8" xfId="0" applyFont="1" applyFill="1" applyBorder="1" applyAlignment="1" applyProtection="1">
      <alignment horizontal="center" vertical="center"/>
      <protection hidden="1"/>
    </xf>
    <xf numFmtId="0" fontId="15" fillId="8" borderId="10" xfId="0" applyFont="1" applyFill="1" applyBorder="1" applyAlignment="1" applyProtection="1">
      <alignment vertical="center" wrapText="1"/>
      <protection hidden="1"/>
    </xf>
    <xf numFmtId="14" fontId="0" fillId="8" borderId="10" xfId="0" applyNumberFormat="1" applyFill="1" applyBorder="1"/>
    <xf numFmtId="0" fontId="0" fillId="0" borderId="0" xfId="0" applyAlignment="1">
      <alignment vertical="center" wrapText="1"/>
    </xf>
    <xf numFmtId="0" fontId="14" fillId="8" borderId="0" xfId="0" applyFont="1" applyFill="1"/>
    <xf numFmtId="0" fontId="5" fillId="8" borderId="0" xfId="0" applyFont="1" applyFill="1"/>
    <xf numFmtId="164" fontId="5" fillId="8" borderId="0" xfId="0" applyNumberFormat="1" applyFont="1" applyFill="1" applyAlignment="1">
      <alignment horizontal="center"/>
    </xf>
    <xf numFmtId="0" fontId="14" fillId="8" borderId="0" xfId="0" applyFont="1" applyFill="1" applyAlignment="1">
      <alignment wrapText="1"/>
    </xf>
    <xf numFmtId="0" fontId="18" fillId="8" borderId="0" xfId="0" applyFont="1" applyFill="1" applyAlignment="1">
      <alignment horizontal="right" wrapText="1"/>
    </xf>
    <xf numFmtId="0" fontId="14" fillId="8" borderId="0" xfId="0" applyFont="1" applyFill="1" applyAlignment="1">
      <alignment horizontal="left" wrapText="1"/>
    </xf>
    <xf numFmtId="0" fontId="16" fillId="8" borderId="0" xfId="0" applyFont="1" applyFill="1" applyAlignment="1">
      <alignment horizontal="right" wrapText="1"/>
    </xf>
    <xf numFmtId="164" fontId="5" fillId="8" borderId="0" xfId="0" applyNumberFormat="1" applyFont="1" applyFill="1" applyAlignment="1">
      <alignment horizontal="center" wrapText="1"/>
    </xf>
    <xf numFmtId="0" fontId="5" fillId="8" borderId="0" xfId="0" applyFont="1" applyFill="1" applyAlignment="1">
      <alignment horizontal="center" wrapText="1"/>
    </xf>
    <xf numFmtId="0" fontId="16" fillId="8" borderId="0" xfId="0" applyFont="1" applyFill="1" applyAlignment="1">
      <alignment horizontal="right" vertical="center"/>
    </xf>
    <xf numFmtId="0" fontId="5" fillId="8" borderId="0" xfId="0" applyFont="1" applyFill="1" applyAlignment="1">
      <alignment horizontal="center"/>
    </xf>
    <xf numFmtId="0" fontId="0" fillId="8" borderId="9" xfId="0" applyFill="1" applyBorder="1"/>
    <xf numFmtId="0" fontId="0" fillId="8" borderId="10" xfId="0" applyFill="1" applyBorder="1"/>
    <xf numFmtId="0" fontId="0" fillId="8" borderId="11" xfId="0" applyFill="1" applyBorder="1"/>
    <xf numFmtId="14" fontId="0" fillId="9" borderId="16" xfId="0" applyNumberFormat="1" applyFill="1" applyBorder="1" applyAlignment="1">
      <alignment horizontal="center" vertical="center"/>
    </xf>
    <xf numFmtId="0" fontId="0" fillId="0" borderId="21" xfId="0" applyBorder="1"/>
    <xf numFmtId="0" fontId="0" fillId="0" borderId="26" xfId="0" applyBorder="1"/>
    <xf numFmtId="0" fontId="27" fillId="10" borderId="25" xfId="0" applyFont="1" applyFill="1" applyBorder="1" applyAlignment="1">
      <alignment horizontal="center" vertical="center"/>
    </xf>
    <xf numFmtId="0" fontId="0" fillId="0" borderId="20" xfId="0" applyBorder="1"/>
    <xf numFmtId="0" fontId="0" fillId="0" borderId="0" xfId="0" applyAlignment="1">
      <alignment vertical="center"/>
    </xf>
    <xf numFmtId="44" fontId="0" fillId="0" borderId="27" xfId="1" applyFont="1" applyBorder="1" applyAlignment="1">
      <alignment vertical="center"/>
    </xf>
    <xf numFmtId="44" fontId="0" fillId="12" borderId="18" xfId="1" applyFont="1" applyFill="1" applyBorder="1" applyAlignment="1">
      <alignment vertical="center"/>
    </xf>
    <xf numFmtId="9" fontId="26" fillId="10" borderId="23" xfId="0" applyNumberFormat="1" applyFont="1" applyFill="1" applyBorder="1" applyAlignment="1">
      <alignment vertical="center"/>
    </xf>
    <xf numFmtId="44" fontId="26" fillId="10" borderId="19" xfId="1" applyFont="1" applyFill="1" applyBorder="1" applyAlignment="1">
      <alignment vertical="center"/>
    </xf>
    <xf numFmtId="44" fontId="26" fillId="10" borderId="22" xfId="1" applyFont="1" applyFill="1" applyBorder="1" applyAlignment="1">
      <alignment vertical="center"/>
    </xf>
    <xf numFmtId="44" fontId="0" fillId="0" borderId="39" xfId="1" applyFont="1" applyBorder="1" applyAlignment="1">
      <alignment vertical="center"/>
    </xf>
    <xf numFmtId="44" fontId="0" fillId="8" borderId="37" xfId="1" applyFont="1" applyFill="1" applyBorder="1" applyAlignment="1">
      <alignment vertical="center"/>
    </xf>
    <xf numFmtId="0" fontId="27" fillId="10" borderId="42" xfId="0" applyFont="1" applyFill="1" applyBorder="1" applyAlignment="1">
      <alignment horizontal="center" vertical="center"/>
    </xf>
    <xf numFmtId="44" fontId="0" fillId="0" borderId="43" xfId="1" applyFont="1" applyBorder="1"/>
    <xf numFmtId="44" fontId="0" fillId="0" borderId="44" xfId="1" applyFont="1" applyBorder="1"/>
    <xf numFmtId="44" fontId="0" fillId="12" borderId="25" xfId="1" applyFont="1" applyFill="1" applyBorder="1"/>
    <xf numFmtId="0" fontId="0" fillId="0" borderId="0" xfId="0" applyAlignment="1">
      <alignment horizontal="center" vertical="center"/>
    </xf>
    <xf numFmtId="164" fontId="0" fillId="0" borderId="0" xfId="1" applyNumberFormat="1" applyFont="1" applyFill="1" applyBorder="1"/>
    <xf numFmtId="44" fontId="0" fillId="0" borderId="0" xfId="1" applyFont="1" applyFill="1" applyBorder="1"/>
    <xf numFmtId="44" fontId="0" fillId="0" borderId="0" xfId="1" applyFont="1" applyFill="1" applyBorder="1" applyAlignment="1">
      <alignment horizontal="center" vertical="center"/>
    </xf>
    <xf numFmtId="44" fontId="0" fillId="0" borderId="0" xfId="1" applyFont="1" applyFill="1" applyBorder="1" applyAlignment="1">
      <alignment vertical="center"/>
    </xf>
    <xf numFmtId="164" fontId="2" fillId="0" borderId="0" xfId="1" applyNumberFormat="1" applyFont="1" applyFill="1" applyBorder="1"/>
    <xf numFmtId="0" fontId="25" fillId="0" borderId="0" xfId="0" applyFont="1" applyAlignment="1">
      <alignment wrapText="1"/>
    </xf>
    <xf numFmtId="9" fontId="0" fillId="0" borderId="0" xfId="0" applyNumberFormat="1"/>
    <xf numFmtId="166" fontId="0" fillId="0" borderId="0" xfId="1" applyNumberFormat="1" applyFont="1" applyFill="1" applyBorder="1" applyAlignment="1">
      <alignment vertical="center"/>
    </xf>
    <xf numFmtId="0" fontId="2" fillId="0" borderId="0" xfId="0" applyFont="1"/>
    <xf numFmtId="166" fontId="13" fillId="0" borderId="0" xfId="4" applyNumberFormat="1" applyFont="1" applyAlignment="1" applyProtection="1">
      <alignment horizontal="right" vertical="center"/>
      <protection locked="0"/>
    </xf>
    <xf numFmtId="0" fontId="15" fillId="3" borderId="0" xfId="0" applyFont="1" applyFill="1" applyAlignment="1" applyProtection="1">
      <alignment vertical="top" wrapText="1"/>
      <protection hidden="1"/>
    </xf>
    <xf numFmtId="14" fontId="15" fillId="0" borderId="0" xfId="0" applyNumberFormat="1" applyFont="1" applyAlignment="1" applyProtection="1">
      <alignment horizontal="right" vertical="center"/>
      <protection locked="0"/>
    </xf>
    <xf numFmtId="164" fontId="19" fillId="8" borderId="0" xfId="4" applyNumberFormat="1" applyFont="1" applyFill="1" applyAlignment="1" applyProtection="1">
      <alignment horizontal="center" vertical="center"/>
      <protection hidden="1"/>
    </xf>
    <xf numFmtId="166" fontId="13" fillId="6" borderId="12" xfId="0" applyNumberFormat="1" applyFont="1" applyFill="1" applyBorder="1" applyAlignment="1" applyProtection="1">
      <alignment horizontal="center" vertical="center" wrapText="1"/>
      <protection locked="0"/>
    </xf>
    <xf numFmtId="0" fontId="2" fillId="0" borderId="0" xfId="0" applyFont="1" applyAlignment="1">
      <alignment horizontal="right" vertical="center" wrapText="1"/>
    </xf>
    <xf numFmtId="44" fontId="13" fillId="3" borderId="0" xfId="5" applyFont="1" applyFill="1" applyBorder="1" applyAlignment="1" applyProtection="1">
      <alignment vertical="center" wrapText="1"/>
      <protection hidden="1"/>
    </xf>
    <xf numFmtId="0" fontId="15" fillId="8" borderId="15" xfId="4" applyFont="1" applyFill="1" applyBorder="1" applyAlignment="1">
      <alignment horizontal="center" vertical="center" wrapText="1"/>
    </xf>
    <xf numFmtId="0" fontId="14" fillId="8" borderId="0" xfId="4" applyFont="1" applyFill="1"/>
    <xf numFmtId="164" fontId="18" fillId="3" borderId="8" xfId="4" applyNumberFormat="1" applyFont="1" applyFill="1" applyBorder="1" applyAlignment="1">
      <alignment horizontal="center" vertical="center"/>
    </xf>
    <xf numFmtId="0" fontId="0" fillId="9" borderId="8" xfId="0" applyFill="1" applyBorder="1" applyAlignment="1">
      <alignment horizontal="center" vertical="center"/>
    </xf>
    <xf numFmtId="166" fontId="13" fillId="9" borderId="12" xfId="0" applyNumberFormat="1" applyFont="1" applyFill="1" applyBorder="1" applyAlignment="1" applyProtection="1">
      <alignment horizontal="right" vertical="center"/>
      <protection locked="0" hidden="1"/>
    </xf>
    <xf numFmtId="0" fontId="12" fillId="8" borderId="8" xfId="0" applyFont="1" applyFill="1" applyBorder="1" applyAlignment="1" applyProtection="1">
      <alignment horizontal="center" vertical="center" wrapText="1"/>
      <protection hidden="1"/>
    </xf>
    <xf numFmtId="0" fontId="6" fillId="3" borderId="3" xfId="3" applyFont="1" applyFill="1" applyBorder="1" applyAlignment="1">
      <alignment horizontal="left" vertical="center" wrapText="1"/>
    </xf>
    <xf numFmtId="0" fontId="6" fillId="3" borderId="0" xfId="3" applyFont="1" applyFill="1" applyAlignment="1">
      <alignment horizontal="left" vertical="center" wrapText="1"/>
    </xf>
    <xf numFmtId="0" fontId="6" fillId="3" borderId="4" xfId="3" applyFont="1" applyFill="1" applyBorder="1" applyAlignment="1">
      <alignment horizontal="left" vertical="center" wrapText="1"/>
    </xf>
    <xf numFmtId="0" fontId="6" fillId="3" borderId="0" xfId="3" quotePrefix="1" applyFont="1" applyFill="1"/>
    <xf numFmtId="0" fontId="6" fillId="3" borderId="0" xfId="3" applyFont="1" applyFill="1"/>
    <xf numFmtId="0" fontId="6" fillId="3" borderId="4" xfId="3" applyFont="1" applyFill="1" applyBorder="1"/>
    <xf numFmtId="0" fontId="6" fillId="3" borderId="3" xfId="3" quotePrefix="1" applyFont="1" applyFill="1" applyBorder="1" applyAlignment="1">
      <alignment horizontal="left" vertical="top" wrapText="1"/>
    </xf>
    <xf numFmtId="0" fontId="6" fillId="3" borderId="0" xfId="3" quotePrefix="1" applyFont="1" applyFill="1" applyAlignment="1">
      <alignment horizontal="left" vertical="top" wrapText="1"/>
    </xf>
    <xf numFmtId="0" fontId="6" fillId="3" borderId="4" xfId="3" quotePrefix="1" applyFont="1" applyFill="1" applyBorder="1" applyAlignment="1">
      <alignment horizontal="left" vertical="top" wrapText="1"/>
    </xf>
    <xf numFmtId="49" fontId="5" fillId="2" borderId="3" xfId="0" applyNumberFormat="1" applyFont="1" applyFill="1" applyBorder="1" applyAlignment="1">
      <alignment horizontal="center" wrapText="1"/>
    </xf>
    <xf numFmtId="49" fontId="5" fillId="2" borderId="0" xfId="0" applyNumberFormat="1" applyFont="1" applyFill="1" applyAlignment="1">
      <alignment horizontal="center" wrapText="1"/>
    </xf>
    <xf numFmtId="49" fontId="5" fillId="2" borderId="4" xfId="0" applyNumberFormat="1" applyFont="1" applyFill="1" applyBorder="1" applyAlignment="1">
      <alignment horizontal="center" wrapText="1"/>
    </xf>
    <xf numFmtId="0" fontId="6" fillId="3" borderId="3" xfId="3" applyFont="1" applyFill="1" applyBorder="1" applyAlignment="1">
      <alignment horizontal="left" wrapText="1"/>
    </xf>
    <xf numFmtId="0" fontId="6" fillId="3" borderId="0" xfId="3" applyFont="1" applyFill="1" applyAlignment="1">
      <alignment horizontal="left" wrapText="1"/>
    </xf>
    <xf numFmtId="0" fontId="6" fillId="3" borderId="4" xfId="3" applyFont="1" applyFill="1" applyBorder="1" applyAlignment="1">
      <alignment horizontal="left" wrapText="1"/>
    </xf>
    <xf numFmtId="0" fontId="4" fillId="0" borderId="6" xfId="3" applyFont="1" applyBorder="1" applyAlignment="1">
      <alignment horizontal="center" vertical="center"/>
    </xf>
    <xf numFmtId="0" fontId="4" fillId="0" borderId="1" xfId="3" applyFont="1" applyBorder="1" applyAlignment="1">
      <alignment horizontal="center" vertical="center"/>
    </xf>
    <xf numFmtId="0" fontId="4" fillId="0" borderId="2" xfId="3" applyFont="1" applyBorder="1" applyAlignment="1">
      <alignment horizontal="center" vertical="center"/>
    </xf>
    <xf numFmtId="0" fontId="6" fillId="3" borderId="3" xfId="3" applyFont="1" applyFill="1" applyBorder="1" applyAlignment="1">
      <alignment wrapText="1"/>
    </xf>
    <xf numFmtId="0" fontId="6" fillId="3" borderId="0" xfId="3" applyFont="1" applyFill="1" applyAlignment="1">
      <alignment wrapText="1"/>
    </xf>
    <xf numFmtId="0" fontId="6" fillId="3" borderId="4" xfId="3" applyFont="1" applyFill="1" applyBorder="1" applyAlignment="1">
      <alignment wrapText="1"/>
    </xf>
    <xf numFmtId="0" fontId="6" fillId="3" borderId="3" xfId="3" applyFont="1" applyFill="1" applyBorder="1" applyAlignment="1">
      <alignment horizontal="left" vertical="top" wrapText="1"/>
    </xf>
    <xf numFmtId="0" fontId="6" fillId="3" borderId="0" xfId="3" applyFont="1" applyFill="1" applyAlignment="1">
      <alignment horizontal="left" vertical="top" wrapText="1"/>
    </xf>
    <xf numFmtId="0" fontId="6" fillId="3" borderId="4" xfId="3" applyFont="1" applyFill="1" applyBorder="1" applyAlignment="1">
      <alignment horizontal="left" vertical="top" wrapText="1"/>
    </xf>
    <xf numFmtId="0" fontId="16" fillId="8" borderId="6" xfId="0" applyFont="1" applyFill="1" applyBorder="1" applyAlignment="1">
      <alignment horizontal="center" vertical="center"/>
    </xf>
    <xf numFmtId="0" fontId="16" fillId="8" borderId="1" xfId="0" applyFont="1" applyFill="1" applyBorder="1" applyAlignment="1">
      <alignment horizontal="center" vertical="center"/>
    </xf>
    <xf numFmtId="0" fontId="16" fillId="8" borderId="2" xfId="0" applyFont="1" applyFill="1" applyBorder="1" applyAlignment="1">
      <alignment horizontal="center" vertical="center"/>
    </xf>
    <xf numFmtId="166" fontId="15" fillId="8" borderId="15" xfId="0" applyNumberFormat="1" applyFont="1" applyFill="1" applyBorder="1" applyAlignment="1" applyProtection="1">
      <alignment horizontal="right" vertical="center"/>
      <protection locked="0"/>
    </xf>
    <xf numFmtId="166" fontId="15" fillId="8" borderId="16" xfId="0" applyNumberFormat="1" applyFont="1" applyFill="1" applyBorder="1" applyAlignment="1" applyProtection="1">
      <alignment horizontal="right" vertical="center"/>
      <protection locked="0"/>
    </xf>
    <xf numFmtId="0" fontId="12" fillId="8" borderId="3" xfId="4" applyFont="1" applyFill="1" applyBorder="1" applyAlignment="1" applyProtection="1">
      <alignment horizontal="right" vertical="center" wrapText="1"/>
      <protection hidden="1"/>
    </xf>
    <xf numFmtId="0" fontId="12" fillId="8" borderId="4" xfId="4" applyFont="1" applyFill="1" applyBorder="1" applyAlignment="1" applyProtection="1">
      <alignment horizontal="right" vertical="center" wrapText="1"/>
      <protection hidden="1"/>
    </xf>
    <xf numFmtId="0" fontId="12" fillId="8" borderId="0" xfId="4" applyFont="1" applyFill="1" applyAlignment="1" applyProtection="1">
      <alignment horizontal="right" vertical="center" wrapText="1"/>
      <protection hidden="1"/>
    </xf>
    <xf numFmtId="0" fontId="15" fillId="8" borderId="6" xfId="4" applyFont="1" applyFill="1" applyBorder="1" applyAlignment="1">
      <alignment horizontal="center" vertical="center" wrapText="1"/>
    </xf>
    <xf numFmtId="0" fontId="15" fillId="8" borderId="1" xfId="4" applyFont="1" applyFill="1" applyBorder="1" applyAlignment="1">
      <alignment horizontal="center" vertical="center" wrapText="1"/>
    </xf>
    <xf numFmtId="0" fontId="15" fillId="8" borderId="2" xfId="4" applyFont="1" applyFill="1" applyBorder="1" applyAlignment="1">
      <alignment horizontal="center" vertical="center" wrapText="1"/>
    </xf>
    <xf numFmtId="0" fontId="15" fillId="8" borderId="9" xfId="4" applyFont="1" applyFill="1" applyBorder="1" applyAlignment="1">
      <alignment horizontal="center" vertical="center" wrapText="1"/>
    </xf>
    <xf numFmtId="0" fontId="15" fillId="8" borderId="10" xfId="4" applyFont="1" applyFill="1" applyBorder="1" applyAlignment="1">
      <alignment horizontal="center" vertical="center" wrapText="1"/>
    </xf>
    <xf numFmtId="0" fontId="15" fillId="8" borderId="11" xfId="4" applyFont="1" applyFill="1" applyBorder="1" applyAlignment="1">
      <alignment horizontal="center" vertical="center" wrapText="1"/>
    </xf>
    <xf numFmtId="0" fontId="15" fillId="8" borderId="6" xfId="0" applyFont="1" applyFill="1" applyBorder="1" applyAlignment="1" applyProtection="1">
      <alignment horizontal="center" vertical="center" wrapText="1"/>
      <protection hidden="1"/>
    </xf>
    <xf numFmtId="0" fontId="15" fillId="8" borderId="1" xfId="0" applyFont="1" applyFill="1" applyBorder="1" applyAlignment="1" applyProtection="1">
      <alignment horizontal="center" vertical="center" wrapText="1"/>
      <protection hidden="1"/>
    </xf>
    <xf numFmtId="0" fontId="15" fillId="8" borderId="2" xfId="0" applyFont="1" applyFill="1" applyBorder="1" applyAlignment="1" applyProtection="1">
      <alignment horizontal="center" vertical="center" wrapText="1"/>
      <protection hidden="1"/>
    </xf>
    <xf numFmtId="0" fontId="15" fillId="8" borderId="9" xfId="0" applyFont="1" applyFill="1" applyBorder="1" applyAlignment="1" applyProtection="1">
      <alignment horizontal="center" vertical="center" wrapText="1"/>
      <protection hidden="1"/>
    </xf>
    <xf numFmtId="0" fontId="15" fillId="8" borderId="10" xfId="0" applyFont="1" applyFill="1" applyBorder="1" applyAlignment="1" applyProtection="1">
      <alignment horizontal="center" vertical="center" wrapText="1"/>
      <protection hidden="1"/>
    </xf>
    <xf numFmtId="0" fontId="15" fillId="8" borderId="11" xfId="0" applyFont="1" applyFill="1" applyBorder="1" applyAlignment="1" applyProtection="1">
      <alignment horizontal="center" vertical="center" wrapText="1"/>
      <protection hidden="1"/>
    </xf>
    <xf numFmtId="166" fontId="13" fillId="9" borderId="12" xfId="0" applyNumberFormat="1" applyFont="1" applyFill="1" applyBorder="1" applyAlignment="1" applyProtection="1">
      <alignment horizontal="left" vertical="center"/>
      <protection locked="0"/>
    </xf>
    <xf numFmtId="166" fontId="13" fillId="9" borderId="13" xfId="0" applyNumberFormat="1" applyFont="1" applyFill="1" applyBorder="1" applyAlignment="1" applyProtection="1">
      <alignment horizontal="left" vertical="center"/>
      <protection locked="0"/>
    </xf>
    <xf numFmtId="166" fontId="13" fillId="9" borderId="14" xfId="0" applyNumberFormat="1" applyFont="1" applyFill="1" applyBorder="1" applyAlignment="1" applyProtection="1">
      <alignment horizontal="left" vertical="center"/>
      <protection locked="0"/>
    </xf>
    <xf numFmtId="44" fontId="12" fillId="8" borderId="9" xfId="1" applyFont="1" applyFill="1" applyBorder="1" applyAlignment="1" applyProtection="1">
      <alignment horizontal="center" vertical="center" wrapText="1"/>
      <protection hidden="1"/>
    </xf>
    <xf numFmtId="44" fontId="12" fillId="8" borderId="10" xfId="1" applyFont="1" applyFill="1" applyBorder="1" applyAlignment="1" applyProtection="1">
      <alignment horizontal="center" vertical="center" wrapText="1"/>
      <protection hidden="1"/>
    </xf>
    <xf numFmtId="44" fontId="12" fillId="8" borderId="11" xfId="1" applyFont="1" applyFill="1" applyBorder="1" applyAlignment="1" applyProtection="1">
      <alignment horizontal="center" vertical="center" wrapText="1"/>
      <protection hidden="1"/>
    </xf>
    <xf numFmtId="164" fontId="14" fillId="9" borderId="12" xfId="0" applyNumberFormat="1" applyFont="1" applyFill="1" applyBorder="1" applyAlignment="1">
      <alignment horizontal="center" vertical="center" wrapText="1"/>
    </xf>
    <xf numFmtId="164" fontId="14" fillId="9" borderId="14" xfId="0" applyNumberFormat="1" applyFont="1" applyFill="1" applyBorder="1" applyAlignment="1">
      <alignment horizontal="center" vertical="center" wrapText="1"/>
    </xf>
    <xf numFmtId="0" fontId="5" fillId="8" borderId="3" xfId="0" applyFont="1" applyFill="1" applyBorder="1" applyAlignment="1">
      <alignment horizontal="right" vertical="center" wrapText="1"/>
    </xf>
    <xf numFmtId="0" fontId="5" fillId="8" borderId="0" xfId="0" applyFont="1" applyFill="1" applyAlignment="1">
      <alignment horizontal="right" vertical="center" wrapText="1"/>
    </xf>
    <xf numFmtId="0" fontId="5" fillId="8" borderId="4" xfId="0" applyFont="1" applyFill="1" applyBorder="1" applyAlignment="1">
      <alignment horizontal="right" vertical="center" wrapText="1"/>
    </xf>
    <xf numFmtId="0" fontId="16" fillId="8" borderId="0" xfId="0" applyFont="1" applyFill="1" applyAlignment="1">
      <alignment horizontal="right" wrapText="1"/>
    </xf>
    <xf numFmtId="0" fontId="16" fillId="8" borderId="4" xfId="0" applyFont="1" applyFill="1" applyBorder="1" applyAlignment="1">
      <alignment horizontal="right" wrapText="1"/>
    </xf>
    <xf numFmtId="0" fontId="16" fillId="8" borderId="12" xfId="4" applyFont="1" applyFill="1" applyBorder="1" applyAlignment="1">
      <alignment horizontal="center"/>
    </xf>
    <xf numFmtId="0" fontId="16" fillId="8" borderId="13" xfId="4" applyFont="1" applyFill="1" applyBorder="1" applyAlignment="1">
      <alignment horizontal="center"/>
    </xf>
    <xf numFmtId="0" fontId="15" fillId="8" borderId="15" xfId="4" applyFont="1" applyFill="1" applyBorder="1" applyAlignment="1">
      <alignment horizontal="center" vertical="center" wrapText="1"/>
    </xf>
    <xf numFmtId="0" fontId="15" fillId="8" borderId="16" xfId="4" applyFont="1" applyFill="1" applyBorder="1" applyAlignment="1">
      <alignment horizontal="center" vertical="center" wrapText="1"/>
    </xf>
    <xf numFmtId="0" fontId="16" fillId="8" borderId="6" xfId="4" applyFont="1" applyFill="1" applyBorder="1" applyAlignment="1">
      <alignment horizontal="left" vertical="center"/>
    </xf>
    <xf numFmtId="0" fontId="16" fillId="8" borderId="1" xfId="4" applyFont="1" applyFill="1" applyBorder="1" applyAlignment="1">
      <alignment horizontal="left" vertical="center"/>
    </xf>
    <xf numFmtId="0" fontId="16" fillId="8" borderId="2" xfId="4" applyFont="1" applyFill="1" applyBorder="1" applyAlignment="1">
      <alignment horizontal="left" vertical="center"/>
    </xf>
    <xf numFmtId="0" fontId="16" fillId="8" borderId="9" xfId="4" applyFont="1" applyFill="1" applyBorder="1" applyAlignment="1">
      <alignment horizontal="left" vertical="center"/>
    </xf>
    <xf numFmtId="0" fontId="16" fillId="8" borderId="10" xfId="4" applyFont="1" applyFill="1" applyBorder="1" applyAlignment="1">
      <alignment horizontal="left" vertical="center"/>
    </xf>
    <xf numFmtId="0" fontId="16" fillId="8" borderId="11" xfId="4" applyFont="1" applyFill="1" applyBorder="1" applyAlignment="1">
      <alignment horizontal="left" vertical="center"/>
    </xf>
    <xf numFmtId="164" fontId="13" fillId="6" borderId="8" xfId="4" applyNumberFormat="1" applyFont="1" applyFill="1" applyBorder="1" applyAlignment="1" applyProtection="1">
      <alignment horizontal="center" vertical="center"/>
      <protection locked="0"/>
    </xf>
    <xf numFmtId="0" fontId="15" fillId="8" borderId="12" xfId="0" applyFont="1" applyFill="1" applyBorder="1" applyAlignment="1" applyProtection="1">
      <alignment horizontal="center" vertical="center" wrapText="1"/>
      <protection hidden="1"/>
    </xf>
    <xf numFmtId="0" fontId="15" fillId="8" borderId="13" xfId="0" applyFont="1" applyFill="1" applyBorder="1" applyAlignment="1" applyProtection="1">
      <alignment horizontal="center" vertical="center" wrapText="1"/>
      <protection hidden="1"/>
    </xf>
    <xf numFmtId="0" fontId="15" fillId="8" borderId="14" xfId="0" applyFont="1" applyFill="1" applyBorder="1" applyAlignment="1" applyProtection="1">
      <alignment horizontal="center" vertical="center" wrapText="1"/>
      <protection hidden="1"/>
    </xf>
    <xf numFmtId="10" fontId="15" fillId="8" borderId="12" xfId="0" applyNumberFormat="1" applyFont="1" applyFill="1" applyBorder="1" applyAlignment="1" applyProtection="1">
      <alignment horizontal="left" vertical="center"/>
      <protection hidden="1"/>
    </xf>
    <xf numFmtId="10" fontId="15" fillId="8" borderId="13" xfId="0" applyNumberFormat="1" applyFont="1" applyFill="1" applyBorder="1" applyAlignment="1" applyProtection="1">
      <alignment horizontal="left" vertical="center"/>
      <protection hidden="1"/>
    </xf>
    <xf numFmtId="10" fontId="15" fillId="8" borderId="14" xfId="0" applyNumberFormat="1" applyFont="1" applyFill="1" applyBorder="1" applyAlignment="1" applyProtection="1">
      <alignment horizontal="left" vertical="center"/>
      <protection hidden="1"/>
    </xf>
    <xf numFmtId="164" fontId="15" fillId="8" borderId="12" xfId="4" applyNumberFormat="1" applyFont="1" applyFill="1" applyBorder="1" applyAlignment="1" applyProtection="1">
      <alignment horizontal="right" vertical="center"/>
      <protection locked="0"/>
    </xf>
    <xf numFmtId="164" fontId="15" fillId="8" borderId="13" xfId="4" applyNumberFormat="1" applyFont="1" applyFill="1" applyBorder="1" applyAlignment="1" applyProtection="1">
      <alignment horizontal="right" vertical="center"/>
      <protection locked="0"/>
    </xf>
    <xf numFmtId="164" fontId="15" fillId="8" borderId="14" xfId="4" applyNumberFormat="1" applyFont="1" applyFill="1" applyBorder="1" applyAlignment="1" applyProtection="1">
      <alignment horizontal="right" vertical="center"/>
      <protection locked="0"/>
    </xf>
    <xf numFmtId="0" fontId="2" fillId="11" borderId="8" xfId="0" applyFont="1" applyFill="1" applyBorder="1" applyAlignment="1">
      <alignment horizontal="left"/>
    </xf>
    <xf numFmtId="0" fontId="16" fillId="0" borderId="0" xfId="0" applyFont="1" applyAlignment="1">
      <alignment horizontal="right"/>
    </xf>
    <xf numFmtId="0" fontId="16" fillId="0" borderId="4" xfId="0" applyFont="1" applyBorder="1" applyAlignment="1">
      <alignment horizontal="right"/>
    </xf>
    <xf numFmtId="0" fontId="0" fillId="0" borderId="0" xfId="0" applyAlignment="1">
      <alignment horizontal="left" vertical="center" wrapText="1"/>
    </xf>
    <xf numFmtId="0" fontId="2" fillId="8" borderId="6" xfId="0" applyFont="1" applyFill="1" applyBorder="1" applyAlignment="1">
      <alignment horizontal="center" vertical="center"/>
    </xf>
    <xf numFmtId="0" fontId="2" fillId="8" borderId="1" xfId="0" applyFont="1" applyFill="1" applyBorder="1" applyAlignment="1">
      <alignment horizontal="center" vertical="center"/>
    </xf>
    <xf numFmtId="0" fontId="2" fillId="8" borderId="2" xfId="0" applyFont="1" applyFill="1" applyBorder="1" applyAlignment="1">
      <alignment horizontal="center" vertical="center"/>
    </xf>
    <xf numFmtId="164" fontId="5" fillId="8" borderId="12" xfId="0" applyNumberFormat="1" applyFont="1" applyFill="1" applyBorder="1" applyAlignment="1">
      <alignment horizontal="center" vertical="center" wrapText="1"/>
    </xf>
    <xf numFmtId="0" fontId="5" fillId="8" borderId="14" xfId="0" applyFont="1" applyFill="1" applyBorder="1" applyAlignment="1">
      <alignment horizontal="center" vertical="center" wrapText="1"/>
    </xf>
    <xf numFmtId="164" fontId="5" fillId="8" borderId="12" xfId="0" applyNumberFormat="1" applyFont="1" applyFill="1" applyBorder="1" applyAlignment="1">
      <alignment horizontal="center" vertical="center"/>
    </xf>
    <xf numFmtId="0" fontId="5" fillId="8" borderId="14" xfId="0" applyFont="1" applyFill="1" applyBorder="1" applyAlignment="1">
      <alignment horizontal="center" vertical="center"/>
    </xf>
    <xf numFmtId="164" fontId="5" fillId="8" borderId="14" xfId="0" applyNumberFormat="1" applyFont="1" applyFill="1" applyBorder="1" applyAlignment="1">
      <alignment horizontal="center" vertical="center"/>
    </xf>
    <xf numFmtId="0" fontId="5" fillId="8" borderId="3" xfId="0" applyFont="1" applyFill="1" applyBorder="1" applyAlignment="1">
      <alignment horizontal="center"/>
    </xf>
    <xf numFmtId="0" fontId="5" fillId="8" borderId="0" xfId="0" applyFont="1" applyFill="1" applyAlignment="1">
      <alignment horizontal="center"/>
    </xf>
    <xf numFmtId="0" fontId="5" fillId="8" borderId="4" xfId="0" applyFont="1" applyFill="1" applyBorder="1" applyAlignment="1">
      <alignment horizontal="center"/>
    </xf>
    <xf numFmtId="0" fontId="2" fillId="0" borderId="0" xfId="0" applyFont="1" applyAlignment="1">
      <alignment horizontal="right" vertical="center" wrapText="1"/>
    </xf>
    <xf numFmtId="0" fontId="0" fillId="0" borderId="0" xfId="0" applyAlignment="1">
      <alignment horizontal="right" vertical="center" wrapText="1"/>
    </xf>
    <xf numFmtId="0" fontId="4" fillId="0" borderId="0" xfId="0" applyFont="1" applyAlignment="1" applyProtection="1">
      <alignment horizontal="center" vertical="center" wrapText="1"/>
      <protection hidden="1"/>
    </xf>
    <xf numFmtId="0" fontId="8" fillId="0" borderId="0" xfId="0" applyFont="1" applyAlignment="1">
      <alignment horizontal="left"/>
    </xf>
    <xf numFmtId="0" fontId="12" fillId="3" borderId="0" xfId="4" applyFont="1" applyFill="1" applyAlignment="1" applyProtection="1">
      <alignment horizontal="left" vertical="center" wrapText="1"/>
      <protection hidden="1"/>
    </xf>
    <xf numFmtId="0" fontId="12" fillId="3" borderId="0" xfId="4" applyFont="1" applyFill="1" applyAlignment="1" applyProtection="1">
      <alignment horizontal="right" vertical="center" wrapText="1"/>
      <protection hidden="1"/>
    </xf>
    <xf numFmtId="0" fontId="12" fillId="3" borderId="4" xfId="4" applyFont="1" applyFill="1" applyBorder="1" applyAlignment="1" applyProtection="1">
      <alignment horizontal="right" vertical="center" wrapText="1"/>
      <protection hidden="1"/>
    </xf>
    <xf numFmtId="164" fontId="13" fillId="6" borderId="12" xfId="4" applyNumberFormat="1" applyFont="1" applyFill="1" applyBorder="1" applyAlignment="1" applyProtection="1">
      <alignment horizontal="left" vertical="center"/>
      <protection locked="0"/>
    </xf>
    <xf numFmtId="164" fontId="13" fillId="6" borderId="13" xfId="4" applyNumberFormat="1" applyFont="1" applyFill="1" applyBorder="1" applyAlignment="1" applyProtection="1">
      <alignment horizontal="left" vertical="center"/>
      <protection locked="0"/>
    </xf>
    <xf numFmtId="164" fontId="13" fillId="6" borderId="14" xfId="4" applyNumberFormat="1" applyFont="1" applyFill="1" applyBorder="1" applyAlignment="1" applyProtection="1">
      <alignment horizontal="left" vertical="center"/>
      <protection locked="0"/>
    </xf>
    <xf numFmtId="164" fontId="13" fillId="6" borderId="8" xfId="4" applyNumberFormat="1" applyFont="1" applyFill="1" applyBorder="1" applyAlignment="1" applyProtection="1">
      <alignment horizontal="left" vertical="center" wrapText="1"/>
      <protection locked="0"/>
    </xf>
    <xf numFmtId="0" fontId="13" fillId="6" borderId="8" xfId="4" applyFont="1" applyFill="1" applyBorder="1" applyAlignment="1" applyProtection="1">
      <alignment horizontal="left" vertical="center" wrapText="1"/>
      <protection locked="0" hidden="1"/>
    </xf>
    <xf numFmtId="0" fontId="12" fillId="3" borderId="3" xfId="4" applyFont="1" applyFill="1" applyBorder="1" applyAlignment="1" applyProtection="1">
      <alignment horizontal="right" vertical="center" wrapText="1"/>
      <protection hidden="1"/>
    </xf>
    <xf numFmtId="164" fontId="15" fillId="8" borderId="12" xfId="4" applyNumberFormat="1" applyFont="1" applyFill="1" applyBorder="1" applyAlignment="1">
      <alignment horizontal="right" vertical="center"/>
    </xf>
    <xf numFmtId="164" fontId="15" fillId="8" borderId="13" xfId="4" applyNumberFormat="1" applyFont="1" applyFill="1" applyBorder="1" applyAlignment="1">
      <alignment horizontal="right" vertical="center"/>
    </xf>
    <xf numFmtId="164" fontId="15" fillId="8" borderId="14" xfId="4" applyNumberFormat="1" applyFont="1" applyFill="1" applyBorder="1" applyAlignment="1">
      <alignment horizontal="right" vertical="center"/>
    </xf>
    <xf numFmtId="0" fontId="16" fillId="8" borderId="8" xfId="4" applyFont="1" applyFill="1" applyBorder="1" applyAlignment="1">
      <alignment horizontal="center" vertical="center" wrapText="1"/>
    </xf>
    <xf numFmtId="0" fontId="16" fillId="8" borderId="6" xfId="4" applyFont="1" applyFill="1" applyBorder="1" applyAlignment="1">
      <alignment horizontal="center" vertical="center" wrapText="1"/>
    </xf>
    <xf numFmtId="0" fontId="16" fillId="8" borderId="1" xfId="4" applyFont="1" applyFill="1" applyBorder="1" applyAlignment="1">
      <alignment horizontal="center" vertical="center" wrapText="1"/>
    </xf>
    <xf numFmtId="0" fontId="16" fillId="8" borderId="2" xfId="4" applyFont="1" applyFill="1" applyBorder="1" applyAlignment="1">
      <alignment horizontal="center" vertical="center" wrapText="1"/>
    </xf>
    <xf numFmtId="0" fontId="16" fillId="8" borderId="3" xfId="4" applyFont="1" applyFill="1" applyBorder="1" applyAlignment="1">
      <alignment horizontal="center" vertical="center" wrapText="1"/>
    </xf>
    <xf numFmtId="0" fontId="16" fillId="8" borderId="0" xfId="4" applyFont="1" applyFill="1" applyAlignment="1">
      <alignment horizontal="center" vertical="center" wrapText="1"/>
    </xf>
    <xf numFmtId="0" fontId="16" fillId="8" borderId="4" xfId="4" applyFont="1" applyFill="1" applyBorder="1" applyAlignment="1">
      <alignment horizontal="center" vertical="center" wrapText="1"/>
    </xf>
    <xf numFmtId="0" fontId="16" fillId="8" borderId="15" xfId="4" applyFont="1" applyFill="1" applyBorder="1" applyAlignment="1">
      <alignment horizontal="center" vertical="center"/>
    </xf>
    <xf numFmtId="0" fontId="16" fillId="8" borderId="16" xfId="4" applyFont="1" applyFill="1" applyBorder="1" applyAlignment="1">
      <alignment horizontal="center" vertical="center"/>
    </xf>
    <xf numFmtId="0" fontId="0" fillId="0" borderId="0" xfId="0" applyAlignment="1">
      <alignment horizontal="center" vertical="center"/>
    </xf>
    <xf numFmtId="0" fontId="22" fillId="9" borderId="6" xfId="0" applyFont="1" applyFill="1" applyBorder="1" applyAlignment="1">
      <alignment horizontal="center"/>
    </xf>
    <xf numFmtId="0" fontId="22" fillId="9" borderId="1" xfId="0" applyFont="1" applyFill="1" applyBorder="1" applyAlignment="1">
      <alignment horizontal="center"/>
    </xf>
    <xf numFmtId="0" fontId="22" fillId="9" borderId="2" xfId="0" applyFont="1" applyFill="1" applyBorder="1" applyAlignment="1">
      <alignment horizontal="center"/>
    </xf>
    <xf numFmtId="0" fontId="22" fillId="9" borderId="9" xfId="0" applyFont="1" applyFill="1" applyBorder="1" applyAlignment="1">
      <alignment horizontal="center"/>
    </xf>
    <xf numFmtId="0" fontId="22" fillId="9" borderId="10" xfId="0" applyFont="1" applyFill="1" applyBorder="1" applyAlignment="1">
      <alignment horizontal="center"/>
    </xf>
    <xf numFmtId="0" fontId="22" fillId="9" borderId="11" xfId="0" applyFont="1" applyFill="1" applyBorder="1" applyAlignment="1">
      <alignment horizontal="center"/>
    </xf>
    <xf numFmtId="164" fontId="15" fillId="8" borderId="6" xfId="4" applyNumberFormat="1" applyFont="1" applyFill="1" applyBorder="1" applyAlignment="1">
      <alignment horizontal="right" vertical="center" wrapText="1"/>
    </xf>
    <xf numFmtId="164" fontId="15" fillId="8" borderId="1" xfId="4" applyNumberFormat="1" applyFont="1" applyFill="1" applyBorder="1" applyAlignment="1">
      <alignment horizontal="right" vertical="center" wrapText="1"/>
    </xf>
    <xf numFmtId="164" fontId="15" fillId="8" borderId="2" xfId="4" applyNumberFormat="1" applyFont="1" applyFill="1" applyBorder="1" applyAlignment="1">
      <alignment horizontal="right" vertical="center" wrapText="1"/>
    </xf>
    <xf numFmtId="164" fontId="15" fillId="8" borderId="9" xfId="4" applyNumberFormat="1" applyFont="1" applyFill="1" applyBorder="1" applyAlignment="1">
      <alignment horizontal="right" vertical="center" wrapText="1"/>
    </xf>
    <xf numFmtId="164" fontId="15" fillId="8" borderId="10" xfId="4" applyNumberFormat="1" applyFont="1" applyFill="1" applyBorder="1" applyAlignment="1">
      <alignment horizontal="right" vertical="center" wrapText="1"/>
    </xf>
    <xf numFmtId="164" fontId="15" fillId="8" borderId="11" xfId="4" applyNumberFormat="1" applyFont="1" applyFill="1" applyBorder="1" applyAlignment="1">
      <alignment horizontal="right" vertical="center" wrapText="1"/>
    </xf>
    <xf numFmtId="166" fontId="15" fillId="8" borderId="12" xfId="4" applyNumberFormat="1" applyFont="1" applyFill="1" applyBorder="1" applyAlignment="1" applyProtection="1">
      <alignment horizontal="right" vertical="center"/>
      <protection hidden="1"/>
    </xf>
    <xf numFmtId="166" fontId="15" fillId="8" borderId="12" xfId="0" applyNumberFormat="1" applyFont="1" applyFill="1" applyBorder="1" applyAlignment="1" applyProtection="1">
      <alignment horizontal="left" vertical="center"/>
      <protection hidden="1"/>
    </xf>
    <xf numFmtId="166" fontId="15" fillId="8" borderId="13" xfId="0" applyNumberFormat="1" applyFont="1" applyFill="1" applyBorder="1" applyAlignment="1" applyProtection="1">
      <alignment horizontal="left" vertical="center"/>
      <protection hidden="1"/>
    </xf>
    <xf numFmtId="166" fontId="15" fillId="8" borderId="14" xfId="0" applyNumberFormat="1" applyFont="1" applyFill="1" applyBorder="1" applyAlignment="1" applyProtection="1">
      <alignment horizontal="left" vertical="center"/>
      <protection hidden="1"/>
    </xf>
    <xf numFmtId="0" fontId="16" fillId="8" borderId="8" xfId="4" applyFont="1" applyFill="1" applyBorder="1" applyAlignment="1">
      <alignment horizontal="center"/>
    </xf>
    <xf numFmtId="166" fontId="4" fillId="8" borderId="8" xfId="4" applyNumberFormat="1" applyFont="1" applyFill="1" applyBorder="1" applyAlignment="1" applyProtection="1">
      <alignment horizontal="center" vertical="center"/>
      <protection hidden="1"/>
    </xf>
    <xf numFmtId="0" fontId="13" fillId="0" borderId="0" xfId="4" applyFont="1" applyAlignment="1" applyProtection="1">
      <alignment horizontal="left" vertical="center" wrapText="1"/>
      <protection locked="0"/>
    </xf>
    <xf numFmtId="0" fontId="13" fillId="0" borderId="0" xfId="4" applyFont="1" applyAlignment="1" applyProtection="1">
      <alignment horizontal="left" vertical="center" wrapText="1"/>
      <protection hidden="1"/>
    </xf>
    <xf numFmtId="0" fontId="18" fillId="0" borderId="0" xfId="0" applyFont="1" applyAlignment="1">
      <alignment horizontal="left" wrapText="1"/>
    </xf>
    <xf numFmtId="0" fontId="15" fillId="7" borderId="8" xfId="4" applyFont="1" applyFill="1" applyBorder="1" applyAlignment="1" applyProtection="1">
      <alignment horizontal="center" vertical="center" wrapText="1"/>
      <protection hidden="1"/>
    </xf>
    <xf numFmtId="0" fontId="16" fillId="8" borderId="8" xfId="4" applyFont="1" applyFill="1" applyBorder="1" applyAlignment="1">
      <alignment horizontal="center" vertical="center"/>
    </xf>
    <xf numFmtId="0" fontId="15" fillId="0" borderId="4" xfId="4" applyFont="1" applyBorder="1" applyAlignment="1">
      <alignment horizontal="center" vertical="center" wrapText="1"/>
    </xf>
    <xf numFmtId="0" fontId="16" fillId="8" borderId="15" xfId="4" applyFont="1" applyFill="1" applyBorder="1" applyAlignment="1">
      <alignment horizontal="center" vertical="center" wrapText="1"/>
    </xf>
    <xf numFmtId="0" fontId="16" fillId="8" borderId="16" xfId="4" applyFont="1" applyFill="1" applyBorder="1" applyAlignment="1">
      <alignment horizontal="center" vertical="center" wrapText="1"/>
    </xf>
    <xf numFmtId="0" fontId="15" fillId="7" borderId="12" xfId="4" applyFont="1" applyFill="1" applyBorder="1" applyAlignment="1" applyProtection="1">
      <alignment horizontal="center" vertical="center" wrapText="1"/>
      <protection hidden="1"/>
    </xf>
    <xf numFmtId="0" fontId="15" fillId="7" borderId="13" xfId="4" applyFont="1" applyFill="1" applyBorder="1" applyAlignment="1" applyProtection="1">
      <alignment horizontal="center" vertical="center" wrapText="1"/>
      <protection hidden="1"/>
    </xf>
    <xf numFmtId="0" fontId="26" fillId="10" borderId="14" xfId="0" applyFont="1" applyFill="1" applyBorder="1" applyAlignment="1">
      <alignment horizontal="right" vertical="center"/>
    </xf>
    <xf numFmtId="0" fontId="26" fillId="10" borderId="8" xfId="0" applyFont="1" applyFill="1" applyBorder="1" applyAlignment="1">
      <alignment horizontal="right" vertical="center"/>
    </xf>
    <xf numFmtId="0" fontId="26" fillId="10" borderId="32" xfId="0" applyFont="1" applyFill="1" applyBorder="1" applyAlignment="1">
      <alignment horizontal="right" vertical="center" wrapText="1"/>
    </xf>
    <xf numFmtId="0" fontId="26" fillId="10" borderId="17" xfId="0" applyFont="1" applyFill="1" applyBorder="1" applyAlignment="1">
      <alignment horizontal="right" vertical="center" wrapText="1"/>
    </xf>
    <xf numFmtId="0" fontId="27" fillId="10" borderId="31" xfId="0" applyFont="1" applyFill="1" applyBorder="1" applyAlignment="1">
      <alignment horizontal="center" vertical="center"/>
    </xf>
    <xf numFmtId="0" fontId="27" fillId="10" borderId="29" xfId="0" applyFont="1" applyFill="1" applyBorder="1" applyAlignment="1">
      <alignment horizontal="center" vertical="center"/>
    </xf>
    <xf numFmtId="0" fontId="27" fillId="10" borderId="30" xfId="0" applyFont="1" applyFill="1" applyBorder="1" applyAlignment="1">
      <alignment horizontal="center" vertical="center"/>
    </xf>
    <xf numFmtId="0" fontId="0" fillId="0" borderId="11" xfId="0" applyBorder="1" applyAlignment="1">
      <alignment horizontal="left" vertical="center"/>
    </xf>
    <xf numFmtId="0" fontId="0" fillId="0" borderId="16" xfId="0" applyBorder="1" applyAlignment="1">
      <alignment horizontal="left" vertical="center"/>
    </xf>
    <xf numFmtId="0" fontId="0" fillId="0" borderId="9" xfId="0" applyBorder="1" applyAlignment="1">
      <alignment horizontal="left" vertical="center"/>
    </xf>
    <xf numFmtId="0" fontId="0" fillId="0" borderId="2" xfId="0" applyBorder="1" applyAlignment="1">
      <alignment horizontal="left" vertical="center"/>
    </xf>
    <xf numFmtId="0" fontId="0" fillId="0" borderId="15" xfId="0" applyBorder="1" applyAlignment="1">
      <alignment horizontal="left" vertical="center"/>
    </xf>
    <xf numFmtId="0" fontId="0" fillId="0" borderId="6" xfId="0" applyBorder="1" applyAlignment="1">
      <alignment horizontal="left" vertical="center"/>
    </xf>
    <xf numFmtId="0" fontId="0" fillId="8" borderId="38" xfId="0" applyFill="1" applyBorder="1" applyAlignment="1">
      <alignment horizontal="left" vertical="center"/>
    </xf>
    <xf numFmtId="0" fontId="0" fillId="8" borderId="24" xfId="0" applyFill="1" applyBorder="1" applyAlignment="1">
      <alignment horizontal="left" vertical="center"/>
    </xf>
    <xf numFmtId="0" fontId="0" fillId="8" borderId="23" xfId="0" applyFill="1" applyBorder="1" applyAlignment="1">
      <alignment horizontal="left" vertical="center"/>
    </xf>
    <xf numFmtId="0" fontId="2" fillId="12" borderId="4" xfId="0" applyFont="1" applyFill="1" applyBorder="1" applyAlignment="1">
      <alignment horizontal="right" vertical="center"/>
    </xf>
    <xf numFmtId="0" fontId="2" fillId="12" borderId="5" xfId="0" applyFont="1" applyFill="1" applyBorder="1" applyAlignment="1">
      <alignment horizontal="right" vertical="center"/>
    </xf>
    <xf numFmtId="0" fontId="2" fillId="12" borderId="41" xfId="0" applyFont="1" applyFill="1" applyBorder="1" applyAlignment="1">
      <alignment horizontal="right" vertical="center"/>
    </xf>
    <xf numFmtId="0" fontId="26" fillId="10" borderId="33" xfId="0" applyFont="1" applyFill="1" applyBorder="1" applyAlignment="1">
      <alignment horizontal="right" vertical="center"/>
    </xf>
    <xf numFmtId="0" fontId="26" fillId="10" borderId="24" xfId="0" applyFont="1" applyFill="1" applyBorder="1" applyAlignment="1">
      <alignment horizontal="right" vertical="center"/>
    </xf>
    <xf numFmtId="0" fontId="2" fillId="12" borderId="34" xfId="0" applyFont="1" applyFill="1" applyBorder="1" applyAlignment="1">
      <alignment horizontal="right" vertical="center"/>
    </xf>
    <xf numFmtId="0" fontId="2" fillId="12" borderId="35" xfId="0" applyFont="1" applyFill="1" applyBorder="1" applyAlignment="1">
      <alignment horizontal="right" vertical="center"/>
    </xf>
    <xf numFmtId="0" fontId="2" fillId="12" borderId="36" xfId="0" applyFont="1" applyFill="1" applyBorder="1" applyAlignment="1">
      <alignment horizontal="right" vertical="center"/>
    </xf>
    <xf numFmtId="0" fontId="27" fillId="13" borderId="28" xfId="0" applyFont="1" applyFill="1" applyBorder="1" applyAlignment="1">
      <alignment horizontal="center" vertical="center"/>
    </xf>
    <xf numFmtId="0" fontId="27" fillId="13" borderId="29" xfId="0" applyFont="1" applyFill="1" applyBorder="1" applyAlignment="1">
      <alignment horizontal="center" vertical="center"/>
    </xf>
    <xf numFmtId="0" fontId="27" fillId="13" borderId="30" xfId="0" applyFont="1" applyFill="1" applyBorder="1" applyAlignment="1">
      <alignment horizontal="center" vertical="center"/>
    </xf>
    <xf numFmtId="0" fontId="0" fillId="0" borderId="16" xfId="0" applyBorder="1" applyAlignment="1">
      <alignment horizontal="center"/>
    </xf>
    <xf numFmtId="0" fontId="0" fillId="0" borderId="45" xfId="0" applyBorder="1" applyAlignment="1">
      <alignment horizontal="center"/>
    </xf>
    <xf numFmtId="0" fontId="0" fillId="0" borderId="17" xfId="0" applyBorder="1" applyAlignment="1">
      <alignment horizontal="center"/>
    </xf>
    <xf numFmtId="0" fontId="0" fillId="0" borderId="22" xfId="0" applyBorder="1" applyAlignment="1">
      <alignment horizontal="center"/>
    </xf>
    <xf numFmtId="0" fontId="0" fillId="0" borderId="40" xfId="0" applyBorder="1" applyAlignment="1">
      <alignment horizontal="left" vertical="center"/>
    </xf>
    <xf numFmtId="0" fontId="0" fillId="0" borderId="17" xfId="0" applyBorder="1" applyAlignment="1">
      <alignment horizontal="left" vertical="center"/>
    </xf>
    <xf numFmtId="0" fontId="0" fillId="0" borderId="22" xfId="0" applyBorder="1" applyAlignment="1">
      <alignment horizontal="left" vertical="center"/>
    </xf>
    <xf numFmtId="164" fontId="15" fillId="8" borderId="15" xfId="0" applyNumberFormat="1" applyFont="1" applyFill="1" applyBorder="1" applyAlignment="1" applyProtection="1">
      <alignment horizontal="center" vertical="center" wrapText="1"/>
      <protection hidden="1"/>
    </xf>
    <xf numFmtId="164" fontId="15" fillId="8" borderId="5" xfId="0" applyNumberFormat="1" applyFont="1" applyFill="1" applyBorder="1" applyAlignment="1" applyProtection="1">
      <alignment horizontal="center" vertical="center" wrapText="1"/>
      <protection hidden="1"/>
    </xf>
    <xf numFmtId="164" fontId="15" fillId="8" borderId="16" xfId="0" applyNumberFormat="1" applyFont="1" applyFill="1" applyBorder="1" applyAlignment="1" applyProtection="1">
      <alignment horizontal="center" vertical="center" wrapText="1"/>
      <protection hidden="1"/>
    </xf>
    <xf numFmtId="0" fontId="15" fillId="0" borderId="12" xfId="0" applyFont="1" applyBorder="1" applyAlignment="1" applyProtection="1">
      <alignment horizontal="right" vertical="center"/>
      <protection hidden="1"/>
    </xf>
    <xf numFmtId="0" fontId="15" fillId="0" borderId="13" xfId="0" applyFont="1" applyBorder="1" applyAlignment="1" applyProtection="1">
      <alignment horizontal="right" vertical="center"/>
      <protection hidden="1"/>
    </xf>
    <xf numFmtId="0" fontId="15" fillId="8" borderId="8" xfId="0" applyFont="1" applyFill="1" applyBorder="1" applyAlignment="1" applyProtection="1">
      <alignment horizontal="center" vertical="center" wrapText="1"/>
      <protection hidden="1"/>
    </xf>
    <xf numFmtId="0" fontId="15" fillId="0" borderId="12" xfId="0" applyFont="1" applyBorder="1" applyAlignment="1" applyProtection="1">
      <alignment horizontal="right" vertical="center" wrapText="1"/>
      <protection hidden="1"/>
    </xf>
    <xf numFmtId="0" fontId="15" fillId="0" borderId="14" xfId="0" applyFont="1" applyBorder="1" applyAlignment="1" applyProtection="1">
      <alignment horizontal="right" vertical="center" wrapText="1"/>
      <protection hidden="1"/>
    </xf>
    <xf numFmtId="0" fontId="15" fillId="0" borderId="6" xfId="0" applyFont="1" applyBorder="1" applyAlignment="1" applyProtection="1">
      <alignment horizontal="right" vertical="center" wrapText="1"/>
      <protection hidden="1"/>
    </xf>
    <xf numFmtId="0" fontId="15" fillId="0" borderId="2" xfId="0" applyFont="1" applyBorder="1" applyAlignment="1" applyProtection="1">
      <alignment horizontal="right" vertical="center" wrapText="1"/>
      <protection hidden="1"/>
    </xf>
    <xf numFmtId="49" fontId="13" fillId="6" borderId="12" xfId="0" applyNumberFormat="1" applyFont="1" applyFill="1" applyBorder="1" applyAlignment="1" applyProtection="1">
      <alignment horizontal="left" vertical="center" wrapText="1"/>
      <protection locked="0"/>
    </xf>
    <xf numFmtId="49" fontId="13" fillId="6" borderId="14" xfId="0" applyNumberFormat="1" applyFont="1" applyFill="1" applyBorder="1" applyAlignment="1" applyProtection="1">
      <alignment horizontal="left" vertical="center" wrapText="1"/>
      <protection locked="0"/>
    </xf>
    <xf numFmtId="49" fontId="13" fillId="6" borderId="13" xfId="0" applyNumberFormat="1" applyFont="1" applyFill="1" applyBorder="1" applyAlignment="1" applyProtection="1">
      <alignment horizontal="left" vertical="center" wrapText="1"/>
      <protection locked="0"/>
    </xf>
    <xf numFmtId="164" fontId="2" fillId="8" borderId="8" xfId="0" applyNumberFormat="1" applyFont="1" applyFill="1" applyBorder="1" applyAlignment="1">
      <alignment horizontal="right" vertical="center"/>
    </xf>
    <xf numFmtId="10" fontId="15" fillId="8" borderId="12" xfId="0" applyNumberFormat="1" applyFont="1" applyFill="1" applyBorder="1" applyAlignment="1" applyProtection="1">
      <alignment horizontal="right" vertical="center"/>
      <protection hidden="1"/>
    </xf>
    <xf numFmtId="10" fontId="15" fillId="8" borderId="13" xfId="0" applyNumberFormat="1" applyFont="1" applyFill="1" applyBorder="1" applyAlignment="1" applyProtection="1">
      <alignment horizontal="right" vertical="center"/>
      <protection hidden="1"/>
    </xf>
    <xf numFmtId="10" fontId="15" fillId="8" borderId="14" xfId="0" applyNumberFormat="1" applyFont="1" applyFill="1" applyBorder="1" applyAlignment="1" applyProtection="1">
      <alignment horizontal="right" vertical="center"/>
      <protection hidden="1"/>
    </xf>
    <xf numFmtId="49" fontId="13" fillId="0" borderId="0" xfId="5" applyNumberFormat="1" applyFont="1" applyFill="1" applyBorder="1" applyAlignment="1" applyProtection="1">
      <alignment horizontal="left" vertical="top" wrapText="1"/>
      <protection locked="0"/>
    </xf>
    <xf numFmtId="44" fontId="13" fillId="9" borderId="6" xfId="5" applyFont="1" applyFill="1" applyBorder="1" applyAlignment="1" applyProtection="1">
      <alignment horizontal="left" vertical="center" wrapText="1"/>
      <protection hidden="1"/>
    </xf>
    <xf numFmtId="44" fontId="13" fillId="9" borderId="1" xfId="5" applyFont="1" applyFill="1" applyBorder="1" applyAlignment="1" applyProtection="1">
      <alignment horizontal="left" vertical="center" wrapText="1"/>
      <protection hidden="1"/>
    </xf>
    <xf numFmtId="44" fontId="13" fillId="9" borderId="2" xfId="5" applyFont="1" applyFill="1" applyBorder="1" applyAlignment="1" applyProtection="1">
      <alignment horizontal="left" vertical="center" wrapText="1"/>
      <protection hidden="1"/>
    </xf>
    <xf numFmtId="44" fontId="13" fillId="9" borderId="9" xfId="5" applyFont="1" applyFill="1" applyBorder="1" applyAlignment="1" applyProtection="1">
      <alignment horizontal="left" vertical="center" wrapText="1"/>
      <protection hidden="1"/>
    </xf>
    <xf numFmtId="44" fontId="13" fillId="9" borderId="10" xfId="5" applyFont="1" applyFill="1" applyBorder="1" applyAlignment="1" applyProtection="1">
      <alignment horizontal="left" vertical="center" wrapText="1"/>
      <protection hidden="1"/>
    </xf>
    <xf numFmtId="44" fontId="13" fillId="9" borderId="11" xfId="5" applyFont="1" applyFill="1" applyBorder="1" applyAlignment="1" applyProtection="1">
      <alignment horizontal="left" vertical="center" wrapText="1"/>
      <protection hidden="1"/>
    </xf>
    <xf numFmtId="0" fontId="20" fillId="8" borderId="12" xfId="0" applyFont="1" applyFill="1" applyBorder="1" applyAlignment="1" applyProtection="1">
      <alignment horizontal="left" vertical="center"/>
      <protection hidden="1"/>
    </xf>
    <xf numFmtId="0" fontId="20" fillId="8" borderId="14" xfId="0" applyFont="1" applyFill="1" applyBorder="1" applyAlignment="1" applyProtection="1">
      <alignment horizontal="left" vertical="center"/>
      <protection hidden="1"/>
    </xf>
    <xf numFmtId="166" fontId="4" fillId="8" borderId="8" xfId="0" applyNumberFormat="1" applyFont="1" applyFill="1" applyBorder="1" applyAlignment="1" applyProtection="1">
      <alignment horizontal="center" vertical="center"/>
      <protection locked="0"/>
    </xf>
    <xf numFmtId="0" fontId="15" fillId="3" borderId="0" xfId="0" applyFont="1" applyFill="1" applyAlignment="1" applyProtection="1">
      <alignment horizontal="right" vertical="center"/>
      <protection hidden="1"/>
    </xf>
    <xf numFmtId="0" fontId="13" fillId="8" borderId="12" xfId="0" applyFont="1" applyFill="1" applyBorder="1" applyAlignment="1" applyProtection="1">
      <alignment horizontal="left" vertical="center" wrapText="1"/>
      <protection hidden="1"/>
    </xf>
    <xf numFmtId="0" fontId="13" fillId="8" borderId="13" xfId="0" applyFont="1" applyFill="1" applyBorder="1" applyAlignment="1" applyProtection="1">
      <alignment horizontal="left" vertical="center" wrapText="1"/>
      <protection hidden="1"/>
    </xf>
    <xf numFmtId="0" fontId="13" fillId="8" borderId="14" xfId="0" applyFont="1" applyFill="1" applyBorder="1" applyAlignment="1" applyProtection="1">
      <alignment horizontal="left" vertical="center" wrapText="1"/>
      <protection hidden="1"/>
    </xf>
    <xf numFmtId="0" fontId="7" fillId="8" borderId="6" xfId="0" applyFont="1" applyFill="1" applyBorder="1" applyAlignment="1" applyProtection="1">
      <alignment horizontal="center" vertical="center"/>
      <protection hidden="1"/>
    </xf>
    <xf numFmtId="0" fontId="7" fillId="8" borderId="1" xfId="0" applyFont="1" applyFill="1" applyBorder="1" applyAlignment="1" applyProtection="1">
      <alignment horizontal="center" vertical="center"/>
      <protection hidden="1"/>
    </xf>
    <xf numFmtId="0" fontId="7" fillId="8" borderId="2" xfId="0" applyFont="1" applyFill="1" applyBorder="1" applyAlignment="1" applyProtection="1">
      <alignment horizontal="center" vertical="center"/>
      <protection hidden="1"/>
    </xf>
    <xf numFmtId="0" fontId="7" fillId="8" borderId="3" xfId="0" applyFont="1" applyFill="1" applyBorder="1" applyAlignment="1" applyProtection="1">
      <alignment horizontal="center" vertical="center"/>
      <protection hidden="1"/>
    </xf>
    <xf numFmtId="0" fontId="7" fillId="8" borderId="0" xfId="0" applyFont="1" applyFill="1" applyAlignment="1" applyProtection="1">
      <alignment horizontal="center" vertical="center"/>
      <protection hidden="1"/>
    </xf>
    <xf numFmtId="0" fontId="7" fillId="8" borderId="4" xfId="0" applyFont="1" applyFill="1" applyBorder="1" applyAlignment="1" applyProtection="1">
      <alignment horizontal="center" vertical="center"/>
      <protection hidden="1"/>
    </xf>
    <xf numFmtId="0" fontId="20" fillId="8" borderId="9" xfId="0" applyFont="1" applyFill="1" applyBorder="1" applyAlignment="1" applyProtection="1">
      <alignment horizontal="center" vertical="center"/>
      <protection hidden="1"/>
    </xf>
    <xf numFmtId="0" fontId="20" fillId="8" borderId="10" xfId="0" applyFont="1" applyFill="1" applyBorder="1" applyAlignment="1" applyProtection="1">
      <alignment horizontal="center" vertical="center"/>
      <protection hidden="1"/>
    </xf>
    <xf numFmtId="0" fontId="20" fillId="8" borderId="11" xfId="0" applyFont="1" applyFill="1" applyBorder="1" applyAlignment="1" applyProtection="1">
      <alignment horizontal="center" vertical="center"/>
      <protection hidden="1"/>
    </xf>
    <xf numFmtId="0" fontId="13" fillId="8" borderId="12" xfId="5" applyNumberFormat="1" applyFont="1" applyFill="1" applyBorder="1" applyAlignment="1" applyProtection="1">
      <alignment horizontal="left" vertical="center" wrapText="1"/>
      <protection hidden="1"/>
    </xf>
    <xf numFmtId="0" fontId="13" fillId="8" borderId="13" xfId="5" applyNumberFormat="1" applyFont="1" applyFill="1" applyBorder="1" applyAlignment="1" applyProtection="1">
      <alignment horizontal="left" vertical="center" wrapText="1"/>
      <protection hidden="1"/>
    </xf>
    <xf numFmtId="0" fontId="13" fillId="8" borderId="14" xfId="5" applyNumberFormat="1" applyFont="1" applyFill="1" applyBorder="1" applyAlignment="1" applyProtection="1">
      <alignment horizontal="left" vertical="center" wrapText="1"/>
      <protection hidden="1"/>
    </xf>
    <xf numFmtId="0" fontId="15" fillId="3" borderId="0" xfId="0" applyFont="1" applyFill="1" applyAlignment="1" applyProtection="1">
      <alignment horizontal="right" vertical="center" wrapText="1"/>
      <protection hidden="1"/>
    </xf>
    <xf numFmtId="0" fontId="9" fillId="8" borderId="12" xfId="6" applyFont="1" applyFill="1" applyBorder="1" applyAlignment="1" applyProtection="1">
      <alignment horizontal="center" vertical="center" wrapText="1"/>
      <protection hidden="1"/>
    </xf>
    <xf numFmtId="0" fontId="9" fillId="8" borderId="13" xfId="6" applyFont="1" applyFill="1" applyBorder="1" applyAlignment="1" applyProtection="1">
      <alignment horizontal="center" vertical="center" wrapText="1"/>
      <protection hidden="1"/>
    </xf>
    <xf numFmtId="0" fontId="9" fillId="8" borderId="14" xfId="6" applyFont="1" applyFill="1" applyBorder="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49" fontId="13" fillId="0" borderId="0" xfId="0" applyNumberFormat="1" applyFont="1" applyAlignment="1" applyProtection="1">
      <alignment horizontal="center" vertical="center" wrapText="1"/>
      <protection locked="0"/>
    </xf>
    <xf numFmtId="166" fontId="4" fillId="8" borderId="8" xfId="0" applyNumberFormat="1" applyFont="1" applyFill="1" applyBorder="1" applyAlignment="1" applyProtection="1">
      <alignment horizontal="center" vertical="center"/>
      <protection hidden="1"/>
    </xf>
    <xf numFmtId="49" fontId="13" fillId="6" borderId="12" xfId="0" applyNumberFormat="1" applyFont="1" applyFill="1" applyBorder="1" applyAlignment="1" applyProtection="1">
      <alignment horizontal="center" vertical="center" wrapText="1"/>
      <protection locked="0"/>
    </xf>
    <xf numFmtId="49" fontId="13" fillId="6" borderId="14" xfId="0" applyNumberFormat="1" applyFont="1" applyFill="1" applyBorder="1" applyAlignment="1" applyProtection="1">
      <alignment horizontal="center" vertical="center" wrapText="1"/>
      <protection locked="0"/>
    </xf>
    <xf numFmtId="164" fontId="15" fillId="8" borderId="8" xfId="0" applyNumberFormat="1" applyFont="1" applyFill="1" applyBorder="1" applyAlignment="1" applyProtection="1">
      <alignment horizontal="right" vertical="center"/>
      <protection hidden="1"/>
    </xf>
    <xf numFmtId="0" fontId="15" fillId="8" borderId="8" xfId="0" applyFont="1" applyFill="1" applyBorder="1" applyAlignment="1" applyProtection="1">
      <alignment horizontal="right" vertical="center"/>
      <protection hidden="1"/>
    </xf>
    <xf numFmtId="0" fontId="15" fillId="3" borderId="0" xfId="0" applyFont="1" applyFill="1" applyAlignment="1" applyProtection="1">
      <alignment horizontal="left" vertical="center" wrapText="1"/>
      <protection hidden="1"/>
    </xf>
    <xf numFmtId="14" fontId="13" fillId="6" borderId="12" xfId="0" applyNumberFormat="1" applyFont="1" applyFill="1" applyBorder="1" applyAlignment="1" applyProtection="1">
      <alignment horizontal="center" vertical="center"/>
      <protection locked="0"/>
    </xf>
    <xf numFmtId="14" fontId="13" fillId="6" borderId="14" xfId="0" applyNumberFormat="1" applyFont="1" applyFill="1" applyBorder="1" applyAlignment="1" applyProtection="1">
      <alignment horizontal="center" vertical="center"/>
      <protection locked="0"/>
    </xf>
    <xf numFmtId="49" fontId="13" fillId="6" borderId="12" xfId="0" applyNumberFormat="1" applyFont="1" applyFill="1" applyBorder="1" applyAlignment="1" applyProtection="1">
      <alignment horizontal="center" vertical="center"/>
      <protection locked="0"/>
    </xf>
    <xf numFmtId="49" fontId="13" fillId="6" borderId="13" xfId="0" applyNumberFormat="1" applyFont="1" applyFill="1" applyBorder="1" applyAlignment="1" applyProtection="1">
      <alignment horizontal="center" vertical="center"/>
      <protection locked="0"/>
    </xf>
    <xf numFmtId="49" fontId="13" fillId="6" borderId="14" xfId="0" applyNumberFormat="1" applyFont="1" applyFill="1" applyBorder="1" applyAlignment="1" applyProtection="1">
      <alignment horizontal="center" vertical="center"/>
      <protection locked="0"/>
    </xf>
    <xf numFmtId="0" fontId="2" fillId="0" borderId="0" xfId="0" applyFont="1" applyAlignment="1">
      <alignment horizontal="right"/>
    </xf>
    <xf numFmtId="0" fontId="2" fillId="0" borderId="4" xfId="0" applyFont="1" applyBorder="1" applyAlignment="1">
      <alignment horizontal="right"/>
    </xf>
    <xf numFmtId="0" fontId="3" fillId="9" borderId="8" xfId="0" applyFont="1" applyFill="1" applyBorder="1" applyAlignment="1" applyProtection="1">
      <alignment horizontal="left" vertical="center" wrapText="1"/>
      <protection locked="0"/>
    </xf>
    <xf numFmtId="164" fontId="7" fillId="8" borderId="8" xfId="0" applyNumberFormat="1" applyFont="1" applyFill="1" applyBorder="1" applyAlignment="1" applyProtection="1">
      <alignment horizontal="center" vertical="center"/>
      <protection hidden="1"/>
    </xf>
    <xf numFmtId="164" fontId="7" fillId="8" borderId="12" xfId="0" applyNumberFormat="1" applyFont="1" applyFill="1" applyBorder="1" applyAlignment="1" applyProtection="1">
      <alignment horizontal="center" vertical="center"/>
      <protection hidden="1"/>
    </xf>
    <xf numFmtId="164" fontId="7" fillId="8" borderId="13" xfId="0" applyNumberFormat="1" applyFont="1" applyFill="1" applyBorder="1" applyAlignment="1" applyProtection="1">
      <alignment horizontal="center" vertical="center"/>
      <protection hidden="1"/>
    </xf>
    <xf numFmtId="164" fontId="7" fillId="8" borderId="14" xfId="0" applyNumberFormat="1" applyFont="1" applyFill="1" applyBorder="1" applyAlignment="1" applyProtection="1">
      <alignment horizontal="center" vertical="center"/>
      <protection hidden="1"/>
    </xf>
    <xf numFmtId="164" fontId="3" fillId="0" borderId="8" xfId="2" applyNumberFormat="1" applyFont="1" applyFill="1" applyBorder="1" applyAlignment="1" applyProtection="1">
      <alignment horizontal="center" vertical="center"/>
      <protection hidden="1"/>
    </xf>
    <xf numFmtId="164" fontId="3" fillId="9" borderId="8" xfId="2" applyNumberFormat="1" applyFont="1" applyFill="1" applyBorder="1" applyAlignment="1" applyProtection="1">
      <alignment horizontal="center" vertical="center"/>
      <protection locked="0"/>
    </xf>
    <xf numFmtId="164" fontId="23" fillId="10" borderId="8" xfId="0" applyNumberFormat="1" applyFont="1" applyFill="1" applyBorder="1" applyAlignment="1" applyProtection="1">
      <alignment horizontal="center" vertical="center"/>
      <protection hidden="1"/>
    </xf>
    <xf numFmtId="9" fontId="3" fillId="3" borderId="8" xfId="0" applyNumberFormat="1" applyFont="1" applyFill="1" applyBorder="1" applyAlignment="1" applyProtection="1">
      <alignment horizontal="center" vertical="center"/>
      <protection hidden="1"/>
    </xf>
    <xf numFmtId="164" fontId="3" fillId="3" borderId="8" xfId="0" applyNumberFormat="1" applyFont="1" applyFill="1" applyBorder="1" applyAlignment="1" applyProtection="1">
      <alignment horizontal="center" vertical="center"/>
      <protection hidden="1"/>
    </xf>
    <xf numFmtId="0" fontId="16" fillId="0" borderId="12" xfId="0" applyFont="1" applyBorder="1" applyAlignment="1">
      <alignment horizontal="right"/>
    </xf>
    <xf numFmtId="0" fontId="16" fillId="0" borderId="11" xfId="0" applyFont="1" applyBorder="1" applyAlignment="1">
      <alignment horizontal="right"/>
    </xf>
    <xf numFmtId="0" fontId="0" fillId="3" borderId="0" xfId="0" applyFill="1" applyAlignment="1" applyProtection="1">
      <alignment horizontal="center" vertical="center"/>
      <protection hidden="1"/>
    </xf>
    <xf numFmtId="0" fontId="7" fillId="3" borderId="0" xfId="0" applyFont="1" applyFill="1" applyAlignment="1" applyProtection="1">
      <alignment horizontal="right" vertical="center" wrapText="1"/>
      <protection hidden="1"/>
    </xf>
    <xf numFmtId="0" fontId="15" fillId="8" borderId="3" xfId="0" applyFont="1" applyFill="1" applyBorder="1" applyAlignment="1" applyProtection="1">
      <alignment horizontal="center" vertical="center" wrapText="1"/>
      <protection hidden="1"/>
    </xf>
    <xf numFmtId="49" fontId="13" fillId="6" borderId="1" xfId="0" applyNumberFormat="1" applyFont="1" applyFill="1" applyBorder="1" applyAlignment="1" applyProtection="1">
      <alignment vertical="top" wrapText="1"/>
      <protection locked="0"/>
    </xf>
    <xf numFmtId="49" fontId="13" fillId="6" borderId="2" xfId="0" applyNumberFormat="1" applyFont="1" applyFill="1" applyBorder="1" applyAlignment="1" applyProtection="1">
      <alignment vertical="top" wrapText="1"/>
      <protection locked="0"/>
    </xf>
    <xf numFmtId="49" fontId="13" fillId="6" borderId="0" xfId="0" applyNumberFormat="1" applyFont="1" applyFill="1" applyAlignment="1" applyProtection="1">
      <alignment vertical="top" wrapText="1"/>
      <protection locked="0"/>
    </xf>
    <xf numFmtId="49" fontId="13" fillId="6" borderId="4" xfId="0" applyNumberFormat="1" applyFont="1" applyFill="1" applyBorder="1" applyAlignment="1" applyProtection="1">
      <alignment vertical="top" wrapText="1"/>
      <protection locked="0"/>
    </xf>
    <xf numFmtId="49" fontId="13" fillId="6" borderId="10" xfId="0" applyNumberFormat="1" applyFont="1" applyFill="1" applyBorder="1" applyAlignment="1" applyProtection="1">
      <alignment vertical="top" wrapText="1"/>
      <protection locked="0"/>
    </xf>
    <xf numFmtId="49" fontId="13" fillId="6" borderId="11" xfId="0" applyNumberFormat="1" applyFont="1" applyFill="1" applyBorder="1" applyAlignment="1" applyProtection="1">
      <alignment vertical="top" wrapText="1"/>
      <protection locked="0"/>
    </xf>
    <xf numFmtId="164" fontId="15" fillId="8" borderId="8" xfId="0" applyNumberFormat="1" applyFont="1" applyFill="1" applyBorder="1" applyAlignment="1" applyProtection="1">
      <alignment horizontal="center" vertical="center" wrapText="1"/>
      <protection hidden="1"/>
    </xf>
  </cellXfs>
  <cellStyles count="7">
    <cellStyle name="Monétaire" xfId="1" builtinId="4"/>
    <cellStyle name="Monétaire 2" xfId="5" xr:uid="{EB8F92C8-3BC8-4AE3-96C7-0C5665ECAEF2}"/>
    <cellStyle name="Normal" xfId="0" builtinId="0"/>
    <cellStyle name="Normal 4" xfId="6" xr:uid="{AB3D7651-75D2-4C31-A77F-B6D31F43ADCF}"/>
    <cellStyle name="Normal 5" xfId="4" xr:uid="{E61B1AD0-D32F-4F1A-9C78-B00F3280BEF9}"/>
    <cellStyle name="Normal 6" xfId="3" xr:uid="{D9DD6494-84F3-459A-B4A2-AEA3E408339E}"/>
    <cellStyle name="Pourcentage" xfId="2" builtinId="5"/>
  </cellStyles>
  <dxfs count="21">
    <dxf>
      <font>
        <color rgb="FF9C0006"/>
      </font>
      <fill>
        <patternFill>
          <bgColor rgb="FFFFC7CE"/>
        </patternFill>
      </fill>
    </dxf>
    <dxf>
      <font>
        <b val="0"/>
        <i val="0"/>
      </font>
      <fill>
        <patternFill>
          <bgColor rgb="FFFFFF99"/>
        </patternFill>
      </fill>
    </dxf>
    <dxf>
      <font>
        <b val="0"/>
        <i val="0"/>
        <color theme="0"/>
      </font>
      <fill>
        <patternFill>
          <bgColor rgb="FFD20000"/>
        </patternFill>
      </fill>
    </dxf>
    <dxf>
      <font>
        <b val="0"/>
        <i val="0"/>
      </font>
      <fill>
        <patternFill>
          <bgColor rgb="FFFFFF99"/>
        </patternFill>
      </fill>
    </dxf>
    <dxf>
      <font>
        <b val="0"/>
        <i val="0"/>
        <color theme="0"/>
      </font>
      <fill>
        <patternFill>
          <bgColor rgb="FFD20000"/>
        </patternFill>
      </fill>
    </dxf>
    <dxf>
      <fill>
        <patternFill>
          <bgColor theme="0" tint="-4.9989318521683403E-2"/>
        </patternFill>
      </fill>
    </dxf>
    <dxf>
      <font>
        <b val="0"/>
        <i val="0"/>
      </font>
      <fill>
        <patternFill>
          <bgColor rgb="FF92D050"/>
        </patternFill>
      </fill>
    </dxf>
    <dxf>
      <fill>
        <patternFill>
          <bgColor theme="0" tint="-4.9989318521683403E-2"/>
        </patternFill>
      </fill>
    </dxf>
    <dxf>
      <font>
        <b val="0"/>
        <i val="0"/>
      </font>
      <fill>
        <patternFill>
          <bgColor rgb="FF92D050"/>
        </patternFill>
      </fill>
    </dxf>
    <dxf>
      <font>
        <color rgb="FFC00000"/>
      </font>
      <fill>
        <patternFill>
          <bgColor rgb="FFFFC5C5"/>
        </patternFill>
      </fill>
    </dxf>
    <dxf>
      <font>
        <color rgb="FF9C0006"/>
      </font>
      <fill>
        <patternFill>
          <bgColor rgb="FFFFC7CE"/>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s>
  <tableStyles count="0" defaultTableStyle="TableStyleMedium2" defaultPivotStyle="PivotStyleLight16"/>
  <colors>
    <mruColors>
      <color rgb="FFE6FFAF"/>
      <color rgb="FFFFA3A3"/>
      <color rgb="FFFF8989"/>
      <color rgb="FFFF9393"/>
      <color rgb="FFFFA7A7"/>
      <color rgb="FFFFB3B3"/>
      <color rgb="FFFFAFAF"/>
      <color rgb="FFFFABC7"/>
      <color rgb="FFFF9F9F"/>
      <color rgb="FFFFC1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29301</xdr:colOff>
      <xdr:row>0</xdr:row>
      <xdr:rowOff>67991</xdr:rowOff>
    </xdr:from>
    <xdr:to>
      <xdr:col>1</xdr:col>
      <xdr:colOff>503504</xdr:colOff>
      <xdr:row>0</xdr:row>
      <xdr:rowOff>580390</xdr:rowOff>
    </xdr:to>
    <xdr:pic>
      <xdr:nvPicPr>
        <xdr:cNvPr id="2" name="Picture 13">
          <a:extLst>
            <a:ext uri="{FF2B5EF4-FFF2-40B4-BE49-F238E27FC236}">
              <a16:creationId xmlns:a16="http://schemas.microsoft.com/office/drawing/2014/main" id="{481AEFE0-5814-4FEA-ACB3-BDA353AE53D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301" y="67991"/>
          <a:ext cx="1409558" cy="514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29301</xdr:colOff>
      <xdr:row>0</xdr:row>
      <xdr:rowOff>67992</xdr:rowOff>
    </xdr:from>
    <xdr:to>
      <xdr:col>1</xdr:col>
      <xdr:colOff>417779</xdr:colOff>
      <xdr:row>0</xdr:row>
      <xdr:rowOff>590551</xdr:rowOff>
    </xdr:to>
    <xdr:pic>
      <xdr:nvPicPr>
        <xdr:cNvPr id="2" name="Picture 13">
          <a:extLst>
            <a:ext uri="{FF2B5EF4-FFF2-40B4-BE49-F238E27FC236}">
              <a16:creationId xmlns:a16="http://schemas.microsoft.com/office/drawing/2014/main" id="{D61814AF-873F-470A-9616-1AB888E3E5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396" y="66087"/>
          <a:ext cx="1419083" cy="4958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887DAAD-1774-43F3-91F5-1C737556A739}" name="Tableau57" displayName="Tableau57" ref="A7:A10" totalsRowShown="0" headerRowDxfId="20" dataDxfId="19">
  <autoFilter ref="A7:A10" xr:uid="{D887DAAD-1774-43F3-91F5-1C737556A739}"/>
  <tableColumns count="1">
    <tableColumn id="1" xr3:uid="{059A823D-81F5-4537-9B51-284D0977C1DA}" name="Contribution" dataDxfId="1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C8570AE-25CC-4FAE-B823-B05A7AA8B15E}" name="Tableau5" displayName="Tableau5" ref="A12:A15" totalsRowShown="0" headerRowDxfId="17" dataDxfId="16">
  <autoFilter ref="A12:A15" xr:uid="{3C8570AE-25CC-4FAE-B823-B05A7AA8B15E}"/>
  <tableColumns count="1">
    <tableColumn id="1" xr3:uid="{03696882-D5CA-401D-8FA7-CA646EE6F267}" name="Questions : Contributeurs" dataDxfId="1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A27E6CD-6A54-4F1F-8915-85CAF4758A2C}" name="Tableau578" displayName="Tableau578" ref="A18:B22" totalsRowShown="0" headerRowDxfId="14" dataDxfId="13">
  <autoFilter ref="A18:B22" xr:uid="{FA27E6CD-6A54-4F1F-8915-85CAF4758A2C}"/>
  <tableColumns count="2">
    <tableColumn id="1" xr3:uid="{6967E1AB-3ECA-4447-94E8-8B81F88CDEFB}" name="Profils" dataDxfId="12"/>
    <tableColumn id="2" xr3:uid="{BE0896EC-F697-4578-B3D9-A2D213ACC19E}" name="Colonne1" dataDxfId="11"/>
  </tableColumns>
  <tableStyleInfo name="TableStyleMedium2"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065E2-A79C-485C-8303-DB5231D7942C}">
  <sheetPr>
    <pageSetUpPr fitToPage="1"/>
  </sheetPr>
  <dimension ref="A1:L29"/>
  <sheetViews>
    <sheetView showGridLines="0" workbookViewId="0">
      <selection activeCell="A3" sqref="A3:L3"/>
    </sheetView>
  </sheetViews>
  <sheetFormatPr baseColWidth="10" defaultRowHeight="14.5" x14ac:dyDescent="0.35"/>
  <cols>
    <col min="12" max="12" width="11.90625" customWidth="1"/>
  </cols>
  <sheetData>
    <row r="1" spans="1:12" ht="15.5" customHeight="1" x14ac:dyDescent="0.35">
      <c r="A1" s="218" t="s">
        <v>0</v>
      </c>
      <c r="B1" s="219"/>
      <c r="C1" s="219"/>
      <c r="D1" s="219"/>
      <c r="E1" s="219"/>
      <c r="F1" s="219"/>
      <c r="G1" s="219"/>
      <c r="H1" s="219"/>
      <c r="I1" s="219"/>
      <c r="J1" s="219"/>
      <c r="K1" s="219"/>
      <c r="L1" s="220"/>
    </row>
    <row r="2" spans="1:12" x14ac:dyDescent="0.35">
      <c r="A2" s="212" t="s">
        <v>1</v>
      </c>
      <c r="B2" s="213"/>
      <c r="C2" s="213"/>
      <c r="D2" s="213"/>
      <c r="E2" s="213"/>
      <c r="F2" s="213"/>
      <c r="G2" s="213"/>
      <c r="H2" s="213"/>
      <c r="I2" s="213"/>
      <c r="J2" s="213"/>
      <c r="K2" s="213"/>
      <c r="L2" s="214"/>
    </row>
    <row r="3" spans="1:12" ht="36.25" customHeight="1" x14ac:dyDescent="0.35">
      <c r="A3" s="221" t="s">
        <v>2</v>
      </c>
      <c r="B3" s="222"/>
      <c r="C3" s="222"/>
      <c r="D3" s="222"/>
      <c r="E3" s="222"/>
      <c r="F3" s="222"/>
      <c r="G3" s="222"/>
      <c r="H3" s="222"/>
      <c r="I3" s="222"/>
      <c r="J3" s="222"/>
      <c r="K3" s="222"/>
      <c r="L3" s="223"/>
    </row>
    <row r="4" spans="1:12" x14ac:dyDescent="0.35">
      <c r="A4" s="1"/>
      <c r="B4" s="74"/>
      <c r="C4" s="74"/>
      <c r="D4" s="74"/>
      <c r="E4" s="74"/>
      <c r="F4" s="74"/>
      <c r="G4" s="74"/>
      <c r="H4" s="74"/>
      <c r="I4" s="74"/>
      <c r="J4" s="74"/>
      <c r="K4" s="74"/>
      <c r="L4" s="2"/>
    </row>
    <row r="5" spans="1:12" x14ac:dyDescent="0.35">
      <c r="A5" s="224" t="s">
        <v>3</v>
      </c>
      <c r="B5" s="225"/>
      <c r="C5" s="225"/>
      <c r="D5" s="225"/>
      <c r="E5" s="225"/>
      <c r="F5" s="225"/>
      <c r="G5" s="225"/>
      <c r="H5" s="225"/>
      <c r="I5" s="225"/>
      <c r="J5" s="225"/>
      <c r="K5" s="225"/>
      <c r="L5" s="226"/>
    </row>
    <row r="6" spans="1:12" x14ac:dyDescent="0.35">
      <c r="A6" s="209" t="s">
        <v>4</v>
      </c>
      <c r="B6" s="210"/>
      <c r="C6" s="210"/>
      <c r="D6" s="210"/>
      <c r="E6" s="210"/>
      <c r="F6" s="210"/>
      <c r="G6" s="210"/>
      <c r="H6" s="210"/>
      <c r="I6" s="210"/>
      <c r="J6" s="210"/>
      <c r="K6" s="210"/>
      <c r="L6" s="211"/>
    </row>
    <row r="7" spans="1:12" x14ac:dyDescent="0.35">
      <c r="A7" s="209" t="s">
        <v>5</v>
      </c>
      <c r="B7" s="210"/>
      <c r="C7" s="210"/>
      <c r="D7" s="210"/>
      <c r="E7" s="210"/>
      <c r="F7" s="210"/>
      <c r="G7" s="210"/>
      <c r="H7" s="210"/>
      <c r="I7" s="210"/>
      <c r="J7" s="210"/>
      <c r="K7" s="210"/>
      <c r="L7" s="211"/>
    </row>
    <row r="8" spans="1:12" x14ac:dyDescent="0.35">
      <c r="A8" s="209" t="s">
        <v>6</v>
      </c>
      <c r="B8" s="210"/>
      <c r="C8" s="210"/>
      <c r="D8" s="210"/>
      <c r="E8" s="210"/>
      <c r="F8" s="210"/>
      <c r="G8" s="210"/>
      <c r="H8" s="210"/>
      <c r="I8" s="210"/>
      <c r="J8" s="210"/>
      <c r="K8" s="210"/>
      <c r="L8" s="211"/>
    </row>
    <row r="9" spans="1:12" x14ac:dyDescent="0.35">
      <c r="A9" s="209"/>
      <c r="B9" s="210"/>
      <c r="C9" s="210"/>
      <c r="D9" s="210"/>
      <c r="E9" s="210"/>
      <c r="F9" s="210"/>
      <c r="G9" s="210"/>
      <c r="H9" s="210"/>
      <c r="I9" s="210"/>
      <c r="J9" s="210"/>
      <c r="K9" s="210"/>
      <c r="L9" s="211"/>
    </row>
    <row r="10" spans="1:12" x14ac:dyDescent="0.35">
      <c r="A10" s="4"/>
      <c r="L10" s="5"/>
    </row>
    <row r="11" spans="1:12" x14ac:dyDescent="0.35">
      <c r="A11" s="3" t="s">
        <v>7</v>
      </c>
      <c r="L11" s="5"/>
    </row>
    <row r="12" spans="1:12" x14ac:dyDescent="0.35">
      <c r="A12" s="4"/>
      <c r="L12" s="5"/>
    </row>
    <row r="13" spans="1:12" x14ac:dyDescent="0.35">
      <c r="A13" s="212" t="s">
        <v>8</v>
      </c>
      <c r="B13" s="213"/>
      <c r="C13" s="213"/>
      <c r="D13" s="213"/>
      <c r="E13" s="213"/>
      <c r="F13" s="213"/>
      <c r="G13" s="213"/>
      <c r="H13" s="213"/>
      <c r="I13" s="213"/>
      <c r="J13" s="213"/>
      <c r="K13" s="213"/>
      <c r="L13" s="214"/>
    </row>
    <row r="14" spans="1:12" x14ac:dyDescent="0.35">
      <c r="A14" s="215" t="s">
        <v>9</v>
      </c>
      <c r="B14" s="216"/>
      <c r="C14" s="216"/>
      <c r="D14" s="216"/>
      <c r="E14" s="216"/>
      <c r="F14" s="216"/>
      <c r="G14" s="216"/>
      <c r="H14" s="216"/>
      <c r="I14" s="216"/>
      <c r="J14" s="216"/>
      <c r="K14" s="216"/>
      <c r="L14" s="217"/>
    </row>
    <row r="15" spans="1:12" x14ac:dyDescent="0.35">
      <c r="A15" s="215"/>
      <c r="B15" s="216"/>
      <c r="C15" s="216"/>
      <c r="D15" s="216"/>
      <c r="E15" s="216"/>
      <c r="F15" s="216"/>
      <c r="G15" s="216"/>
      <c r="H15" s="216"/>
      <c r="I15" s="216"/>
      <c r="J15" s="216"/>
      <c r="K15" s="216"/>
      <c r="L15" s="217"/>
    </row>
    <row r="16" spans="1:12" x14ac:dyDescent="0.35">
      <c r="A16" s="72"/>
      <c r="B16" s="207"/>
      <c r="C16" s="207"/>
      <c r="D16" s="207"/>
      <c r="E16" s="207"/>
      <c r="F16" s="207"/>
      <c r="G16" s="207"/>
      <c r="H16" s="207"/>
      <c r="I16" s="207"/>
      <c r="J16" s="207"/>
      <c r="K16" s="207"/>
      <c r="L16" s="208"/>
    </row>
    <row r="17" spans="1:12" x14ac:dyDescent="0.35">
      <c r="A17" s="203" t="s">
        <v>10</v>
      </c>
      <c r="B17" s="204"/>
      <c r="C17" s="204"/>
      <c r="D17" s="204"/>
      <c r="E17" s="204"/>
      <c r="F17" s="204"/>
      <c r="G17" s="204"/>
      <c r="H17" s="204"/>
      <c r="I17" s="204"/>
      <c r="J17" s="204"/>
      <c r="K17" s="204"/>
      <c r="L17" s="205"/>
    </row>
    <row r="18" spans="1:12" x14ac:dyDescent="0.35">
      <c r="A18" s="203"/>
      <c r="B18" s="204"/>
      <c r="C18" s="204"/>
      <c r="D18" s="204"/>
      <c r="E18" s="204"/>
      <c r="F18" s="204"/>
      <c r="G18" s="204"/>
      <c r="H18" s="204"/>
      <c r="I18" s="204"/>
      <c r="J18" s="204"/>
      <c r="K18" s="204"/>
      <c r="L18" s="205"/>
    </row>
    <row r="19" spans="1:12" x14ac:dyDescent="0.35">
      <c r="A19" s="72"/>
      <c r="B19" s="75"/>
      <c r="C19" s="75"/>
      <c r="D19" s="75"/>
      <c r="E19" s="75"/>
      <c r="F19" s="75"/>
      <c r="G19" s="75"/>
      <c r="H19" s="75"/>
      <c r="I19" s="75"/>
      <c r="J19" s="75"/>
      <c r="K19" s="75"/>
      <c r="L19" s="73"/>
    </row>
    <row r="20" spans="1:12" x14ac:dyDescent="0.35">
      <c r="A20" s="72"/>
      <c r="B20" s="75"/>
      <c r="C20" s="75"/>
      <c r="D20" s="75"/>
      <c r="E20" s="75"/>
      <c r="F20" s="75"/>
      <c r="G20" s="75"/>
      <c r="H20" s="75"/>
      <c r="I20" s="75"/>
      <c r="J20" s="75"/>
      <c r="K20" s="75"/>
      <c r="L20" s="73"/>
    </row>
    <row r="21" spans="1:12" x14ac:dyDescent="0.35">
      <c r="A21" s="72" t="s">
        <v>11</v>
      </c>
      <c r="B21" s="75"/>
      <c r="C21" s="75"/>
      <c r="D21" s="75"/>
      <c r="E21" s="75"/>
      <c r="F21" s="75"/>
      <c r="G21" s="75"/>
      <c r="H21" s="75"/>
      <c r="I21" s="75"/>
      <c r="J21" s="75"/>
      <c r="K21" s="75"/>
      <c r="L21" s="73"/>
    </row>
    <row r="22" spans="1:12" x14ac:dyDescent="0.35">
      <c r="A22" s="72"/>
      <c r="B22" s="206" t="s">
        <v>12</v>
      </c>
      <c r="C22" s="207"/>
      <c r="D22" s="207"/>
      <c r="E22" s="207"/>
      <c r="F22" s="207"/>
      <c r="G22" s="207"/>
      <c r="H22" s="207"/>
      <c r="I22" s="207"/>
      <c r="J22" s="207"/>
      <c r="K22" s="207"/>
      <c r="L22" s="208"/>
    </row>
    <row r="23" spans="1:12" x14ac:dyDescent="0.35">
      <c r="A23" s="72"/>
      <c r="B23" s="206" t="s">
        <v>13</v>
      </c>
      <c r="C23" s="207"/>
      <c r="D23" s="207"/>
      <c r="E23" s="207"/>
      <c r="F23" s="207"/>
      <c r="G23" s="207"/>
      <c r="H23" s="207"/>
      <c r="I23" s="207"/>
      <c r="J23" s="207"/>
      <c r="K23" s="207"/>
      <c r="L23" s="208"/>
    </row>
    <row r="24" spans="1:12" x14ac:dyDescent="0.35">
      <c r="A24" s="72"/>
      <c r="B24" s="75"/>
      <c r="C24" s="75"/>
      <c r="D24" s="75"/>
      <c r="E24" s="75"/>
      <c r="F24" s="75"/>
      <c r="G24" s="75"/>
      <c r="H24" s="75"/>
      <c r="I24" s="75"/>
      <c r="J24" s="75"/>
      <c r="K24" s="75"/>
      <c r="L24" s="73"/>
    </row>
    <row r="25" spans="1:12" x14ac:dyDescent="0.35">
      <c r="A25" s="72" t="s">
        <v>14</v>
      </c>
      <c r="B25" s="75"/>
      <c r="C25" s="75"/>
      <c r="D25" s="75"/>
      <c r="E25" s="75"/>
      <c r="F25" s="75"/>
      <c r="G25" s="75"/>
      <c r="H25" s="75"/>
      <c r="I25" s="75"/>
      <c r="J25" s="75"/>
      <c r="K25" s="75"/>
      <c r="L25" s="73"/>
    </row>
    <row r="26" spans="1:12" x14ac:dyDescent="0.35">
      <c r="A26" s="72"/>
      <c r="B26" s="75"/>
      <c r="C26" s="75"/>
      <c r="D26" s="75"/>
      <c r="E26" s="75"/>
      <c r="F26" s="75"/>
      <c r="G26" s="75"/>
      <c r="H26" s="75"/>
      <c r="I26" s="75"/>
      <c r="J26" s="75"/>
      <c r="K26" s="75"/>
      <c r="L26" s="73"/>
    </row>
    <row r="27" spans="1:12" x14ac:dyDescent="0.35">
      <c r="A27" s="76"/>
      <c r="B27" s="77"/>
      <c r="C27" s="77"/>
      <c r="D27" s="77"/>
      <c r="E27" s="77"/>
      <c r="F27" s="77"/>
      <c r="G27" s="77"/>
      <c r="H27" s="77"/>
      <c r="I27" s="77"/>
      <c r="J27" s="77"/>
      <c r="K27" s="77"/>
      <c r="L27" s="78"/>
    </row>
    <row r="28" spans="1:12" x14ac:dyDescent="0.35">
      <c r="A28" s="72" t="s">
        <v>15</v>
      </c>
      <c r="B28" s="77"/>
      <c r="C28" s="77"/>
      <c r="D28" s="77"/>
      <c r="E28" s="77"/>
      <c r="F28" s="77"/>
      <c r="G28" s="77"/>
      <c r="H28" s="77"/>
      <c r="I28" s="77"/>
      <c r="J28" s="77"/>
      <c r="K28" s="77"/>
      <c r="L28" s="78"/>
    </row>
    <row r="29" spans="1:12" x14ac:dyDescent="0.35">
      <c r="A29" s="79"/>
      <c r="B29" s="80"/>
      <c r="C29" s="80"/>
      <c r="D29" s="80"/>
      <c r="E29" s="80"/>
      <c r="F29" s="80"/>
      <c r="G29" s="80"/>
      <c r="H29" s="80"/>
      <c r="I29" s="80"/>
      <c r="J29" s="80"/>
      <c r="K29" s="80"/>
      <c r="L29" s="81"/>
    </row>
  </sheetData>
  <sheetProtection algorithmName="SHA-512" hashValue="7hne392qzjKR+4DmXO/oqTFRVdAXlSkS5tTlDlkvknlRvP4fzjwI0uAkFw8M2a6wQOSNxgokIvHL9HkbSz6Wqw==" saltValue="g15jfbmePnAxGUZ12jx0iw==" spinCount="100000" sheet="1" objects="1" scenarios="1"/>
  <mergeCells count="13">
    <mergeCell ref="A1:L1"/>
    <mergeCell ref="A6:L6"/>
    <mergeCell ref="A2:L2"/>
    <mergeCell ref="A3:L3"/>
    <mergeCell ref="A5:L5"/>
    <mergeCell ref="A17:L18"/>
    <mergeCell ref="B22:L22"/>
    <mergeCell ref="B23:L23"/>
    <mergeCell ref="A7:L7"/>
    <mergeCell ref="A8:L9"/>
    <mergeCell ref="A13:L13"/>
    <mergeCell ref="A14:L15"/>
    <mergeCell ref="B16:L16"/>
  </mergeCells>
  <pageMargins left="0.7" right="0.7" top="0.75" bottom="0.75" header="0.3" footer="0.3"/>
  <pageSetup scale="76" fitToHeight="0"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FAE11-3F93-4A39-A448-89F004198A80}">
  <sheetPr>
    <pageSetUpPr fitToPage="1"/>
  </sheetPr>
  <dimension ref="A1:S67"/>
  <sheetViews>
    <sheetView showGridLines="0" tabSelected="1" zoomScaleNormal="100" workbookViewId="0">
      <selection activeCell="C14" sqref="C14:C15"/>
    </sheetView>
  </sheetViews>
  <sheetFormatPr baseColWidth="10" defaultRowHeight="14.5" x14ac:dyDescent="0.35"/>
  <cols>
    <col min="1" max="1" width="13" customWidth="1"/>
    <col min="2" max="2" width="9.08984375" customWidth="1"/>
    <col min="3" max="3" width="20.54296875" customWidth="1"/>
    <col min="4" max="4" width="25.6328125" customWidth="1"/>
    <col min="5" max="5" width="6.6328125" customWidth="1"/>
    <col min="6" max="6" width="7.453125" customWidth="1"/>
    <col min="7" max="7" width="2.08984375" customWidth="1"/>
    <col min="8" max="8" width="13.08984375" customWidth="1"/>
    <col min="9" max="9" width="8.08984375" customWidth="1"/>
    <col min="10" max="10" width="12" customWidth="1"/>
    <col min="11" max="11" width="14.90625" customWidth="1"/>
    <col min="12" max="12" width="4.1796875" customWidth="1"/>
    <col min="13" max="13" width="14.90625" customWidth="1"/>
    <col min="14" max="14" width="15" customWidth="1"/>
    <col min="15" max="15" width="12.08984375" customWidth="1"/>
    <col min="16" max="16" width="12.6328125" customWidth="1"/>
    <col min="17" max="17" width="11.453125" customWidth="1"/>
    <col min="18" max="18" width="2.08984375" customWidth="1"/>
    <col min="19" max="19" width="18.54296875" customWidth="1"/>
  </cols>
  <sheetData>
    <row r="1" spans="1:19" ht="48" customHeight="1" x14ac:dyDescent="0.35">
      <c r="A1" s="297" t="s">
        <v>27</v>
      </c>
      <c r="B1" s="297"/>
      <c r="C1" s="297"/>
      <c r="D1" s="297"/>
      <c r="E1" s="297"/>
      <c r="F1" s="297"/>
      <c r="G1" s="297"/>
      <c r="H1" s="297"/>
      <c r="I1" s="297"/>
      <c r="J1" s="297"/>
      <c r="K1" s="105"/>
      <c r="L1" s="105"/>
    </row>
    <row r="2" spans="1:19" ht="15.5" x14ac:dyDescent="0.35">
      <c r="A2" s="298" t="s">
        <v>151</v>
      </c>
      <c r="B2" s="298"/>
      <c r="C2" s="298"/>
      <c r="D2" s="298"/>
      <c r="E2" s="298"/>
      <c r="F2" s="298"/>
      <c r="G2" s="298"/>
      <c r="H2" s="298"/>
      <c r="I2" s="298"/>
      <c r="J2" s="298"/>
      <c r="K2" s="11"/>
      <c r="L2" s="11"/>
    </row>
    <row r="3" spans="1:19" ht="15.5" x14ac:dyDescent="0.35">
      <c r="A3" s="10" t="s">
        <v>28</v>
      </c>
      <c r="B3" s="11"/>
      <c r="C3" s="11"/>
      <c r="D3" s="11"/>
      <c r="E3" s="11"/>
      <c r="F3" s="11"/>
      <c r="G3" s="11"/>
      <c r="H3" s="11"/>
      <c r="I3" s="11"/>
      <c r="J3" s="11"/>
      <c r="K3" s="11"/>
      <c r="L3" s="11"/>
    </row>
    <row r="4" spans="1:19" ht="18" x14ac:dyDescent="0.4">
      <c r="A4" s="12"/>
      <c r="B4" s="13"/>
      <c r="C4" s="13"/>
      <c r="D4" s="13"/>
      <c r="E4" s="13"/>
      <c r="F4" s="13"/>
      <c r="G4" s="13"/>
      <c r="H4" s="13"/>
      <c r="I4" s="13"/>
      <c r="J4" s="13"/>
      <c r="K4" s="13"/>
      <c r="L4" s="13"/>
      <c r="M4" s="227" t="s">
        <v>39</v>
      </c>
      <c r="N4" s="228"/>
      <c r="O4" s="228"/>
      <c r="P4" s="228"/>
      <c r="Q4" s="228"/>
      <c r="R4" s="228"/>
      <c r="S4" s="229"/>
    </row>
    <row r="5" spans="1:19" ht="18.5" customHeight="1" x14ac:dyDescent="0.45">
      <c r="A5" s="299" t="s">
        <v>29</v>
      </c>
      <c r="B5" s="306"/>
      <c r="C5" s="306"/>
      <c r="D5" s="306"/>
      <c r="E5" s="121"/>
      <c r="F5" s="300" t="s">
        <v>16</v>
      </c>
      <c r="G5" s="301"/>
      <c r="H5" s="14" t="s">
        <v>17</v>
      </c>
      <c r="I5" s="15"/>
      <c r="J5" s="15"/>
      <c r="K5" s="15"/>
      <c r="L5" s="15"/>
      <c r="M5" s="232" t="s">
        <v>40</v>
      </c>
      <c r="N5" s="233"/>
      <c r="O5" s="29"/>
      <c r="P5" s="104" t="s">
        <v>41</v>
      </c>
      <c r="Q5" s="143"/>
      <c r="R5" s="93"/>
      <c r="S5" s="30"/>
    </row>
    <row r="6" spans="1:19" ht="23.5" customHeight="1" x14ac:dyDescent="0.35">
      <c r="A6" s="299"/>
      <c r="B6" s="306"/>
      <c r="C6" s="306"/>
      <c r="D6" s="306"/>
      <c r="E6" s="121"/>
      <c r="F6" s="16"/>
      <c r="G6" s="16"/>
      <c r="H6" s="17"/>
      <c r="I6" s="15"/>
      <c r="J6" s="15"/>
      <c r="K6" s="15"/>
      <c r="L6" s="15"/>
      <c r="M6" s="232" t="s">
        <v>42</v>
      </c>
      <c r="N6" s="233"/>
      <c r="O6" s="200" t="s">
        <v>123</v>
      </c>
      <c r="P6" s="104" t="s">
        <v>44</v>
      </c>
      <c r="Q6" s="31"/>
      <c r="R6" s="198"/>
      <c r="S6" s="30"/>
    </row>
    <row r="7" spans="1:19" ht="31.5" customHeight="1" x14ac:dyDescent="0.35">
      <c r="A7" s="18" t="s">
        <v>30</v>
      </c>
      <c r="B7" s="306"/>
      <c r="C7" s="306"/>
      <c r="D7" s="306"/>
      <c r="E7" s="307" t="s">
        <v>100</v>
      </c>
      <c r="F7" s="300"/>
      <c r="G7" s="301"/>
      <c r="H7" s="19">
        <v>0.7</v>
      </c>
      <c r="I7" s="20"/>
      <c r="J7" s="15"/>
      <c r="K7" s="120"/>
      <c r="L7" s="15"/>
      <c r="M7" s="232" t="s">
        <v>104</v>
      </c>
      <c r="N7" s="233"/>
      <c r="O7" s="70">
        <f>M41</f>
        <v>0</v>
      </c>
      <c r="P7" s="104" t="s">
        <v>146</v>
      </c>
      <c r="Q7" s="199">
        <f>J41</f>
        <v>0</v>
      </c>
      <c r="R7" s="198"/>
      <c r="S7" s="30"/>
    </row>
    <row r="8" spans="1:19" ht="31.5" customHeight="1" x14ac:dyDescent="0.35">
      <c r="A8" s="18"/>
      <c r="B8" s="15"/>
      <c r="C8" s="15"/>
      <c r="D8" s="15"/>
      <c r="E8" s="300" t="s">
        <v>101</v>
      </c>
      <c r="F8" s="300"/>
      <c r="G8" s="301"/>
      <c r="H8" s="21">
        <v>15000</v>
      </c>
      <c r="I8" s="20"/>
      <c r="J8" s="15"/>
      <c r="K8" s="15"/>
      <c r="L8" s="15"/>
      <c r="M8" s="232" t="s">
        <v>143</v>
      </c>
      <c r="N8" s="233"/>
      <c r="O8" s="71">
        <f>IF(M41*0.7&gt;15000,15000,M41*0.7)</f>
        <v>0</v>
      </c>
      <c r="P8" s="113"/>
      <c r="Q8" s="113"/>
      <c r="R8" s="198"/>
      <c r="S8" s="30"/>
    </row>
    <row r="9" spans="1:19" ht="42.75" customHeight="1" x14ac:dyDescent="0.35">
      <c r="A9" s="18"/>
      <c r="B9" s="15"/>
      <c r="C9" s="15"/>
      <c r="D9" s="300" t="s">
        <v>128</v>
      </c>
      <c r="E9" s="300"/>
      <c r="F9" s="300"/>
      <c r="G9" s="301"/>
      <c r="H9" s="19">
        <v>0.8</v>
      </c>
      <c r="I9" s="20"/>
      <c r="J9" s="15"/>
      <c r="K9" s="121"/>
      <c r="L9" s="15"/>
      <c r="M9" s="232"/>
      <c r="N9" s="234"/>
      <c r="O9" s="193"/>
      <c r="P9" s="103"/>
      <c r="Q9" s="91"/>
      <c r="R9" s="94"/>
      <c r="S9" s="30"/>
    </row>
    <row r="10" spans="1:19" x14ac:dyDescent="0.35">
      <c r="A10" s="18"/>
      <c r="B10" s="22"/>
      <c r="C10" s="22"/>
      <c r="D10" s="22"/>
      <c r="E10" s="22"/>
      <c r="F10" s="22"/>
      <c r="G10" s="22"/>
      <c r="H10" s="22"/>
      <c r="I10" s="23"/>
      <c r="J10" s="15"/>
      <c r="K10" s="15"/>
      <c r="L10" s="15"/>
      <c r="M10" s="232" t="s">
        <v>45</v>
      </c>
      <c r="N10" s="233"/>
      <c r="O10" s="70" t="str">
        <f>IF(Q10="","",(O8*Q10))</f>
        <v/>
      </c>
      <c r="P10" s="28" t="s">
        <v>46</v>
      </c>
      <c r="Q10" s="19" t="str" cm="1">
        <f t="array" ref="Q10">_xlfn.IFS(H5="(À sélectionner)","",H5="1 an",1,H5="2 ans",0.5,H5="3 ans",0.5)</f>
        <v/>
      </c>
      <c r="R10" s="91"/>
      <c r="S10" s="30"/>
    </row>
    <row r="11" spans="1:19" x14ac:dyDescent="0.35">
      <c r="M11" s="232" t="s">
        <v>47</v>
      </c>
      <c r="N11" s="233"/>
      <c r="O11" s="70" t="str" cm="1">
        <f t="array" ref="O11">_xlfn.IFS(Q10=1,"S.O.",Q11=0.5,(O9*Q11),Q11="","")</f>
        <v/>
      </c>
      <c r="P11" s="28" t="s">
        <v>48</v>
      </c>
      <c r="Q11" s="19" t="str" cm="1">
        <f t="array" ref="Q11">_xlfn.IFS(H5="(À sélectionner)","",H5="1 an","",H5="2 ans",0.5,H5="3 ans",0.5)</f>
        <v/>
      </c>
      <c r="R11" s="91"/>
      <c r="S11" s="30"/>
    </row>
    <row r="12" spans="1:19" ht="26" customHeight="1" x14ac:dyDescent="0.35">
      <c r="B12" s="69"/>
      <c r="M12" s="250" t="s">
        <v>124</v>
      </c>
      <c r="N12" s="251"/>
      <c r="O12" s="251"/>
      <c r="P12" s="251"/>
      <c r="Q12" s="251"/>
      <c r="R12" s="251"/>
      <c r="S12" s="252"/>
    </row>
    <row r="13" spans="1:19" ht="14.5" customHeight="1" x14ac:dyDescent="0.35">
      <c r="A13" s="342" t="s">
        <v>140</v>
      </c>
      <c r="B13" s="342"/>
      <c r="C13" s="342"/>
      <c r="D13" s="342"/>
      <c r="E13" s="342"/>
      <c r="F13" s="342"/>
      <c r="G13" s="342"/>
      <c r="H13" s="342"/>
      <c r="I13" s="342"/>
      <c r="J13" s="342"/>
      <c r="K13" s="112"/>
      <c r="L13" s="111"/>
      <c r="M13" s="260"/>
      <c r="N13" s="261"/>
      <c r="O13" s="67"/>
      <c r="P13" s="67"/>
      <c r="Q13" s="67"/>
      <c r="R13" s="67"/>
      <c r="S13" s="68"/>
    </row>
    <row r="14" spans="1:19" ht="26.25" customHeight="1" x14ac:dyDescent="0.35">
      <c r="A14" s="343" t="s">
        <v>31</v>
      </c>
      <c r="B14" s="343"/>
      <c r="C14" s="343" t="s">
        <v>82</v>
      </c>
      <c r="D14" s="318" t="s">
        <v>98</v>
      </c>
      <c r="E14" s="312" t="s">
        <v>77</v>
      </c>
      <c r="F14" s="313"/>
      <c r="G14" s="314"/>
      <c r="H14" s="311" t="s">
        <v>78</v>
      </c>
      <c r="I14" s="345" t="s">
        <v>79</v>
      </c>
      <c r="J14" s="262" t="s">
        <v>99</v>
      </c>
      <c r="K14" s="262" t="s">
        <v>32</v>
      </c>
      <c r="L14" s="344"/>
      <c r="M14" s="262" t="s">
        <v>102</v>
      </c>
      <c r="N14" s="262" t="s">
        <v>106</v>
      </c>
      <c r="O14" s="235" t="s">
        <v>33</v>
      </c>
      <c r="P14" s="236"/>
      <c r="Q14" s="236"/>
      <c r="R14" s="236"/>
      <c r="S14" s="237"/>
    </row>
    <row r="15" spans="1:19" ht="33.5" customHeight="1" x14ac:dyDescent="0.35">
      <c r="A15" s="343"/>
      <c r="B15" s="343"/>
      <c r="C15" s="343"/>
      <c r="D15" s="319"/>
      <c r="E15" s="315"/>
      <c r="F15" s="316"/>
      <c r="G15" s="317"/>
      <c r="H15" s="311"/>
      <c r="I15" s="346"/>
      <c r="J15" s="263"/>
      <c r="K15" s="263"/>
      <c r="L15" s="344"/>
      <c r="M15" s="263"/>
      <c r="N15" s="263"/>
      <c r="O15" s="238"/>
      <c r="P15" s="239"/>
      <c r="Q15" s="239"/>
      <c r="R15" s="239"/>
      <c r="S15" s="240"/>
    </row>
    <row r="16" spans="1:19" x14ac:dyDescent="0.35">
      <c r="A16" s="305"/>
      <c r="B16" s="305"/>
      <c r="C16" s="83"/>
      <c r="D16" s="83"/>
      <c r="E16" s="270" t="s">
        <v>17</v>
      </c>
      <c r="F16" s="270"/>
      <c r="G16" s="270"/>
      <c r="H16" s="82"/>
      <c r="I16" s="84"/>
      <c r="J16" s="122">
        <f>H16*I16</f>
        <v>0</v>
      </c>
      <c r="K16" s="338">
        <f>IF((J41*0.7)&lt;= 15000,(J41*0.7),15000)</f>
        <v>0</v>
      </c>
      <c r="L16" s="107"/>
      <c r="M16" s="66">
        <f t="shared" ref="M16:M20" si="0">J16</f>
        <v>0</v>
      </c>
      <c r="N16" s="338">
        <f>IF((M41*0.7)&lt;= 15000,(M41*0.7),15000)</f>
        <v>0</v>
      </c>
      <c r="O16" s="247"/>
      <c r="P16" s="248"/>
      <c r="Q16" s="248"/>
      <c r="R16" s="248"/>
      <c r="S16" s="249"/>
    </row>
    <row r="17" spans="1:19" x14ac:dyDescent="0.35">
      <c r="A17" s="305"/>
      <c r="B17" s="305"/>
      <c r="C17" s="83"/>
      <c r="D17" s="83"/>
      <c r="E17" s="270" t="s">
        <v>17</v>
      </c>
      <c r="F17" s="270"/>
      <c r="G17" s="270"/>
      <c r="H17" s="82"/>
      <c r="I17" s="84"/>
      <c r="J17" s="122">
        <f>H17*I17</f>
        <v>0</v>
      </c>
      <c r="K17" s="338"/>
      <c r="L17" s="107"/>
      <c r="M17" s="66">
        <f t="shared" si="0"/>
        <v>0</v>
      </c>
      <c r="N17" s="338"/>
      <c r="O17" s="247"/>
      <c r="P17" s="248"/>
      <c r="Q17" s="248"/>
      <c r="R17" s="248"/>
      <c r="S17" s="249"/>
    </row>
    <row r="18" spans="1:19" x14ac:dyDescent="0.35">
      <c r="A18" s="305"/>
      <c r="B18" s="305"/>
      <c r="C18" s="83"/>
      <c r="D18" s="83"/>
      <c r="E18" s="270" t="s">
        <v>17</v>
      </c>
      <c r="F18" s="270"/>
      <c r="G18" s="270"/>
      <c r="H18" s="82"/>
      <c r="I18" s="84"/>
      <c r="J18" s="122">
        <f>H18*I18</f>
        <v>0</v>
      </c>
      <c r="K18" s="338"/>
      <c r="L18" s="107"/>
      <c r="M18" s="66">
        <f t="shared" si="0"/>
        <v>0</v>
      </c>
      <c r="N18" s="338"/>
      <c r="O18" s="247"/>
      <c r="P18" s="248"/>
      <c r="Q18" s="248"/>
      <c r="R18" s="248"/>
      <c r="S18" s="249"/>
    </row>
    <row r="19" spans="1:19" x14ac:dyDescent="0.35">
      <c r="A19" s="305"/>
      <c r="B19" s="305"/>
      <c r="C19" s="83"/>
      <c r="D19" s="83"/>
      <c r="E19" s="270" t="s">
        <v>17</v>
      </c>
      <c r="F19" s="270"/>
      <c r="G19" s="270"/>
      <c r="H19" s="82"/>
      <c r="I19" s="84"/>
      <c r="J19" s="122">
        <f>H19*I19</f>
        <v>0</v>
      </c>
      <c r="K19" s="338"/>
      <c r="L19" s="107"/>
      <c r="M19" s="66">
        <f t="shared" si="0"/>
        <v>0</v>
      </c>
      <c r="N19" s="338"/>
      <c r="O19" s="247"/>
      <c r="P19" s="248"/>
      <c r="Q19" s="248"/>
      <c r="R19" s="248"/>
      <c r="S19" s="249"/>
    </row>
    <row r="20" spans="1:19" x14ac:dyDescent="0.35">
      <c r="A20" s="305"/>
      <c r="B20" s="305"/>
      <c r="C20" s="83"/>
      <c r="D20" s="83"/>
      <c r="E20" s="270" t="s">
        <v>17</v>
      </c>
      <c r="F20" s="270"/>
      <c r="G20" s="270"/>
      <c r="H20" s="82"/>
      <c r="I20" s="84"/>
      <c r="J20" s="122">
        <f>H20*I20</f>
        <v>0</v>
      </c>
      <c r="K20" s="338"/>
      <c r="L20" s="107"/>
      <c r="M20" s="66">
        <f t="shared" si="0"/>
        <v>0</v>
      </c>
      <c r="N20" s="338"/>
      <c r="O20" s="247"/>
      <c r="P20" s="248"/>
      <c r="Q20" s="248"/>
      <c r="R20" s="248"/>
      <c r="S20" s="249"/>
    </row>
    <row r="21" spans="1:19" x14ac:dyDescent="0.35">
      <c r="A21" s="308" t="s">
        <v>34</v>
      </c>
      <c r="B21" s="309"/>
      <c r="C21" s="309"/>
      <c r="D21" s="309"/>
      <c r="E21" s="309"/>
      <c r="F21" s="309"/>
      <c r="G21" s="309"/>
      <c r="H21" s="309"/>
      <c r="I21" s="310"/>
      <c r="J21" s="123">
        <f>SUM(J16:J20)</f>
        <v>0</v>
      </c>
      <c r="K21" s="338"/>
      <c r="L21" s="107"/>
      <c r="M21" s="24">
        <f t="shared" ref="M21" si="1">SUM(M16:M20)</f>
        <v>0</v>
      </c>
      <c r="N21" s="338"/>
      <c r="O21" s="126"/>
      <c r="P21" s="126"/>
      <c r="Q21" s="126"/>
      <c r="R21" s="126"/>
      <c r="S21" s="127"/>
    </row>
    <row r="22" spans="1:19" x14ac:dyDescent="0.35">
      <c r="A22" s="25"/>
      <c r="B22" s="25"/>
      <c r="C22" s="25"/>
      <c r="D22" s="25"/>
      <c r="E22" s="25"/>
      <c r="F22" s="26"/>
      <c r="G22" s="26"/>
      <c r="H22" s="26"/>
      <c r="I22" s="20"/>
      <c r="J22" s="26"/>
      <c r="K22" s="338"/>
      <c r="L22" s="107"/>
      <c r="M22" s="26"/>
      <c r="N22" s="338"/>
      <c r="O22" s="26"/>
      <c r="P22" s="26"/>
      <c r="Q22" s="26"/>
      <c r="R22" s="26"/>
      <c r="S22" s="26"/>
    </row>
    <row r="23" spans="1:19" x14ac:dyDescent="0.35">
      <c r="A23" s="347" t="s">
        <v>35</v>
      </c>
      <c r="B23" s="348"/>
      <c r="C23" s="348"/>
      <c r="D23" s="348"/>
      <c r="E23" s="348"/>
      <c r="F23" s="348"/>
      <c r="G23" s="348"/>
      <c r="H23" s="348"/>
      <c r="I23" s="348"/>
      <c r="J23" s="348"/>
      <c r="K23" s="338"/>
      <c r="L23" s="107"/>
      <c r="M23" s="128"/>
      <c r="N23" s="338"/>
      <c r="O23" s="337"/>
      <c r="P23" s="337"/>
      <c r="Q23" s="337"/>
      <c r="R23" s="337"/>
      <c r="S23" s="337"/>
    </row>
    <row r="24" spans="1:19" ht="14.5" customHeight="1" x14ac:dyDescent="0.35">
      <c r="A24" s="264" t="s">
        <v>36</v>
      </c>
      <c r="B24" s="265"/>
      <c r="C24" s="265"/>
      <c r="D24" s="265"/>
      <c r="E24" s="265"/>
      <c r="F24" s="265"/>
      <c r="G24" s="265"/>
      <c r="H24" s="265"/>
      <c r="I24" s="266"/>
      <c r="J24" s="235" t="s">
        <v>125</v>
      </c>
      <c r="K24" s="338"/>
      <c r="L24" s="107"/>
      <c r="M24" s="262" t="s">
        <v>126</v>
      </c>
      <c r="N24" s="338"/>
      <c r="O24" s="241" t="s">
        <v>33</v>
      </c>
      <c r="P24" s="242"/>
      <c r="Q24" s="242"/>
      <c r="R24" s="242"/>
      <c r="S24" s="243"/>
    </row>
    <row r="25" spans="1:19" ht="29.75" customHeight="1" x14ac:dyDescent="0.35">
      <c r="A25" s="267"/>
      <c r="B25" s="268"/>
      <c r="C25" s="268"/>
      <c r="D25" s="268"/>
      <c r="E25" s="268"/>
      <c r="F25" s="268"/>
      <c r="G25" s="268"/>
      <c r="H25" s="268"/>
      <c r="I25" s="269"/>
      <c r="J25" s="238"/>
      <c r="K25" s="338"/>
      <c r="L25" s="107"/>
      <c r="M25" s="263"/>
      <c r="N25" s="338"/>
      <c r="O25" s="244"/>
      <c r="P25" s="245"/>
      <c r="Q25" s="245"/>
      <c r="R25" s="245"/>
      <c r="S25" s="246"/>
    </row>
    <row r="26" spans="1:19" x14ac:dyDescent="0.35">
      <c r="A26" s="302"/>
      <c r="B26" s="303"/>
      <c r="C26" s="303"/>
      <c r="D26" s="303"/>
      <c r="E26" s="303"/>
      <c r="F26" s="303"/>
      <c r="G26" s="303"/>
      <c r="H26" s="303"/>
      <c r="I26" s="304"/>
      <c r="J26" s="124"/>
      <c r="K26" s="338"/>
      <c r="L26" s="107"/>
      <c r="M26" s="66">
        <f t="shared" ref="M26:M35" si="2">J26</f>
        <v>0</v>
      </c>
      <c r="N26" s="338"/>
      <c r="O26" s="247"/>
      <c r="P26" s="248"/>
      <c r="Q26" s="248"/>
      <c r="R26" s="248"/>
      <c r="S26" s="249"/>
    </row>
    <row r="27" spans="1:19" x14ac:dyDescent="0.35">
      <c r="A27" s="302"/>
      <c r="B27" s="303"/>
      <c r="C27" s="303"/>
      <c r="D27" s="303"/>
      <c r="E27" s="303"/>
      <c r="F27" s="303"/>
      <c r="G27" s="303"/>
      <c r="H27" s="303"/>
      <c r="I27" s="304"/>
      <c r="J27" s="124"/>
      <c r="K27" s="338"/>
      <c r="L27" s="107"/>
      <c r="M27" s="66">
        <f>J27</f>
        <v>0</v>
      </c>
      <c r="N27" s="338"/>
      <c r="O27" s="247"/>
      <c r="P27" s="248"/>
      <c r="Q27" s="248"/>
      <c r="R27" s="248"/>
      <c r="S27" s="249"/>
    </row>
    <row r="28" spans="1:19" x14ac:dyDescent="0.35">
      <c r="A28" s="302"/>
      <c r="B28" s="303"/>
      <c r="C28" s="303"/>
      <c r="D28" s="303"/>
      <c r="E28" s="303"/>
      <c r="F28" s="303"/>
      <c r="G28" s="303"/>
      <c r="H28" s="303"/>
      <c r="I28" s="304"/>
      <c r="J28" s="124"/>
      <c r="K28" s="338"/>
      <c r="L28" s="107"/>
      <c r="M28" s="66">
        <f t="shared" ref="M28:M29" si="3">J28</f>
        <v>0</v>
      </c>
      <c r="N28" s="338"/>
      <c r="O28" s="247"/>
      <c r="P28" s="248"/>
      <c r="Q28" s="248"/>
      <c r="R28" s="248"/>
      <c r="S28" s="249"/>
    </row>
    <row r="29" spans="1:19" x14ac:dyDescent="0.35">
      <c r="A29" s="302"/>
      <c r="B29" s="303"/>
      <c r="C29" s="303"/>
      <c r="D29" s="303"/>
      <c r="E29" s="303"/>
      <c r="F29" s="303"/>
      <c r="G29" s="303"/>
      <c r="H29" s="303"/>
      <c r="I29" s="304"/>
      <c r="J29" s="124"/>
      <c r="K29" s="338"/>
      <c r="L29" s="107"/>
      <c r="M29" s="66">
        <f t="shared" si="3"/>
        <v>0</v>
      </c>
      <c r="N29" s="338"/>
      <c r="O29" s="247"/>
      <c r="P29" s="248"/>
      <c r="Q29" s="248"/>
      <c r="R29" s="248"/>
      <c r="S29" s="249"/>
    </row>
    <row r="30" spans="1:19" x14ac:dyDescent="0.35">
      <c r="A30" s="302"/>
      <c r="B30" s="303"/>
      <c r="C30" s="303"/>
      <c r="D30" s="303"/>
      <c r="E30" s="303"/>
      <c r="F30" s="303"/>
      <c r="G30" s="303"/>
      <c r="H30" s="303"/>
      <c r="I30" s="304"/>
      <c r="J30" s="124"/>
      <c r="K30" s="338"/>
      <c r="L30" s="107"/>
      <c r="M30" s="66">
        <f>J30</f>
        <v>0</v>
      </c>
      <c r="N30" s="338"/>
      <c r="O30" s="247"/>
      <c r="P30" s="248"/>
      <c r="Q30" s="248"/>
      <c r="R30" s="248"/>
      <c r="S30" s="249"/>
    </row>
    <row r="31" spans="1:19" x14ac:dyDescent="0.35">
      <c r="A31" s="302"/>
      <c r="B31" s="303"/>
      <c r="C31" s="303"/>
      <c r="D31" s="303"/>
      <c r="E31" s="303"/>
      <c r="F31" s="303"/>
      <c r="G31" s="303"/>
      <c r="H31" s="303"/>
      <c r="I31" s="304"/>
      <c r="J31" s="124"/>
      <c r="K31" s="338"/>
      <c r="L31" s="107"/>
      <c r="M31" s="66">
        <f>J31</f>
        <v>0</v>
      </c>
      <c r="N31" s="338"/>
      <c r="O31" s="247"/>
      <c r="P31" s="248"/>
      <c r="Q31" s="248"/>
      <c r="R31" s="248"/>
      <c r="S31" s="249"/>
    </row>
    <row r="32" spans="1:19" x14ac:dyDescent="0.35">
      <c r="A32" s="302"/>
      <c r="B32" s="303"/>
      <c r="C32" s="303"/>
      <c r="D32" s="303"/>
      <c r="E32" s="303"/>
      <c r="F32" s="303"/>
      <c r="G32" s="303"/>
      <c r="H32" s="303"/>
      <c r="I32" s="304"/>
      <c r="J32" s="124"/>
      <c r="K32" s="338"/>
      <c r="L32" s="107"/>
      <c r="M32" s="66">
        <f t="shared" ref="M32:M33" si="4">J32</f>
        <v>0</v>
      </c>
      <c r="N32" s="338"/>
      <c r="O32" s="247"/>
      <c r="P32" s="248"/>
      <c r="Q32" s="248"/>
      <c r="R32" s="248"/>
      <c r="S32" s="249"/>
    </row>
    <row r="33" spans="1:19" x14ac:dyDescent="0.35">
      <c r="A33" s="302"/>
      <c r="B33" s="303"/>
      <c r="C33" s="303"/>
      <c r="D33" s="303"/>
      <c r="E33" s="303"/>
      <c r="F33" s="303"/>
      <c r="G33" s="303"/>
      <c r="H33" s="303"/>
      <c r="I33" s="304"/>
      <c r="J33" s="124"/>
      <c r="K33" s="338"/>
      <c r="L33" s="107"/>
      <c r="M33" s="66">
        <f t="shared" si="4"/>
        <v>0</v>
      </c>
      <c r="N33" s="338"/>
      <c r="O33" s="247"/>
      <c r="P33" s="248"/>
      <c r="Q33" s="248"/>
      <c r="R33" s="248"/>
      <c r="S33" s="249"/>
    </row>
    <row r="34" spans="1:19" x14ac:dyDescent="0.35">
      <c r="A34" s="302"/>
      <c r="B34" s="303"/>
      <c r="C34" s="303"/>
      <c r="D34" s="303"/>
      <c r="E34" s="303"/>
      <c r="F34" s="303"/>
      <c r="G34" s="303"/>
      <c r="H34" s="303"/>
      <c r="I34" s="304"/>
      <c r="J34" s="124"/>
      <c r="K34" s="338"/>
      <c r="L34" s="107"/>
      <c r="M34" s="66">
        <f t="shared" si="2"/>
        <v>0</v>
      </c>
      <c r="N34" s="338"/>
      <c r="O34" s="247"/>
      <c r="P34" s="248"/>
      <c r="Q34" s="248"/>
      <c r="R34" s="248"/>
      <c r="S34" s="249"/>
    </row>
    <row r="35" spans="1:19" x14ac:dyDescent="0.35">
      <c r="A35" s="302"/>
      <c r="B35" s="303"/>
      <c r="C35" s="303"/>
      <c r="D35" s="303"/>
      <c r="E35" s="303"/>
      <c r="F35" s="303"/>
      <c r="G35" s="303"/>
      <c r="H35" s="303"/>
      <c r="I35" s="304"/>
      <c r="J35" s="124"/>
      <c r="K35" s="338"/>
      <c r="L35" s="107"/>
      <c r="M35" s="66">
        <f t="shared" si="2"/>
        <v>0</v>
      </c>
      <c r="N35" s="338"/>
      <c r="O35" s="247"/>
      <c r="P35" s="248"/>
      <c r="Q35" s="248"/>
      <c r="R35" s="248"/>
      <c r="S35" s="249"/>
    </row>
    <row r="36" spans="1:19" x14ac:dyDescent="0.35">
      <c r="A36" s="308" t="s">
        <v>37</v>
      </c>
      <c r="B36" s="309"/>
      <c r="C36" s="309"/>
      <c r="D36" s="309"/>
      <c r="E36" s="309"/>
      <c r="F36" s="309"/>
      <c r="G36" s="309"/>
      <c r="H36" s="309"/>
      <c r="I36" s="310"/>
      <c r="J36" s="125">
        <f>SUM(J26:J35)</f>
        <v>0</v>
      </c>
      <c r="K36" s="338"/>
      <c r="L36" s="107"/>
      <c r="M36" s="24">
        <f t="shared" ref="M36" si="5">SUM(M26:M35)</f>
        <v>0</v>
      </c>
      <c r="N36" s="338"/>
      <c r="O36" s="126"/>
      <c r="P36" s="126"/>
      <c r="Q36" s="126"/>
      <c r="R36" s="126"/>
      <c r="S36" s="127"/>
    </row>
    <row r="37" spans="1:19" x14ac:dyDescent="0.35">
      <c r="A37" s="26"/>
      <c r="B37" s="26"/>
      <c r="C37" s="26"/>
      <c r="D37" s="26"/>
      <c r="E37" s="26"/>
      <c r="F37" s="26"/>
      <c r="G37" s="26"/>
      <c r="H37" s="26"/>
      <c r="I37" s="26"/>
      <c r="J37" s="26"/>
      <c r="K37" s="338"/>
      <c r="L37" s="107"/>
      <c r="M37" s="15"/>
      <c r="N37" s="338"/>
      <c r="O37" s="15"/>
      <c r="P37" s="26"/>
      <c r="Q37" s="26"/>
      <c r="R37" s="26"/>
      <c r="S37" s="26"/>
    </row>
    <row r="38" spans="1:19" x14ac:dyDescent="0.35">
      <c r="A38" s="327" t="s">
        <v>141</v>
      </c>
      <c r="B38" s="328"/>
      <c r="C38" s="328"/>
      <c r="D38" s="328"/>
      <c r="E38" s="328"/>
      <c r="F38" s="328"/>
      <c r="G38" s="328"/>
      <c r="H38" s="328"/>
      <c r="I38" s="329"/>
      <c r="J38" s="333">
        <f>(J21+J36)*0.15</f>
        <v>0</v>
      </c>
      <c r="K38" s="338"/>
      <c r="L38" s="107"/>
      <c r="M38" s="230">
        <f>(M21+M36)*0.15</f>
        <v>0</v>
      </c>
      <c r="N38" s="338"/>
      <c r="O38" s="129"/>
      <c r="P38" s="129"/>
      <c r="Q38" s="129"/>
      <c r="R38" s="129"/>
      <c r="S38" s="130"/>
    </row>
    <row r="39" spans="1:19" x14ac:dyDescent="0.35">
      <c r="A39" s="330"/>
      <c r="B39" s="331"/>
      <c r="C39" s="331"/>
      <c r="D39" s="331"/>
      <c r="E39" s="331"/>
      <c r="F39" s="331"/>
      <c r="G39" s="331"/>
      <c r="H39" s="331"/>
      <c r="I39" s="332"/>
      <c r="J39" s="333"/>
      <c r="K39" s="338"/>
      <c r="L39" s="107"/>
      <c r="M39" s="231"/>
      <c r="N39" s="338"/>
      <c r="O39" s="131"/>
      <c r="P39" s="131"/>
      <c r="Q39" s="131"/>
      <c r="R39" s="131"/>
      <c r="S39" s="132"/>
    </row>
    <row r="40" spans="1:19" x14ac:dyDescent="0.35">
      <c r="A40" s="26"/>
      <c r="B40" s="26"/>
      <c r="C40" s="26"/>
      <c r="D40" s="26"/>
      <c r="E40" s="26"/>
      <c r="F40" s="26"/>
      <c r="G40" s="26"/>
      <c r="H40" s="26"/>
      <c r="I40" s="26"/>
      <c r="J40" s="26"/>
      <c r="K40" s="338"/>
      <c r="L40" s="107"/>
      <c r="M40" s="27"/>
      <c r="N40" s="338"/>
      <c r="O40" s="27"/>
      <c r="P40" s="27"/>
      <c r="Q40" s="27"/>
      <c r="R40" s="27"/>
      <c r="S40" s="27"/>
    </row>
    <row r="41" spans="1:19" x14ac:dyDescent="0.35">
      <c r="A41" s="277" t="s">
        <v>112</v>
      </c>
      <c r="B41" s="278"/>
      <c r="C41" s="278"/>
      <c r="D41" s="278"/>
      <c r="E41" s="278"/>
      <c r="F41" s="278"/>
      <c r="G41" s="278"/>
      <c r="H41" s="278"/>
      <c r="I41" s="279"/>
      <c r="J41" s="125">
        <f>J21+J36+J38</f>
        <v>0</v>
      </c>
      <c r="K41" s="338"/>
      <c r="L41" s="109"/>
      <c r="M41" s="24">
        <f>M21+M36+M38</f>
        <v>0</v>
      </c>
      <c r="N41" s="338"/>
      <c r="O41" s="334" t="s">
        <v>150</v>
      </c>
      <c r="P41" s="335"/>
      <c r="Q41" s="335"/>
      <c r="R41" s="335"/>
      <c r="S41" s="336"/>
    </row>
    <row r="42" spans="1:19" x14ac:dyDescent="0.35">
      <c r="K42" s="108"/>
      <c r="L42" s="108"/>
    </row>
    <row r="43" spans="1:19" x14ac:dyDescent="0.35">
      <c r="A43" s="277" t="s">
        <v>113</v>
      </c>
      <c r="B43" s="278"/>
      <c r="C43" s="278"/>
      <c r="D43" s="278"/>
      <c r="E43" s="278"/>
      <c r="F43" s="278"/>
      <c r="G43" s="278"/>
      <c r="H43" s="278"/>
      <c r="I43" s="279"/>
      <c r="J43" s="138">
        <f>IFERROR(J41/J41,0)</f>
        <v>0</v>
      </c>
      <c r="K43" s="138">
        <f>IFERROR((K16/J41),0)</f>
        <v>0</v>
      </c>
      <c r="L43" s="108"/>
      <c r="M43" s="138">
        <f>IFERROR(M41/M41,0)</f>
        <v>0</v>
      </c>
      <c r="N43" s="138">
        <f>IFERROR((N16/M41),0)</f>
        <v>0</v>
      </c>
      <c r="O43" s="280" t="s">
        <v>114</v>
      </c>
      <c r="P43" s="280"/>
      <c r="Q43" s="280"/>
      <c r="R43" s="280"/>
      <c r="S43" s="280"/>
    </row>
    <row r="44" spans="1:19" x14ac:dyDescent="0.35">
      <c r="K44" s="108"/>
      <c r="L44" s="108"/>
    </row>
    <row r="45" spans="1:19" ht="23" customHeight="1" x14ac:dyDescent="0.35">
      <c r="A45" s="340" t="s">
        <v>148</v>
      </c>
      <c r="B45" s="340"/>
      <c r="C45" s="340"/>
      <c r="D45" s="340"/>
      <c r="E45" s="340"/>
      <c r="F45" s="340"/>
      <c r="G45" s="340"/>
      <c r="H45" s="340"/>
      <c r="I45" s="340"/>
      <c r="J45" s="340"/>
      <c r="K45" s="340"/>
      <c r="L45" s="108"/>
      <c r="M45" s="271" t="s">
        <v>33</v>
      </c>
      <c r="N45" s="272"/>
      <c r="O45" s="272"/>
      <c r="P45" s="272"/>
      <c r="Q45" s="272"/>
      <c r="R45" s="272"/>
      <c r="S45" s="273"/>
    </row>
    <row r="46" spans="1:19" ht="24" customHeight="1" x14ac:dyDescent="0.35">
      <c r="A46" s="339"/>
      <c r="B46" s="339"/>
      <c r="C46" s="339"/>
      <c r="D46" s="339"/>
      <c r="E46" s="339"/>
      <c r="F46" s="339"/>
      <c r="G46" s="339"/>
      <c r="H46" s="339"/>
      <c r="I46" s="339"/>
      <c r="J46" s="339"/>
      <c r="K46" s="339"/>
      <c r="L46" s="190"/>
      <c r="M46" s="321"/>
      <c r="N46" s="322"/>
      <c r="O46" s="322"/>
      <c r="P46" s="322"/>
      <c r="Q46" s="322"/>
      <c r="R46" s="322"/>
      <c r="S46" s="323"/>
    </row>
    <row r="47" spans="1:19" ht="15" customHeight="1" x14ac:dyDescent="0.35">
      <c r="A47" s="341" t="s">
        <v>147</v>
      </c>
      <c r="B47" s="341"/>
      <c r="C47" s="341"/>
      <c r="D47" s="341"/>
      <c r="E47" s="341"/>
      <c r="F47" s="341"/>
      <c r="G47" s="341"/>
      <c r="H47" s="341"/>
      <c r="I47" s="341"/>
      <c r="J47" s="341"/>
      <c r="K47" s="341"/>
      <c r="L47" s="89"/>
      <c r="M47" s="324"/>
      <c r="N47" s="325"/>
      <c r="O47" s="325"/>
      <c r="P47" s="325"/>
      <c r="Q47" s="325"/>
      <c r="R47" s="325"/>
      <c r="S47" s="326"/>
    </row>
    <row r="48" spans="1:19" x14ac:dyDescent="0.35">
      <c r="A48" s="341"/>
      <c r="B48" s="341"/>
      <c r="C48" s="341"/>
      <c r="D48" s="341"/>
      <c r="E48" s="341"/>
      <c r="F48" s="341"/>
      <c r="G48" s="341"/>
      <c r="H48" s="341"/>
      <c r="I48" s="341"/>
      <c r="J48" s="341"/>
      <c r="K48" s="341"/>
      <c r="L48" s="110"/>
      <c r="M48" s="274"/>
      <c r="N48" s="275"/>
      <c r="O48" s="275"/>
      <c r="P48" s="275"/>
      <c r="Q48" s="275"/>
      <c r="R48" s="275"/>
      <c r="S48" s="276"/>
    </row>
    <row r="49" spans="1:19" ht="7.5" customHeight="1" x14ac:dyDescent="0.35"/>
    <row r="50" spans="1:19" x14ac:dyDescent="0.35">
      <c r="A50" s="295"/>
      <c r="B50" s="296"/>
      <c r="C50" s="296"/>
      <c r="D50" s="320"/>
      <c r="E50" s="320"/>
      <c r="F50" s="320"/>
      <c r="G50" s="320"/>
      <c r="H50" s="320"/>
      <c r="I50" s="195"/>
      <c r="J50" s="148"/>
      <c r="K50" s="148"/>
      <c r="N50" s="281" t="s">
        <v>91</v>
      </c>
      <c r="O50" s="281"/>
      <c r="P50" s="281"/>
      <c r="Q50" s="281"/>
      <c r="R50" s="282"/>
      <c r="S50" s="92"/>
    </row>
    <row r="51" spans="1:19" ht="18" customHeight="1" x14ac:dyDescent="0.35">
      <c r="A51" s="148"/>
      <c r="B51" s="148"/>
      <c r="C51" s="148"/>
      <c r="D51" s="148"/>
      <c r="E51" s="148"/>
      <c r="F51" s="148"/>
      <c r="G51" s="148"/>
      <c r="H51" s="148"/>
      <c r="I51" s="148"/>
      <c r="J51" s="148"/>
      <c r="K51" s="148"/>
      <c r="P51" s="281" t="s">
        <v>88</v>
      </c>
      <c r="Q51" s="281"/>
      <c r="R51" s="281"/>
      <c r="S51" s="137" t="s">
        <v>123</v>
      </c>
    </row>
    <row r="52" spans="1:19" ht="17.25" customHeight="1" x14ac:dyDescent="0.35">
      <c r="A52" s="283"/>
      <c r="B52" s="283"/>
      <c r="C52" s="283"/>
      <c r="D52" s="283"/>
      <c r="E52" s="283"/>
      <c r="F52" s="283"/>
      <c r="G52" s="283"/>
      <c r="H52" s="283"/>
      <c r="I52" s="283"/>
      <c r="J52" s="283"/>
      <c r="K52" s="283"/>
    </row>
    <row r="53" spans="1:19" x14ac:dyDescent="0.35">
      <c r="A53" s="283"/>
      <c r="B53" s="283"/>
      <c r="C53" s="283"/>
      <c r="D53" s="283"/>
      <c r="E53" s="283"/>
      <c r="F53" s="283"/>
      <c r="G53" s="283"/>
      <c r="H53" s="283"/>
      <c r="I53" s="283"/>
      <c r="J53" s="283"/>
      <c r="K53" s="283"/>
      <c r="M53" s="284" t="s">
        <v>127</v>
      </c>
      <c r="N53" s="285"/>
      <c r="O53" s="285"/>
      <c r="P53" s="285"/>
      <c r="Q53" s="285"/>
      <c r="R53" s="285"/>
      <c r="S53" s="286"/>
    </row>
    <row r="54" spans="1:19" ht="7.5" customHeight="1" x14ac:dyDescent="0.35">
      <c r="A54" s="283"/>
      <c r="B54" s="283"/>
      <c r="C54" s="283"/>
      <c r="D54" s="283"/>
      <c r="E54" s="283"/>
      <c r="F54" s="283"/>
      <c r="G54" s="283"/>
      <c r="H54" s="283"/>
      <c r="I54" s="283"/>
      <c r="J54" s="283"/>
      <c r="K54" s="283"/>
      <c r="L54" s="148"/>
      <c r="M54" s="292"/>
      <c r="N54" s="293"/>
      <c r="O54" s="293"/>
      <c r="P54" s="293"/>
      <c r="Q54" s="293"/>
      <c r="R54" s="293"/>
      <c r="S54" s="294"/>
    </row>
    <row r="55" spans="1:19" s="141" customFormat="1" ht="13.5" customHeight="1" x14ac:dyDescent="0.35">
      <c r="A55" s="283"/>
      <c r="B55" s="283"/>
      <c r="C55" s="283"/>
      <c r="D55" s="283"/>
      <c r="E55" s="283"/>
      <c r="F55" s="283"/>
      <c r="G55" s="283"/>
      <c r="H55" s="283"/>
      <c r="I55" s="283"/>
      <c r="J55" s="283"/>
      <c r="K55" s="283"/>
      <c r="L55" s="148"/>
      <c r="M55" s="96"/>
      <c r="N55" s="152"/>
      <c r="O55" s="152"/>
      <c r="P55" s="153" t="s">
        <v>97</v>
      </c>
      <c r="Q55" s="253"/>
      <c r="R55" s="254"/>
      <c r="S55" s="97"/>
    </row>
    <row r="56" spans="1:19" ht="9" customHeight="1" x14ac:dyDescent="0.35">
      <c r="A56" s="283"/>
      <c r="B56" s="283"/>
      <c r="C56" s="283"/>
      <c r="D56" s="283"/>
      <c r="E56" s="283"/>
      <c r="F56" s="283"/>
      <c r="G56" s="283"/>
      <c r="H56" s="283"/>
      <c r="I56" s="283"/>
      <c r="J56" s="283"/>
      <c r="K56" s="283"/>
      <c r="M56" s="96"/>
      <c r="N56" s="152"/>
      <c r="O56" s="152"/>
      <c r="P56" s="153"/>
      <c r="Q56" s="154"/>
      <c r="R56" s="154"/>
      <c r="S56" s="97"/>
    </row>
    <row r="57" spans="1:19" ht="15" customHeight="1" x14ac:dyDescent="0.35">
      <c r="A57" s="283"/>
      <c r="B57" s="283"/>
      <c r="C57" s="283"/>
      <c r="D57" s="283"/>
      <c r="E57" s="283"/>
      <c r="F57" s="283"/>
      <c r="G57" s="283"/>
      <c r="H57" s="283"/>
      <c r="I57" s="283"/>
      <c r="J57" s="283"/>
      <c r="K57" s="283"/>
      <c r="M57" s="96"/>
      <c r="N57" s="152"/>
      <c r="O57" s="152"/>
      <c r="P57" s="153" t="s">
        <v>94</v>
      </c>
      <c r="Q57" s="253"/>
      <c r="R57" s="254"/>
      <c r="S57" s="97"/>
    </row>
    <row r="58" spans="1:19" ht="10.5" customHeight="1" x14ac:dyDescent="0.35">
      <c r="A58" s="283"/>
      <c r="B58" s="283"/>
      <c r="C58" s="283"/>
      <c r="D58" s="283"/>
      <c r="E58" s="283"/>
      <c r="F58" s="283"/>
      <c r="G58" s="283"/>
      <c r="H58" s="283"/>
      <c r="I58" s="283"/>
      <c r="J58" s="283"/>
      <c r="K58" s="283"/>
      <c r="M58" s="96"/>
      <c r="N58" s="152"/>
      <c r="O58" s="152"/>
      <c r="P58" s="153"/>
      <c r="Q58" s="154"/>
      <c r="R58" s="154"/>
      <c r="S58" s="97"/>
    </row>
    <row r="59" spans="1:19" x14ac:dyDescent="0.35">
      <c r="B59" s="168"/>
      <c r="C59" s="168"/>
      <c r="D59" s="168"/>
      <c r="E59" s="186"/>
      <c r="F59" s="186"/>
      <c r="G59" s="186"/>
      <c r="H59" s="186"/>
      <c r="M59" s="96"/>
      <c r="N59" s="152"/>
      <c r="O59" s="152"/>
      <c r="P59" s="153" t="s">
        <v>95</v>
      </c>
      <c r="Q59" s="253"/>
      <c r="R59" s="254"/>
      <c r="S59" s="97"/>
    </row>
    <row r="60" spans="1:19" ht="9" customHeight="1" x14ac:dyDescent="0.35">
      <c r="M60" s="98"/>
      <c r="N60" s="154"/>
      <c r="O60" s="154"/>
      <c r="P60" s="153"/>
      <c r="Q60" s="154"/>
      <c r="R60" s="154"/>
      <c r="S60" s="99"/>
    </row>
    <row r="61" spans="1:19" ht="18" customHeight="1" x14ac:dyDescent="0.35">
      <c r="B61" s="168"/>
      <c r="C61" s="180"/>
      <c r="D61" s="181"/>
      <c r="E61" s="188"/>
      <c r="F61" s="188"/>
      <c r="G61" s="188"/>
      <c r="H61" s="188"/>
      <c r="M61" s="98"/>
      <c r="N61" s="154"/>
      <c r="O61" s="258" t="s">
        <v>105</v>
      </c>
      <c r="P61" s="259"/>
      <c r="Q61" s="287">
        <f>IF(SUM(Q55,Q57,Q59)&gt;30000, 30000, SUM(Q55,Q57,Q59))</f>
        <v>0</v>
      </c>
      <c r="R61" s="288"/>
      <c r="S61" s="99"/>
    </row>
    <row r="62" spans="1:19" ht="10.5" customHeight="1" x14ac:dyDescent="0.35">
      <c r="D62" s="182"/>
      <c r="E62" s="183"/>
      <c r="F62" s="183"/>
      <c r="G62" s="183"/>
      <c r="H62" s="183"/>
      <c r="M62" s="98"/>
      <c r="N62" s="154"/>
      <c r="O62" s="154"/>
      <c r="P62" s="155"/>
      <c r="Q62" s="156"/>
      <c r="R62" s="157"/>
      <c r="S62" s="99"/>
    </row>
    <row r="63" spans="1:19" ht="30.75" customHeight="1" x14ac:dyDescent="0.35">
      <c r="A63" s="148"/>
      <c r="B63" s="148"/>
      <c r="C63" s="180"/>
      <c r="D63" s="182"/>
      <c r="E63" s="188"/>
      <c r="F63" s="188"/>
      <c r="G63" s="188"/>
      <c r="H63" s="188"/>
      <c r="M63" s="100"/>
      <c r="N63" s="149"/>
      <c r="O63" s="149"/>
      <c r="P63" s="158" t="s">
        <v>96</v>
      </c>
      <c r="Q63" s="289">
        <f>30000-Q61</f>
        <v>30000</v>
      </c>
      <c r="R63" s="290"/>
      <c r="S63" s="101"/>
    </row>
    <row r="64" spans="1:19" ht="9" customHeight="1" x14ac:dyDescent="0.35">
      <c r="E64" s="183"/>
      <c r="F64" s="183"/>
      <c r="G64" s="183"/>
      <c r="H64" s="183"/>
      <c r="M64" s="100"/>
      <c r="N64" s="149"/>
      <c r="O64" s="149"/>
      <c r="P64" s="150"/>
      <c r="Q64" s="151"/>
      <c r="R64" s="159"/>
      <c r="S64" s="102"/>
    </row>
    <row r="65" spans="1:19" ht="30.75" customHeight="1" x14ac:dyDescent="0.35">
      <c r="A65" s="168"/>
      <c r="B65" s="168"/>
      <c r="C65" s="180"/>
      <c r="D65" s="184"/>
      <c r="E65" s="184"/>
      <c r="F65" s="184"/>
      <c r="G65" s="184"/>
      <c r="H65" s="184"/>
      <c r="M65" s="255" t="s">
        <v>103</v>
      </c>
      <c r="N65" s="256"/>
      <c r="O65" s="256"/>
      <c r="P65" s="257"/>
      <c r="Q65" s="289">
        <f>IFERROR(IF(Q63&lt;O8,Q63,O8),0)</f>
        <v>0</v>
      </c>
      <c r="R65" s="291"/>
      <c r="S65" s="102"/>
    </row>
    <row r="66" spans="1:19" ht="6" customHeight="1" x14ac:dyDescent="0.35">
      <c r="D66" s="182"/>
      <c r="M66" s="100"/>
      <c r="N66" s="149"/>
      <c r="O66" s="149"/>
      <c r="P66" s="150"/>
      <c r="Q66" s="151"/>
      <c r="R66" s="151"/>
      <c r="S66" s="102"/>
    </row>
    <row r="67" spans="1:19" x14ac:dyDescent="0.35">
      <c r="A67" s="189"/>
      <c r="B67" s="189"/>
      <c r="C67" s="189"/>
      <c r="D67" s="185"/>
      <c r="E67" s="187"/>
      <c r="F67" s="187"/>
      <c r="G67" s="187"/>
      <c r="H67" s="187"/>
      <c r="M67" s="160"/>
      <c r="N67" s="161"/>
      <c r="O67" s="161"/>
      <c r="P67" s="161"/>
      <c r="Q67" s="161"/>
      <c r="R67" s="161"/>
      <c r="S67" s="162"/>
    </row>
  </sheetData>
  <sheetProtection algorithmName="SHA-512" hashValue="kuJ/BRkCpLb4VUPL7OYLatosWBTCXPeIJEviLZM+YbfSdbt/uaA1s24uocuWaayVagYPh3DITFnSCjIRHePWfA==" saltValue="/z6vUWJMbKYAdg8vyN2UHQ==" spinCount="100000" sheet="1" objects="1" scenarios="1"/>
  <protectedRanges>
    <protectedRange sqref="B5:E6 B10:E10 D7:D8 B7:C9" name="Plage7_2_1"/>
    <protectedRange sqref="M21:N21 M36:O36 M38:N38 M41:O41 M48:O48" name="Plage7_1"/>
    <protectedRange sqref="K46 L46:L47 J47:K47" name="Plage7_1_1"/>
  </protectedRanges>
  <mergeCells count="106">
    <mergeCell ref="N14:N15"/>
    <mergeCell ref="O23:S23"/>
    <mergeCell ref="N16:N41"/>
    <mergeCell ref="A46:K46"/>
    <mergeCell ref="A45:K45"/>
    <mergeCell ref="A47:K48"/>
    <mergeCell ref="A13:J13"/>
    <mergeCell ref="K14:K15"/>
    <mergeCell ref="J14:J15"/>
    <mergeCell ref="A14:B15"/>
    <mergeCell ref="C14:C15"/>
    <mergeCell ref="A16:B16"/>
    <mergeCell ref="A17:B17"/>
    <mergeCell ref="K16:K41"/>
    <mergeCell ref="A32:I32"/>
    <mergeCell ref="A20:B20"/>
    <mergeCell ref="E20:G20"/>
    <mergeCell ref="L14:L15"/>
    <mergeCell ref="A31:I31"/>
    <mergeCell ref="A26:I26"/>
    <mergeCell ref="I14:I15"/>
    <mergeCell ref="A28:I28"/>
    <mergeCell ref="A23:J23"/>
    <mergeCell ref="Q57:R57"/>
    <mergeCell ref="D50:H50"/>
    <mergeCell ref="M46:S47"/>
    <mergeCell ref="A36:I36"/>
    <mergeCell ref="A38:I39"/>
    <mergeCell ref="J38:J39"/>
    <mergeCell ref="O33:S33"/>
    <mergeCell ref="O34:S34"/>
    <mergeCell ref="O35:S35"/>
    <mergeCell ref="O41:S41"/>
    <mergeCell ref="A41:I41"/>
    <mergeCell ref="A1:J1"/>
    <mergeCell ref="A2:J2"/>
    <mergeCell ref="A5:A6"/>
    <mergeCell ref="F5:G5"/>
    <mergeCell ref="A33:I33"/>
    <mergeCell ref="A34:I34"/>
    <mergeCell ref="A29:I29"/>
    <mergeCell ref="A35:I35"/>
    <mergeCell ref="J24:J25"/>
    <mergeCell ref="A19:B19"/>
    <mergeCell ref="E17:G17"/>
    <mergeCell ref="A27:I27"/>
    <mergeCell ref="E8:G8"/>
    <mergeCell ref="B5:D6"/>
    <mergeCell ref="B7:D7"/>
    <mergeCell ref="E7:G7"/>
    <mergeCell ref="A21:I21"/>
    <mergeCell ref="A18:B18"/>
    <mergeCell ref="H14:H15"/>
    <mergeCell ref="E14:G15"/>
    <mergeCell ref="E16:G16"/>
    <mergeCell ref="D14:D15"/>
    <mergeCell ref="A30:I30"/>
    <mergeCell ref="D9:G9"/>
    <mergeCell ref="Q59:R59"/>
    <mergeCell ref="M65:P65"/>
    <mergeCell ref="O61:P61"/>
    <mergeCell ref="M13:N13"/>
    <mergeCell ref="M14:M15"/>
    <mergeCell ref="M24:M25"/>
    <mergeCell ref="A24:I25"/>
    <mergeCell ref="E18:G18"/>
    <mergeCell ref="M45:S45"/>
    <mergeCell ref="M48:S48"/>
    <mergeCell ref="A43:I43"/>
    <mergeCell ref="O43:S43"/>
    <mergeCell ref="N50:R50"/>
    <mergeCell ref="E19:G19"/>
    <mergeCell ref="P51:R51"/>
    <mergeCell ref="A52:K54"/>
    <mergeCell ref="M53:S53"/>
    <mergeCell ref="Q61:R61"/>
    <mergeCell ref="Q63:R63"/>
    <mergeCell ref="Q65:R65"/>
    <mergeCell ref="M54:S54"/>
    <mergeCell ref="Q55:R55"/>
    <mergeCell ref="A55:K58"/>
    <mergeCell ref="A50:C50"/>
    <mergeCell ref="M4:S4"/>
    <mergeCell ref="M38:M39"/>
    <mergeCell ref="M8:N8"/>
    <mergeCell ref="M11:N11"/>
    <mergeCell ref="M10:N10"/>
    <mergeCell ref="M9:N9"/>
    <mergeCell ref="M7:N7"/>
    <mergeCell ref="M6:N6"/>
    <mergeCell ref="M5:N5"/>
    <mergeCell ref="O14:S15"/>
    <mergeCell ref="O24:S25"/>
    <mergeCell ref="O16:S16"/>
    <mergeCell ref="O17:S17"/>
    <mergeCell ref="O18:S18"/>
    <mergeCell ref="O19:S19"/>
    <mergeCell ref="O20:S20"/>
    <mergeCell ref="O26:S26"/>
    <mergeCell ref="O27:S27"/>
    <mergeCell ref="O28:S28"/>
    <mergeCell ref="O29:S29"/>
    <mergeCell ref="O30:S30"/>
    <mergeCell ref="O31:S31"/>
    <mergeCell ref="O32:S32"/>
    <mergeCell ref="M12:S12"/>
  </mergeCells>
  <conditionalFormatting sqref="L16 J16:J21">
    <cfRule type="cellIs" dxfId="10" priority="28" operator="lessThan">
      <formula>-1</formula>
    </cfRule>
  </conditionalFormatting>
  <conditionalFormatting sqref="M48">
    <cfRule type="expression" dxfId="9" priority="33">
      <formula>IF($M$48&gt;$Q$9,TRUE,FALSE)</formula>
    </cfRule>
  </conditionalFormatting>
  <dataValidations count="1">
    <dataValidation type="textLength" allowBlank="1" showInputMessage="1" showErrorMessage="1" sqref="R5" xr:uid="{2E40DF2C-2947-40F4-8822-CE37E521EB69}">
      <formula1>9</formula1>
      <formula2>9</formula2>
    </dataValidation>
  </dataValidations>
  <pageMargins left="0.23622047244094491" right="0.23622047244094491" top="0.19685039370078741" bottom="0.19685039370078741" header="0.11811023622047245" footer="0.11811023622047245"/>
  <pageSetup scale="53" fitToWidth="0" orientation="landscape" horizontalDpi="1200" verticalDpi="1200" r:id="rId1"/>
  <ignoredErrors>
    <ignoredError sqref="M38:M39 Q10:Q11 M16:M20 M26:M31 M34:M35" unlocked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ED04D58E-432C-4A44-A0FD-5F218AEBE53A}">
          <x14:formula1>
            <xm:f>Sources!$A$2:$A$5</xm:f>
          </x14:formula1>
          <xm:sqref>H5</xm:sqref>
        </x14:dataValidation>
        <x14:dataValidation type="list" allowBlank="1" showInputMessage="1" showErrorMessage="1" xr:uid="{0A348E7B-B232-4BA2-93E3-DE39FFCF020B}">
          <x14:formula1>
            <xm:f>Sources!$A$19:$A$22</xm:f>
          </x14:formula1>
          <xm:sqref>E16:E20</xm:sqref>
        </x14:dataValidation>
        <x14:dataValidation type="list" allowBlank="1" showInputMessage="1" showErrorMessage="1" xr:uid="{81C51341-6FCF-414F-AEDF-BB1EB750520E}">
          <x14:formula1>
            <xm:f>Souce!$A$11:$A$13</xm:f>
          </x14:formula1>
          <xm:sqref>C65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B2A80-4640-4385-BCB3-878CDF9A76EC}">
  <dimension ref="A1:F10"/>
  <sheetViews>
    <sheetView workbookViewId="0">
      <selection activeCell="F17" sqref="F17"/>
    </sheetView>
  </sheetViews>
  <sheetFormatPr baseColWidth="10" defaultRowHeight="14.5" x14ac:dyDescent="0.35"/>
  <cols>
    <col min="1" max="1" width="2.453125" customWidth="1"/>
    <col min="5" max="5" width="19.54296875" customWidth="1"/>
    <col min="6" max="6" width="25" style="168" customWidth="1"/>
  </cols>
  <sheetData>
    <row r="1" spans="1:6" ht="15" thickBot="1" x14ac:dyDescent="0.4"/>
    <row r="2" spans="1:6" ht="25.5" customHeight="1" thickBot="1" x14ac:dyDescent="0.4">
      <c r="A2" s="167"/>
      <c r="B2" s="353" t="s">
        <v>129</v>
      </c>
      <c r="C2" s="354"/>
      <c r="D2" s="354"/>
      <c r="E2" s="355"/>
      <c r="F2" s="166" t="s">
        <v>130</v>
      </c>
    </row>
    <row r="3" spans="1:6" ht="23.25" customHeight="1" x14ac:dyDescent="0.35">
      <c r="A3" s="167"/>
      <c r="B3" s="356" t="s">
        <v>131</v>
      </c>
      <c r="C3" s="357"/>
      <c r="D3" s="357"/>
      <c r="E3" s="358"/>
      <c r="F3" s="169">
        <f>'Plan de financement'!M21</f>
        <v>0</v>
      </c>
    </row>
    <row r="4" spans="1:6" ht="21.75" customHeight="1" thickBot="1" x14ac:dyDescent="0.4">
      <c r="A4" s="167"/>
      <c r="B4" s="359" t="s">
        <v>132</v>
      </c>
      <c r="C4" s="360"/>
      <c r="D4" s="360"/>
      <c r="E4" s="361"/>
      <c r="F4" s="174">
        <f>'Plan de financement'!M36</f>
        <v>0</v>
      </c>
    </row>
    <row r="5" spans="1:6" ht="22.5" customHeight="1" x14ac:dyDescent="0.35">
      <c r="A5" s="167"/>
      <c r="B5" s="362" t="s">
        <v>133</v>
      </c>
      <c r="C5" s="363"/>
      <c r="D5" s="363"/>
      <c r="E5" s="364"/>
      <c r="F5" s="175">
        <f>'Plan de financement'!M38</f>
        <v>0</v>
      </c>
    </row>
    <row r="6" spans="1:6" ht="21" customHeight="1" thickBot="1" x14ac:dyDescent="0.4">
      <c r="A6" s="167"/>
      <c r="B6" s="365" t="s">
        <v>134</v>
      </c>
      <c r="C6" s="366"/>
      <c r="D6" s="366"/>
      <c r="E6" s="367"/>
      <c r="F6" s="170">
        <f>F3+F4+F5</f>
        <v>0</v>
      </c>
    </row>
    <row r="7" spans="1:6" ht="21.75" customHeight="1" x14ac:dyDescent="0.35">
      <c r="A7" s="167"/>
      <c r="B7" s="368" t="s">
        <v>135</v>
      </c>
      <c r="C7" s="369"/>
      <c r="D7" s="369"/>
      <c r="E7" s="369"/>
      <c r="F7" s="171">
        <f>'Plan de financement'!H7</f>
        <v>0.7</v>
      </c>
    </row>
    <row r="8" spans="1:6" ht="23.25" customHeight="1" x14ac:dyDescent="0.35">
      <c r="A8" s="167"/>
      <c r="B8" s="349" t="s">
        <v>136</v>
      </c>
      <c r="C8" s="350"/>
      <c r="D8" s="350"/>
      <c r="E8" s="350"/>
      <c r="F8" s="172">
        <f>'Plan de financement'!Q61</f>
        <v>0</v>
      </c>
    </row>
    <row r="9" spans="1:6" ht="37.5" customHeight="1" thickBot="1" x14ac:dyDescent="0.4">
      <c r="A9" s="167"/>
      <c r="B9" s="351" t="s">
        <v>145</v>
      </c>
      <c r="C9" s="352"/>
      <c r="D9" s="352"/>
      <c r="E9" s="352"/>
      <c r="F9" s="173">
        <f>'Plan de financement'!Q65</f>
        <v>0</v>
      </c>
    </row>
    <row r="10" spans="1:6" x14ac:dyDescent="0.35">
      <c r="C10" s="164"/>
    </row>
  </sheetData>
  <mergeCells count="8">
    <mergeCell ref="B8:E8"/>
    <mergeCell ref="B9:E9"/>
    <mergeCell ref="B2:E2"/>
    <mergeCell ref="B3:E3"/>
    <mergeCell ref="B4:E4"/>
    <mergeCell ref="B5:E5"/>
    <mergeCell ref="B6:E6"/>
    <mergeCell ref="B7:E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12B8C-914F-4BB2-B11A-E0148139850F}">
  <dimension ref="A1:K6"/>
  <sheetViews>
    <sheetView workbookViewId="0">
      <selection activeCell="G4" sqref="G4:K4"/>
    </sheetView>
  </sheetViews>
  <sheetFormatPr baseColWidth="10" defaultRowHeight="14.5" x14ac:dyDescent="0.35"/>
  <cols>
    <col min="1" max="1" width="2.453125" customWidth="1"/>
    <col min="5" max="5" width="19.54296875" customWidth="1"/>
    <col min="6" max="6" width="23" customWidth="1"/>
  </cols>
  <sheetData>
    <row r="1" spans="1:11" ht="15" thickBot="1" x14ac:dyDescent="0.4">
      <c r="G1" s="165"/>
      <c r="H1" s="165"/>
      <c r="I1" s="165"/>
      <c r="J1" s="165"/>
      <c r="K1" s="165"/>
    </row>
    <row r="2" spans="1:11" ht="25.5" customHeight="1" thickBot="1" x14ac:dyDescent="0.4">
      <c r="A2" s="167"/>
      <c r="B2" s="353" t="s">
        <v>137</v>
      </c>
      <c r="C2" s="354"/>
      <c r="D2" s="354"/>
      <c r="E2" s="355"/>
      <c r="F2" s="176" t="s">
        <v>138</v>
      </c>
      <c r="G2" s="373" t="s">
        <v>139</v>
      </c>
      <c r="H2" s="374"/>
      <c r="I2" s="374"/>
      <c r="J2" s="374"/>
      <c r="K2" s="375"/>
    </row>
    <row r="3" spans="1:11" ht="23.25" customHeight="1" x14ac:dyDescent="0.35">
      <c r="A3" s="167"/>
      <c r="B3" s="356" t="s">
        <v>131</v>
      </c>
      <c r="C3" s="357"/>
      <c r="D3" s="357"/>
      <c r="E3" s="358"/>
      <c r="F3" s="177" cm="1">
        <f t="array" ref="F3">SUMPRODUCT(('Plan de financement'!J16:J20 - 'Plan de financement'!M16:M20) * ('Plan de financement'!J16:J20 &gt; 'Plan de financement'!M16:M20))</f>
        <v>0</v>
      </c>
      <c r="G3" s="376"/>
      <c r="H3" s="376"/>
      <c r="I3" s="376"/>
      <c r="J3" s="376"/>
      <c r="K3" s="377"/>
    </row>
    <row r="4" spans="1:11" ht="21.75" customHeight="1" thickBot="1" x14ac:dyDescent="0.4">
      <c r="A4" s="167"/>
      <c r="B4" s="380" t="s">
        <v>132</v>
      </c>
      <c r="C4" s="381"/>
      <c r="D4" s="381"/>
      <c r="E4" s="382"/>
      <c r="F4" s="178" cm="1">
        <f t="array" ref="F4">SUMPRODUCT(('Plan de financement'!J26:J35 - 'Plan de financement'!M26:M35) * ('Plan de financement'!J26:J35 &gt; 'Plan de financement'!M26:M35))</f>
        <v>0</v>
      </c>
      <c r="G4" s="378"/>
      <c r="H4" s="378"/>
      <c r="I4" s="378"/>
      <c r="J4" s="378"/>
      <c r="K4" s="379"/>
    </row>
    <row r="5" spans="1:11" ht="21" customHeight="1" thickBot="1" x14ac:dyDescent="0.4">
      <c r="A5" s="167"/>
      <c r="B5" s="370" t="s">
        <v>142</v>
      </c>
      <c r="C5" s="371"/>
      <c r="D5" s="371"/>
      <c r="E5" s="372"/>
      <c r="F5" s="179">
        <f>F3+F4</f>
        <v>0</v>
      </c>
    </row>
    <row r="6" spans="1:11" x14ac:dyDescent="0.35">
      <c r="C6" s="164"/>
    </row>
  </sheetData>
  <mergeCells count="7">
    <mergeCell ref="B5:E5"/>
    <mergeCell ref="G2:K2"/>
    <mergeCell ref="G3:K3"/>
    <mergeCell ref="G4:K4"/>
    <mergeCell ref="B2:E2"/>
    <mergeCell ref="B3:E3"/>
    <mergeCell ref="B4:E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BCCF5-BD2A-4270-BDCC-E4D3F5BCA919}">
  <sheetPr>
    <pageSetUpPr fitToPage="1"/>
  </sheetPr>
  <dimension ref="A1:R58"/>
  <sheetViews>
    <sheetView showGridLines="0" zoomScaleNormal="100" workbookViewId="0">
      <selection activeCell="A10" sqref="A10"/>
    </sheetView>
  </sheetViews>
  <sheetFormatPr baseColWidth="10" defaultRowHeight="14.5" x14ac:dyDescent="0.35"/>
  <cols>
    <col min="1" max="1" width="14.1796875" customWidth="1"/>
    <col min="2" max="2" width="13.54296875" customWidth="1"/>
    <col min="3" max="3" width="19.08984375" customWidth="1"/>
    <col min="4" max="4" width="13" customWidth="1"/>
    <col min="5" max="5" width="13.453125" customWidth="1"/>
    <col min="6" max="6" width="8.54296875" customWidth="1"/>
    <col min="8" max="8" width="10.54296875" customWidth="1"/>
    <col min="9" max="9" width="10.08984375" customWidth="1"/>
    <col min="10" max="10" width="9.08984375" customWidth="1"/>
    <col min="11" max="11" width="11.90625" customWidth="1"/>
    <col min="12" max="12" width="14.54296875" customWidth="1"/>
    <col min="13" max="13" width="13.453125" customWidth="1"/>
    <col min="14" max="14" width="18.08984375" customWidth="1"/>
    <col min="15" max="15" width="15.1796875" customWidth="1"/>
    <col min="16" max="16" width="13.453125" customWidth="1"/>
    <col min="17" max="17" width="27.08984375" customWidth="1"/>
    <col min="18" max="18" width="23.54296875" customWidth="1"/>
  </cols>
  <sheetData>
    <row r="1" spans="1:18" ht="47.5" customHeight="1" x14ac:dyDescent="0.35">
      <c r="A1" s="297" t="s">
        <v>49</v>
      </c>
      <c r="B1" s="297"/>
      <c r="C1" s="297"/>
      <c r="D1" s="297"/>
      <c r="E1" s="297"/>
      <c r="F1" s="297"/>
      <c r="G1" s="297"/>
      <c r="H1" s="297"/>
      <c r="I1" s="297"/>
      <c r="J1" s="297"/>
      <c r="K1" s="297"/>
      <c r="L1" s="297"/>
      <c r="M1" s="297"/>
      <c r="N1" s="297"/>
      <c r="O1" s="297"/>
      <c r="P1" s="297"/>
      <c r="Q1" s="297"/>
    </row>
    <row r="2" spans="1:18" ht="15.5" x14ac:dyDescent="0.35">
      <c r="A2" s="298" t="s">
        <v>151</v>
      </c>
      <c r="B2" s="298"/>
      <c r="C2" s="298"/>
      <c r="D2" s="298"/>
      <c r="E2" s="298"/>
      <c r="F2" s="298"/>
      <c r="G2" s="298"/>
      <c r="H2" s="298"/>
      <c r="I2" s="298"/>
      <c r="J2" s="298"/>
      <c r="K2" s="298"/>
      <c r="L2" s="298"/>
      <c r="M2" s="298"/>
      <c r="N2" s="298"/>
      <c r="O2" s="13"/>
      <c r="P2" s="13"/>
      <c r="Q2" s="13"/>
    </row>
    <row r="3" spans="1:18" ht="15.5" x14ac:dyDescent="0.35">
      <c r="A3" s="10" t="s">
        <v>28</v>
      </c>
      <c r="B3" s="11"/>
      <c r="C3" s="11"/>
      <c r="D3" s="11"/>
      <c r="E3" s="11"/>
      <c r="F3" s="11"/>
      <c r="G3" s="11"/>
      <c r="H3" s="11"/>
      <c r="I3" s="11"/>
      <c r="J3" s="11"/>
      <c r="K3" s="11"/>
      <c r="L3" s="11"/>
      <c r="M3" s="11"/>
      <c r="N3" s="11"/>
      <c r="O3" s="13"/>
      <c r="P3" s="13"/>
      <c r="Q3" s="13"/>
    </row>
    <row r="4" spans="1:18" x14ac:dyDescent="0.35">
      <c r="A4" s="32"/>
      <c r="B4" s="410"/>
      <c r="C4" s="410"/>
      <c r="D4" s="410"/>
      <c r="E4" s="410"/>
      <c r="F4" s="410"/>
      <c r="G4" s="410"/>
      <c r="H4" s="33"/>
      <c r="I4" s="410"/>
      <c r="J4" s="410"/>
      <c r="L4" s="33" t="s">
        <v>44</v>
      </c>
      <c r="M4" s="34">
        <f>'Plan de financement'!Q6</f>
        <v>0</v>
      </c>
      <c r="N4" s="414" t="s">
        <v>39</v>
      </c>
      <c r="O4" s="415"/>
      <c r="P4" s="415"/>
      <c r="Q4" s="415"/>
      <c r="R4" s="416"/>
    </row>
    <row r="5" spans="1:18" ht="22" customHeight="1" x14ac:dyDescent="0.35">
      <c r="A5" s="32" t="s">
        <v>50</v>
      </c>
      <c r="B5" s="411">
        <f>'Plan de financement'!B7</f>
        <v>0</v>
      </c>
      <c r="C5" s="412"/>
      <c r="D5" s="412"/>
      <c r="E5" s="412"/>
      <c r="F5" s="412"/>
      <c r="G5" s="412"/>
      <c r="H5" s="413"/>
      <c r="I5" s="35"/>
      <c r="J5" s="33"/>
      <c r="L5" s="36" t="s">
        <v>41</v>
      </c>
      <c r="M5" s="39">
        <f>'Plan de financement'!Q5</f>
        <v>0</v>
      </c>
      <c r="N5" s="417"/>
      <c r="O5" s="418"/>
      <c r="P5" s="418"/>
      <c r="Q5" s="418"/>
      <c r="R5" s="419"/>
    </row>
    <row r="6" spans="1:18" ht="15" customHeight="1" x14ac:dyDescent="0.35">
      <c r="A6" s="32" t="s">
        <v>29</v>
      </c>
      <c r="B6" s="423">
        <f>'Plan de financement'!B5</f>
        <v>0</v>
      </c>
      <c r="C6" s="424"/>
      <c r="D6" s="424"/>
      <c r="E6" s="425"/>
      <c r="F6" s="426" t="s">
        <v>51</v>
      </c>
      <c r="G6" s="426"/>
      <c r="H6" s="37">
        <f>IFERROR('Plan de financement'!Q65,0)</f>
        <v>0</v>
      </c>
      <c r="I6" s="38"/>
      <c r="J6" s="33"/>
      <c r="L6" s="32" t="s">
        <v>52</v>
      </c>
      <c r="M6" s="145">
        <f>'Plan de financement'!O5</f>
        <v>0</v>
      </c>
      <c r="N6" s="113"/>
      <c r="O6" s="146"/>
      <c r="P6" s="147"/>
      <c r="Q6" s="113"/>
      <c r="R6" s="113"/>
    </row>
    <row r="7" spans="1:18" ht="36" customHeight="1" x14ac:dyDescent="0.35">
      <c r="A7" s="41"/>
      <c r="B7" s="42"/>
      <c r="C7" s="42"/>
      <c r="D7" s="42"/>
      <c r="E7" s="42"/>
      <c r="F7" s="42"/>
      <c r="G7" s="42"/>
      <c r="H7" s="41"/>
      <c r="I7" s="41"/>
      <c r="J7" s="33"/>
      <c r="K7" s="41"/>
      <c r="L7" s="41"/>
      <c r="M7" s="41"/>
      <c r="N7" s="40"/>
      <c r="O7" s="144" t="s">
        <v>42</v>
      </c>
      <c r="P7" s="163" t="str">
        <f>'Plan de financement'!O6</f>
        <v>aaaa-mm-jj</v>
      </c>
      <c r="Q7" s="113"/>
      <c r="R7" s="113"/>
    </row>
    <row r="8" spans="1:18" x14ac:dyDescent="0.35">
      <c r="A8" s="427" t="s">
        <v>116</v>
      </c>
      <c r="B8" s="428"/>
      <c r="C8" s="428"/>
      <c r="D8" s="428"/>
      <c r="E8" s="428"/>
      <c r="F8" s="428"/>
      <c r="G8" s="428"/>
      <c r="H8" s="428"/>
      <c r="I8" s="428"/>
      <c r="J8" s="428"/>
      <c r="K8" s="428"/>
      <c r="L8" s="428"/>
      <c r="M8" s="429"/>
      <c r="N8" s="420"/>
      <c r="O8" s="421"/>
      <c r="P8" s="421"/>
      <c r="Q8" s="421"/>
      <c r="R8" s="422"/>
    </row>
    <row r="9" spans="1:18" ht="57" customHeight="1" x14ac:dyDescent="0.35">
      <c r="A9" s="43" t="s">
        <v>53</v>
      </c>
      <c r="B9" s="43" t="s">
        <v>54</v>
      </c>
      <c r="C9" s="271" t="s">
        <v>31</v>
      </c>
      <c r="D9" s="273"/>
      <c r="E9" s="271" t="s">
        <v>82</v>
      </c>
      <c r="F9" s="273"/>
      <c r="G9" s="388" t="s">
        <v>83</v>
      </c>
      <c r="H9" s="388"/>
      <c r="I9" s="43" t="s">
        <v>84</v>
      </c>
      <c r="J9" s="43" t="s">
        <v>79</v>
      </c>
      <c r="K9" s="44" t="s">
        <v>56</v>
      </c>
      <c r="L9" s="197" t="s">
        <v>32</v>
      </c>
      <c r="M9" s="43" t="s">
        <v>86</v>
      </c>
      <c r="N9" s="45" t="s">
        <v>57</v>
      </c>
      <c r="O9" s="44" t="s">
        <v>117</v>
      </c>
      <c r="P9" s="202" t="s">
        <v>118</v>
      </c>
      <c r="Q9" s="271" t="s">
        <v>33</v>
      </c>
      <c r="R9" s="273"/>
    </row>
    <row r="10" spans="1:18" x14ac:dyDescent="0.35">
      <c r="A10" s="87"/>
      <c r="B10" s="85"/>
      <c r="C10" s="393"/>
      <c r="D10" s="394"/>
      <c r="E10" s="393"/>
      <c r="F10" s="394"/>
      <c r="G10" s="433" t="s">
        <v>17</v>
      </c>
      <c r="H10" s="434"/>
      <c r="I10" s="86"/>
      <c r="J10" s="88"/>
      <c r="K10" s="115">
        <f>I10*J10</f>
        <v>0</v>
      </c>
      <c r="L10" s="432">
        <f>IF((K33*0.7)&lt;=H6,K33*0.7,H6)</f>
        <v>0</v>
      </c>
      <c r="M10" s="46" t="str">
        <f>IF(K10=0,"",IF(K10&gt;2499.99,"Oui","Non"))</f>
        <v/>
      </c>
      <c r="N10" s="47" t="str">
        <f>IF(M10="","",IF(M10="NON","Validation - Niveau 1",IF(AND(M10="OUI",K10&lt;15000),"Validation - Niveau 2",IF(AND(M10="OUI",K10&gt;14999.99),"Validation - Niveau 3"))))</f>
        <v/>
      </c>
      <c r="O10" s="201">
        <f t="shared" ref="O10:O14" si="0">K10</f>
        <v>0</v>
      </c>
      <c r="P10" s="409">
        <f>IF((O33*0.7)&lt;=H6,O33*0.7,H6)</f>
        <v>0</v>
      </c>
      <c r="Q10" s="247"/>
      <c r="R10" s="249"/>
    </row>
    <row r="11" spans="1:18" x14ac:dyDescent="0.35">
      <c r="A11" s="87"/>
      <c r="B11" s="85"/>
      <c r="C11" s="393"/>
      <c r="D11" s="394"/>
      <c r="E11" s="393"/>
      <c r="F11" s="394"/>
      <c r="G11" s="433" t="s">
        <v>17</v>
      </c>
      <c r="H11" s="434"/>
      <c r="I11" s="86"/>
      <c r="J11" s="88"/>
      <c r="K11" s="115">
        <f>I11*J11</f>
        <v>0</v>
      </c>
      <c r="L11" s="432"/>
      <c r="M11" s="46" t="str">
        <f t="shared" ref="M11:M14" si="1">IF(K11=0,"",IF(K11&gt;2499.99,"Oui","Non"))</f>
        <v/>
      </c>
      <c r="N11" s="47" t="str">
        <f t="shared" ref="N11:N14" si="2">IF(M11="","",IF(M11="NON","Validation - Niveau 1",IF(AND(M11="OUI",K11&lt;15000),"Validation - Niveau 2",IF(AND(M11="OUI",K11&gt;14999.99),"Validation - Niveau 3"))))</f>
        <v/>
      </c>
      <c r="O11" s="201">
        <f t="shared" si="0"/>
        <v>0</v>
      </c>
      <c r="P11" s="409"/>
      <c r="Q11" s="247"/>
      <c r="R11" s="249"/>
    </row>
    <row r="12" spans="1:18" x14ac:dyDescent="0.35">
      <c r="A12" s="87"/>
      <c r="B12" s="85"/>
      <c r="C12" s="393"/>
      <c r="D12" s="394"/>
      <c r="E12" s="393"/>
      <c r="F12" s="394"/>
      <c r="G12" s="433" t="s">
        <v>17</v>
      </c>
      <c r="H12" s="434"/>
      <c r="I12" s="86"/>
      <c r="J12" s="88"/>
      <c r="K12" s="115">
        <f>I12*J12</f>
        <v>0</v>
      </c>
      <c r="L12" s="432"/>
      <c r="M12" s="46" t="str">
        <f t="shared" si="1"/>
        <v/>
      </c>
      <c r="N12" s="47" t="str">
        <f t="shared" si="2"/>
        <v/>
      </c>
      <c r="O12" s="201">
        <f t="shared" si="0"/>
        <v>0</v>
      </c>
      <c r="P12" s="409"/>
      <c r="Q12" s="247"/>
      <c r="R12" s="249"/>
    </row>
    <row r="13" spans="1:18" x14ac:dyDescent="0.35">
      <c r="A13" s="87"/>
      <c r="B13" s="85"/>
      <c r="C13" s="393"/>
      <c r="D13" s="394"/>
      <c r="E13" s="393"/>
      <c r="F13" s="394"/>
      <c r="G13" s="433" t="s">
        <v>17</v>
      </c>
      <c r="H13" s="434"/>
      <c r="I13" s="86"/>
      <c r="J13" s="88"/>
      <c r="K13" s="115">
        <f>I13*J13</f>
        <v>0</v>
      </c>
      <c r="L13" s="432"/>
      <c r="M13" s="46" t="str">
        <f t="shared" si="1"/>
        <v/>
      </c>
      <c r="N13" s="47" t="str">
        <f t="shared" si="2"/>
        <v/>
      </c>
      <c r="O13" s="201">
        <f t="shared" si="0"/>
        <v>0</v>
      </c>
      <c r="P13" s="409"/>
      <c r="Q13" s="247"/>
      <c r="R13" s="249"/>
    </row>
    <row r="14" spans="1:18" x14ac:dyDescent="0.35">
      <c r="A14" s="87"/>
      <c r="B14" s="85"/>
      <c r="C14" s="393"/>
      <c r="D14" s="394"/>
      <c r="E14" s="393"/>
      <c r="F14" s="394"/>
      <c r="G14" s="433" t="s">
        <v>17</v>
      </c>
      <c r="H14" s="434"/>
      <c r="I14" s="86"/>
      <c r="J14" s="88"/>
      <c r="K14" s="115">
        <f>I14*J14</f>
        <v>0</v>
      </c>
      <c r="L14" s="432"/>
      <c r="M14" s="46" t="str">
        <f t="shared" si="1"/>
        <v/>
      </c>
      <c r="N14" s="47" t="str">
        <f t="shared" si="2"/>
        <v/>
      </c>
      <c r="O14" s="201">
        <f t="shared" si="0"/>
        <v>0</v>
      </c>
      <c r="P14" s="409"/>
      <c r="Q14" s="247"/>
      <c r="R14" s="249"/>
    </row>
    <row r="15" spans="1:18" x14ac:dyDescent="0.35">
      <c r="A15" s="48"/>
      <c r="B15" s="48"/>
      <c r="C15" s="48"/>
      <c r="D15" s="48"/>
      <c r="E15" s="48"/>
      <c r="F15" s="48"/>
      <c r="G15" s="435" t="s">
        <v>58</v>
      </c>
      <c r="H15" s="436"/>
      <c r="I15" s="436"/>
      <c r="J15" s="436"/>
      <c r="K15" s="116">
        <f>SUM(K10:K14)</f>
        <v>0</v>
      </c>
      <c r="L15" s="432"/>
      <c r="M15" s="117"/>
      <c r="N15" s="49" t="s">
        <v>59</v>
      </c>
      <c r="O15" s="116">
        <f>SUM(O10:O14)</f>
        <v>0</v>
      </c>
      <c r="P15" s="409"/>
      <c r="Q15" s="126"/>
      <c r="R15" s="127"/>
    </row>
    <row r="16" spans="1:18" x14ac:dyDescent="0.35">
      <c r="K16" s="119"/>
      <c r="L16" s="432"/>
      <c r="P16" s="409"/>
    </row>
    <row r="17" spans="1:18" ht="14.5" customHeight="1" x14ac:dyDescent="0.35">
      <c r="A17" s="427" t="s">
        <v>60</v>
      </c>
      <c r="B17" s="428"/>
      <c r="C17" s="428"/>
      <c r="D17" s="428"/>
      <c r="E17" s="428"/>
      <c r="F17" s="428"/>
      <c r="G17" s="428"/>
      <c r="H17" s="428"/>
      <c r="I17" s="428"/>
      <c r="J17" s="428"/>
      <c r="K17" s="428"/>
      <c r="L17" s="432"/>
      <c r="M17" s="114"/>
      <c r="N17" s="133"/>
      <c r="O17" s="136"/>
      <c r="P17" s="409"/>
      <c r="Q17" s="407"/>
      <c r="R17" s="408"/>
    </row>
    <row r="18" spans="1:18" ht="34.5" x14ac:dyDescent="0.35">
      <c r="A18" s="43" t="s">
        <v>53</v>
      </c>
      <c r="B18" s="45" t="s">
        <v>54</v>
      </c>
      <c r="C18" s="271" t="s">
        <v>31</v>
      </c>
      <c r="D18" s="273"/>
      <c r="E18" s="271" t="s">
        <v>55</v>
      </c>
      <c r="F18" s="272"/>
      <c r="G18" s="272"/>
      <c r="H18" s="272"/>
      <c r="I18" s="272"/>
      <c r="J18" s="273"/>
      <c r="K18" s="44" t="s">
        <v>61</v>
      </c>
      <c r="L18" s="432"/>
      <c r="M18" s="118" t="s">
        <v>144</v>
      </c>
      <c r="N18" s="45" t="s">
        <v>57</v>
      </c>
      <c r="O18" s="44" t="s">
        <v>119</v>
      </c>
      <c r="P18" s="409"/>
      <c r="Q18" s="271" t="s">
        <v>33</v>
      </c>
      <c r="R18" s="273"/>
    </row>
    <row r="19" spans="1:18" x14ac:dyDescent="0.35">
      <c r="A19" s="87"/>
      <c r="B19" s="85"/>
      <c r="C19" s="393"/>
      <c r="D19" s="394"/>
      <c r="E19" s="393"/>
      <c r="F19" s="395"/>
      <c r="G19" s="395"/>
      <c r="H19" s="395"/>
      <c r="I19" s="395"/>
      <c r="J19" s="394"/>
      <c r="K19" s="194"/>
      <c r="L19" s="432"/>
      <c r="M19" s="46" t="str">
        <f>IF(K19=0,"",IF(K19&gt;2499.99,"Oui","Non"))</f>
        <v/>
      </c>
      <c r="N19" s="47" t="str">
        <f>IF(M19="","",IF(M19="NON","Validation - Niveau 1",IF(AND(M19="OUI",K19&lt;15000),"Validation - Niveau 2",IF(AND(M19="OUI",K19&gt;14999.99),"Validation - Niveau 3"))))</f>
        <v/>
      </c>
      <c r="O19" s="201">
        <f t="shared" ref="O19:O28" si="3">K19</f>
        <v>0</v>
      </c>
      <c r="P19" s="409"/>
      <c r="Q19" s="247"/>
      <c r="R19" s="249"/>
    </row>
    <row r="20" spans="1:18" x14ac:dyDescent="0.35">
      <c r="A20" s="87"/>
      <c r="B20" s="85"/>
      <c r="C20" s="393"/>
      <c r="D20" s="394"/>
      <c r="E20" s="393"/>
      <c r="F20" s="395"/>
      <c r="G20" s="395"/>
      <c r="H20" s="395"/>
      <c r="I20" s="395"/>
      <c r="J20" s="394"/>
      <c r="K20" s="194"/>
      <c r="L20" s="432"/>
      <c r="M20" s="46" t="str">
        <f t="shared" ref="M20:M28" si="4">IF(K20=0,"",IF(K20&gt;2499.99,"Oui","Non"))</f>
        <v/>
      </c>
      <c r="N20" s="47" t="str">
        <f t="shared" ref="N20:N28" si="5">IF(M20="","",IF(M20="NON","Validation - Niveau 1",IF(AND(M20="OUI",K20&lt;15000),"Validation - Niveau 2",IF(AND(M20="OUI",K20&gt;14999.99),"Validation - Niveau 3"))))</f>
        <v/>
      </c>
      <c r="O20" s="201">
        <f t="shared" si="3"/>
        <v>0</v>
      </c>
      <c r="P20" s="409"/>
      <c r="Q20" s="247"/>
      <c r="R20" s="249"/>
    </row>
    <row r="21" spans="1:18" x14ac:dyDescent="0.35">
      <c r="A21" s="87"/>
      <c r="B21" s="85"/>
      <c r="C21" s="393"/>
      <c r="D21" s="394"/>
      <c r="E21" s="393"/>
      <c r="F21" s="395"/>
      <c r="G21" s="395"/>
      <c r="H21" s="395"/>
      <c r="I21" s="395"/>
      <c r="J21" s="394"/>
      <c r="K21" s="194"/>
      <c r="L21" s="432"/>
      <c r="M21" s="46" t="str">
        <f t="shared" si="4"/>
        <v/>
      </c>
      <c r="N21" s="47" t="str">
        <f t="shared" si="5"/>
        <v/>
      </c>
      <c r="O21" s="201">
        <f t="shared" si="3"/>
        <v>0</v>
      </c>
      <c r="P21" s="409"/>
      <c r="Q21" s="247"/>
      <c r="R21" s="249"/>
    </row>
    <row r="22" spans="1:18" x14ac:dyDescent="0.35">
      <c r="A22" s="87"/>
      <c r="B22" s="85"/>
      <c r="C22" s="393"/>
      <c r="D22" s="394"/>
      <c r="E22" s="393"/>
      <c r="F22" s="395"/>
      <c r="G22" s="395"/>
      <c r="H22" s="395"/>
      <c r="I22" s="395"/>
      <c r="J22" s="394"/>
      <c r="K22" s="194"/>
      <c r="L22" s="432"/>
      <c r="M22" s="46" t="str">
        <f t="shared" si="4"/>
        <v/>
      </c>
      <c r="N22" s="47" t="str">
        <f t="shared" si="5"/>
        <v/>
      </c>
      <c r="O22" s="201">
        <f t="shared" si="3"/>
        <v>0</v>
      </c>
      <c r="P22" s="409"/>
      <c r="Q22" s="247"/>
      <c r="R22" s="249"/>
    </row>
    <row r="23" spans="1:18" x14ac:dyDescent="0.35">
      <c r="A23" s="87"/>
      <c r="B23" s="85"/>
      <c r="C23" s="393"/>
      <c r="D23" s="394"/>
      <c r="E23" s="393"/>
      <c r="F23" s="395"/>
      <c r="G23" s="395"/>
      <c r="H23" s="395"/>
      <c r="I23" s="395"/>
      <c r="J23" s="394"/>
      <c r="K23" s="194"/>
      <c r="L23" s="432"/>
      <c r="M23" s="46" t="str">
        <f t="shared" si="4"/>
        <v/>
      </c>
      <c r="N23" s="47" t="str">
        <f t="shared" si="5"/>
        <v/>
      </c>
      <c r="O23" s="201">
        <f t="shared" si="3"/>
        <v>0</v>
      </c>
      <c r="P23" s="409"/>
      <c r="Q23" s="247"/>
      <c r="R23" s="249"/>
    </row>
    <row r="24" spans="1:18" x14ac:dyDescent="0.35">
      <c r="A24" s="87"/>
      <c r="B24" s="85"/>
      <c r="C24" s="393"/>
      <c r="D24" s="394"/>
      <c r="E24" s="393"/>
      <c r="F24" s="395"/>
      <c r="G24" s="395"/>
      <c r="H24" s="395"/>
      <c r="I24" s="395"/>
      <c r="J24" s="394"/>
      <c r="K24" s="194"/>
      <c r="L24" s="432"/>
      <c r="M24" s="46" t="str">
        <f t="shared" si="4"/>
        <v/>
      </c>
      <c r="N24" s="47" t="str">
        <f t="shared" si="5"/>
        <v/>
      </c>
      <c r="O24" s="201">
        <f t="shared" si="3"/>
        <v>0</v>
      </c>
      <c r="P24" s="409"/>
      <c r="Q24" s="247"/>
      <c r="R24" s="249"/>
    </row>
    <row r="25" spans="1:18" x14ac:dyDescent="0.35">
      <c r="A25" s="87"/>
      <c r="B25" s="85"/>
      <c r="C25" s="393"/>
      <c r="D25" s="394"/>
      <c r="E25" s="393"/>
      <c r="F25" s="395"/>
      <c r="G25" s="395"/>
      <c r="H25" s="395"/>
      <c r="I25" s="395"/>
      <c r="J25" s="394"/>
      <c r="K25" s="194"/>
      <c r="L25" s="432"/>
      <c r="M25" s="46" t="str">
        <f t="shared" si="4"/>
        <v/>
      </c>
      <c r="N25" s="47" t="str">
        <f t="shared" si="5"/>
        <v/>
      </c>
      <c r="O25" s="201">
        <f t="shared" si="3"/>
        <v>0</v>
      </c>
      <c r="P25" s="409"/>
      <c r="Q25" s="247"/>
      <c r="R25" s="249"/>
    </row>
    <row r="26" spans="1:18" x14ac:dyDescent="0.35">
      <c r="A26" s="87"/>
      <c r="B26" s="85"/>
      <c r="C26" s="393"/>
      <c r="D26" s="394"/>
      <c r="E26" s="393"/>
      <c r="F26" s="395"/>
      <c r="G26" s="395"/>
      <c r="H26" s="395"/>
      <c r="I26" s="395"/>
      <c r="J26" s="394"/>
      <c r="K26" s="194"/>
      <c r="L26" s="432"/>
      <c r="M26" s="46" t="str">
        <f t="shared" si="4"/>
        <v/>
      </c>
      <c r="N26" s="47" t="str">
        <f t="shared" si="5"/>
        <v/>
      </c>
      <c r="O26" s="201">
        <f t="shared" si="3"/>
        <v>0</v>
      </c>
      <c r="P26" s="409"/>
      <c r="Q26" s="247"/>
      <c r="R26" s="249"/>
    </row>
    <row r="27" spans="1:18" x14ac:dyDescent="0.35">
      <c r="A27" s="87"/>
      <c r="B27" s="85"/>
      <c r="C27" s="393"/>
      <c r="D27" s="394"/>
      <c r="E27" s="393"/>
      <c r="F27" s="395"/>
      <c r="G27" s="395"/>
      <c r="H27" s="395"/>
      <c r="I27" s="395"/>
      <c r="J27" s="394"/>
      <c r="K27" s="194"/>
      <c r="L27" s="432"/>
      <c r="M27" s="46" t="str">
        <f t="shared" si="4"/>
        <v/>
      </c>
      <c r="N27" s="47" t="str">
        <f t="shared" si="5"/>
        <v/>
      </c>
      <c r="O27" s="201">
        <f t="shared" si="3"/>
        <v>0</v>
      </c>
      <c r="P27" s="409"/>
      <c r="Q27" s="247"/>
      <c r="R27" s="249"/>
    </row>
    <row r="28" spans="1:18" x14ac:dyDescent="0.35">
      <c r="A28" s="87"/>
      <c r="B28" s="85"/>
      <c r="C28" s="393"/>
      <c r="D28" s="394"/>
      <c r="E28" s="393"/>
      <c r="F28" s="395"/>
      <c r="G28" s="395"/>
      <c r="H28" s="395"/>
      <c r="I28" s="395"/>
      <c r="J28" s="394"/>
      <c r="K28" s="194"/>
      <c r="L28" s="432"/>
      <c r="M28" s="46" t="str">
        <f t="shared" si="4"/>
        <v/>
      </c>
      <c r="N28" s="47" t="str">
        <f t="shared" si="5"/>
        <v/>
      </c>
      <c r="O28" s="201">
        <f t="shared" si="3"/>
        <v>0</v>
      </c>
      <c r="P28" s="409"/>
      <c r="Q28" s="247"/>
      <c r="R28" s="249"/>
    </row>
    <row r="29" spans="1:18" x14ac:dyDescent="0.35">
      <c r="A29" s="435" t="s">
        <v>58</v>
      </c>
      <c r="B29" s="435"/>
      <c r="C29" s="435"/>
      <c r="D29" s="435"/>
      <c r="E29" s="435"/>
      <c r="F29" s="435"/>
      <c r="G29" s="435"/>
      <c r="H29" s="435"/>
      <c r="I29" s="435"/>
      <c r="J29" s="435"/>
      <c r="K29" s="116">
        <f>SUM(K19:K28)</f>
        <v>0</v>
      </c>
      <c r="L29" s="432"/>
      <c r="M29" s="117"/>
      <c r="N29" s="49" t="s">
        <v>59</v>
      </c>
      <c r="O29" s="116">
        <f>SUM(O19:O28)</f>
        <v>0</v>
      </c>
      <c r="P29" s="409"/>
      <c r="Q29" s="126"/>
      <c r="R29" s="127"/>
    </row>
    <row r="30" spans="1:18" x14ac:dyDescent="0.35">
      <c r="K30" s="119"/>
      <c r="L30" s="432"/>
      <c r="P30" s="409"/>
    </row>
    <row r="31" spans="1:18" ht="22.25" customHeight="1" x14ac:dyDescent="0.35">
      <c r="A31" s="396" t="s">
        <v>38</v>
      </c>
      <c r="B31" s="396"/>
      <c r="C31" s="396"/>
      <c r="D31" s="396"/>
      <c r="E31" s="396"/>
      <c r="F31" s="396"/>
      <c r="G31" s="396"/>
      <c r="H31" s="396"/>
      <c r="I31" s="396"/>
      <c r="J31" s="396"/>
      <c r="K31" s="123">
        <f>(K15+K29)*0.15</f>
        <v>0</v>
      </c>
      <c r="L31" s="432"/>
      <c r="O31" s="142">
        <f>(O15+O29)*0.15</f>
        <v>0</v>
      </c>
      <c r="P31" s="409"/>
      <c r="Q31" s="134"/>
      <c r="R31" s="135"/>
    </row>
    <row r="32" spans="1:18" ht="13.25" customHeight="1" x14ac:dyDescent="0.35">
      <c r="K32" s="119"/>
      <c r="L32" s="432"/>
      <c r="P32" s="409"/>
    </row>
    <row r="33" spans="1:18" ht="23" customHeight="1" x14ac:dyDescent="0.35">
      <c r="A33" s="436" t="s">
        <v>112</v>
      </c>
      <c r="B33" s="436"/>
      <c r="C33" s="436"/>
      <c r="D33" s="436"/>
      <c r="E33" s="436"/>
      <c r="F33" s="436"/>
      <c r="G33" s="436"/>
      <c r="H33" s="436"/>
      <c r="I33" s="436"/>
      <c r="J33" s="436"/>
      <c r="K33" s="116">
        <f>K15+K29+K31</f>
        <v>0</v>
      </c>
      <c r="L33" s="432"/>
      <c r="M33" s="50"/>
      <c r="N33" s="58"/>
      <c r="O33" s="116">
        <f>O15+O29+O31</f>
        <v>0</v>
      </c>
      <c r="P33" s="409"/>
      <c r="Q33" s="334" t="s">
        <v>150</v>
      </c>
      <c r="R33" s="336"/>
    </row>
    <row r="34" spans="1:18" ht="15.5" customHeight="1" x14ac:dyDescent="0.35">
      <c r="A34" s="90"/>
      <c r="B34" s="90"/>
      <c r="C34" s="90"/>
      <c r="D34" s="90"/>
      <c r="E34" s="90"/>
      <c r="F34" s="90"/>
      <c r="G34" s="90"/>
      <c r="H34" s="90"/>
      <c r="I34" s="90"/>
      <c r="J34" s="90"/>
      <c r="K34" s="90"/>
      <c r="L34" s="90"/>
      <c r="O34" s="90"/>
      <c r="P34" s="90"/>
      <c r="Q34" s="90"/>
    </row>
    <row r="35" spans="1:18" ht="15.5" customHeight="1" x14ac:dyDescent="0.35">
      <c r="A35" s="397" t="s">
        <v>121</v>
      </c>
      <c r="B35" s="398"/>
      <c r="C35" s="398"/>
      <c r="D35" s="398"/>
      <c r="E35" s="398"/>
      <c r="F35" s="398"/>
      <c r="G35" s="398"/>
      <c r="H35" s="398"/>
      <c r="I35" s="398"/>
      <c r="J35" s="399"/>
      <c r="K35" s="140">
        <f>IFERROR((K33/K33),0)</f>
        <v>0</v>
      </c>
      <c r="L35" s="139">
        <f>IFERROR(L10/K$33,0)</f>
        <v>0</v>
      </c>
      <c r="O35" s="140">
        <f>IFERROR((O33/O33),0)</f>
        <v>0</v>
      </c>
      <c r="P35" s="139">
        <f>IFERROR(P10/O$33,0)</f>
        <v>0</v>
      </c>
      <c r="Q35" s="334" t="s">
        <v>114</v>
      </c>
      <c r="R35" s="336"/>
    </row>
    <row r="36" spans="1:18" ht="15.5" customHeight="1" x14ac:dyDescent="0.35">
      <c r="A36" s="90"/>
      <c r="B36" s="90"/>
      <c r="C36" s="90"/>
      <c r="D36" s="90"/>
      <c r="E36" s="90"/>
      <c r="F36" s="90"/>
      <c r="G36" s="90"/>
      <c r="H36" s="90"/>
      <c r="I36" s="90"/>
      <c r="J36" s="90"/>
      <c r="K36" s="90"/>
      <c r="L36" s="90"/>
      <c r="O36" s="90"/>
      <c r="P36" s="90"/>
      <c r="Q36" s="90"/>
    </row>
    <row r="37" spans="1:18" ht="30.5" customHeight="1" x14ac:dyDescent="0.35">
      <c r="A37" s="340" t="s">
        <v>87</v>
      </c>
      <c r="B37" s="340"/>
      <c r="C37" s="340"/>
      <c r="D37" s="340"/>
      <c r="E37" s="340"/>
      <c r="F37" s="340"/>
      <c r="G37" s="340"/>
      <c r="H37" s="340"/>
      <c r="I37" s="340"/>
      <c r="J37" s="340"/>
      <c r="K37" s="340"/>
      <c r="L37" s="340"/>
      <c r="M37" s="53"/>
      <c r="N37" s="58"/>
      <c r="O37" s="388" t="s">
        <v>33</v>
      </c>
      <c r="P37" s="388"/>
      <c r="Q37" s="388"/>
      <c r="R37" s="388"/>
    </row>
    <row r="38" spans="1:18" ht="23.25" customHeight="1" x14ac:dyDescent="0.35">
      <c r="A38" s="400" t="s">
        <v>122</v>
      </c>
      <c r="B38" s="400"/>
      <c r="C38" s="400"/>
      <c r="D38" s="400"/>
      <c r="E38" s="400"/>
      <c r="F38" s="400"/>
      <c r="G38" s="400"/>
      <c r="H38" s="400"/>
      <c r="I38" s="400"/>
      <c r="J38" s="400"/>
      <c r="K38" s="400"/>
      <c r="L38" s="400"/>
      <c r="M38" s="53"/>
      <c r="N38" s="58"/>
      <c r="O38" s="401"/>
      <c r="P38" s="402"/>
      <c r="Q38" s="402"/>
      <c r="R38" s="403"/>
    </row>
    <row r="39" spans="1:18" ht="23" customHeight="1" x14ac:dyDescent="0.35">
      <c r="A39" s="51" t="s">
        <v>85</v>
      </c>
      <c r="B39" s="52"/>
      <c r="C39" s="52"/>
      <c r="D39" s="52"/>
      <c r="E39" s="52"/>
      <c r="F39" s="52"/>
      <c r="G39" s="52"/>
      <c r="H39" s="52"/>
      <c r="I39" s="54"/>
      <c r="J39" s="56"/>
      <c r="K39" s="57"/>
      <c r="L39" s="57"/>
      <c r="M39" s="53"/>
      <c r="N39" s="196"/>
      <c r="O39" s="404"/>
      <c r="P39" s="405"/>
      <c r="Q39" s="405"/>
      <c r="R39" s="406"/>
    </row>
    <row r="40" spans="1:18" ht="18.5" customHeight="1" x14ac:dyDescent="0.35">
      <c r="A40" s="55"/>
      <c r="B40" s="55"/>
      <c r="C40" s="55"/>
      <c r="D40" s="55"/>
      <c r="E40" s="59"/>
      <c r="G40" s="59"/>
      <c r="H40" s="59"/>
      <c r="I40" s="59"/>
      <c r="J40" s="59"/>
      <c r="K40" s="59"/>
      <c r="L40" s="59"/>
      <c r="M40" s="59"/>
      <c r="N40" s="446" t="s">
        <v>62</v>
      </c>
      <c r="O40" s="446"/>
      <c r="P40" s="446"/>
      <c r="Q40" s="446"/>
      <c r="R40" s="446"/>
    </row>
    <row r="41" spans="1:18" x14ac:dyDescent="0.35">
      <c r="A41" s="55"/>
      <c r="B41" s="55"/>
      <c r="C41" s="55"/>
      <c r="D41" s="55"/>
      <c r="E41" s="59"/>
      <c r="G41" s="59"/>
      <c r="H41" s="59"/>
      <c r="I41" s="59"/>
      <c r="J41" s="59"/>
      <c r="K41" s="59"/>
      <c r="L41" s="59"/>
      <c r="M41" s="59"/>
      <c r="N41" s="447"/>
      <c r="O41" s="448"/>
      <c r="P41" s="448"/>
      <c r="Q41" s="448"/>
      <c r="R41" s="449"/>
    </row>
    <row r="42" spans="1:18" ht="14.5" customHeight="1" x14ac:dyDescent="0.35">
      <c r="A42" s="241" t="s">
        <v>63</v>
      </c>
      <c r="B42" s="460"/>
      <c r="C42" s="460"/>
      <c r="D42" s="460"/>
      <c r="E42" s="460"/>
      <c r="F42" s="460"/>
      <c r="G42" s="460"/>
      <c r="H42" s="460"/>
      <c r="I42" s="460"/>
      <c r="J42" s="460"/>
      <c r="K42" s="460"/>
      <c r="L42" s="460"/>
      <c r="M42" s="461"/>
      <c r="N42" s="383" t="s">
        <v>64</v>
      </c>
      <c r="O42" s="455" t="s">
        <v>72</v>
      </c>
      <c r="P42" s="456"/>
      <c r="Q42" s="454">
        <f>P10</f>
        <v>0</v>
      </c>
      <c r="R42" s="454"/>
    </row>
    <row r="43" spans="1:18" ht="21.5" customHeight="1" x14ac:dyDescent="0.35">
      <c r="A43" s="459"/>
      <c r="B43" s="462"/>
      <c r="C43" s="462"/>
      <c r="D43" s="462"/>
      <c r="E43" s="462"/>
      <c r="F43" s="462"/>
      <c r="G43" s="462"/>
      <c r="H43" s="462"/>
      <c r="I43" s="462"/>
      <c r="J43" s="462"/>
      <c r="K43" s="462"/>
      <c r="L43" s="462"/>
      <c r="M43" s="463"/>
      <c r="N43" s="384"/>
      <c r="O43" s="386" t="s">
        <v>73</v>
      </c>
      <c r="P43" s="387"/>
      <c r="Q43" s="453">
        <v>0.7</v>
      </c>
      <c r="R43" s="453"/>
    </row>
    <row r="44" spans="1:18" ht="24.75" customHeight="1" x14ac:dyDescent="0.35">
      <c r="A44" s="459"/>
      <c r="B44" s="462"/>
      <c r="C44" s="462"/>
      <c r="D44" s="462"/>
      <c r="E44" s="462"/>
      <c r="F44" s="462"/>
      <c r="G44" s="462"/>
      <c r="H44" s="462"/>
      <c r="I44" s="462"/>
      <c r="J44" s="462"/>
      <c r="K44" s="462"/>
      <c r="L44" s="462"/>
      <c r="M44" s="463"/>
      <c r="N44" s="384"/>
      <c r="O44" s="389" t="s">
        <v>120</v>
      </c>
      <c r="P44" s="390"/>
      <c r="Q44" s="452">
        <f>P10</f>
        <v>0</v>
      </c>
      <c r="R44" s="452"/>
    </row>
    <row r="45" spans="1:18" ht="23" customHeight="1" x14ac:dyDescent="0.35">
      <c r="A45" s="459"/>
      <c r="B45" s="462"/>
      <c r="C45" s="462"/>
      <c r="D45" s="462"/>
      <c r="E45" s="462"/>
      <c r="F45" s="462"/>
      <c r="G45" s="462"/>
      <c r="H45" s="462"/>
      <c r="I45" s="462"/>
      <c r="J45" s="462"/>
      <c r="K45" s="462"/>
      <c r="L45" s="462"/>
      <c r="M45" s="463"/>
      <c r="N45" s="384"/>
      <c r="O45" s="389" t="s">
        <v>65</v>
      </c>
      <c r="P45" s="390"/>
      <c r="Q45" s="451" t="str">
        <f>IF('Plan de financement'!O11&lt;&gt;"S.O.",'Plan de financement'!O10,0)</f>
        <v/>
      </c>
      <c r="R45" s="451"/>
    </row>
    <row r="46" spans="1:18" ht="38.25" customHeight="1" x14ac:dyDescent="0.35">
      <c r="A46" s="244"/>
      <c r="B46" s="464"/>
      <c r="C46" s="464"/>
      <c r="D46" s="464"/>
      <c r="E46" s="464"/>
      <c r="F46" s="464"/>
      <c r="G46" s="464"/>
      <c r="H46" s="464"/>
      <c r="I46" s="464"/>
      <c r="J46" s="464"/>
      <c r="K46" s="464"/>
      <c r="L46" s="464"/>
      <c r="M46" s="465"/>
      <c r="N46" s="385"/>
      <c r="O46" s="391" t="s">
        <v>66</v>
      </c>
      <c r="P46" s="392"/>
      <c r="Q46" s="450">
        <f>IF(Q45&lt;&gt;"",Q44-Q45,0)</f>
        <v>0</v>
      </c>
      <c r="R46" s="450"/>
    </row>
    <row r="47" spans="1:18" x14ac:dyDescent="0.35">
      <c r="A47" s="430"/>
      <c r="B47" s="431"/>
      <c r="C47" s="431"/>
      <c r="D47" s="431"/>
      <c r="E47" s="431"/>
      <c r="F47" s="431"/>
      <c r="G47" s="431"/>
      <c r="H47" s="431"/>
      <c r="I47" s="431"/>
      <c r="J47" s="431"/>
      <c r="K47" s="431"/>
      <c r="L47" s="431"/>
      <c r="M47" s="431"/>
      <c r="N47" s="466" t="s">
        <v>63</v>
      </c>
      <c r="O47" s="445"/>
      <c r="P47" s="445"/>
      <c r="Q47" s="445"/>
      <c r="R47" s="445"/>
    </row>
    <row r="48" spans="1:18" x14ac:dyDescent="0.35">
      <c r="A48" s="430"/>
      <c r="B48" s="431"/>
      <c r="C48" s="431"/>
      <c r="D48" s="431"/>
      <c r="E48" s="431"/>
      <c r="F48" s="431"/>
      <c r="G48" s="431"/>
      <c r="H48" s="431"/>
      <c r="I48" s="431"/>
      <c r="J48" s="431"/>
      <c r="K48" s="431"/>
      <c r="L48" s="431"/>
      <c r="M48" s="431"/>
      <c r="N48" s="388"/>
      <c r="O48" s="445"/>
      <c r="P48" s="445"/>
      <c r="Q48" s="445"/>
      <c r="R48" s="445"/>
    </row>
    <row r="49" spans="1:18" x14ac:dyDescent="0.35">
      <c r="A49" s="60"/>
      <c r="B49" s="61"/>
      <c r="C49" s="61"/>
      <c r="D49" s="61"/>
      <c r="E49" s="61"/>
      <c r="F49" s="61"/>
      <c r="G49" s="61"/>
      <c r="H49" s="61"/>
      <c r="I49" s="61"/>
      <c r="J49" s="61"/>
      <c r="K49" s="61"/>
      <c r="L49" s="61"/>
      <c r="M49" s="61"/>
      <c r="N49" s="62"/>
      <c r="O49" s="95"/>
      <c r="P49" s="95"/>
      <c r="Q49" s="95"/>
    </row>
    <row r="50" spans="1:18" ht="24" customHeight="1" x14ac:dyDescent="0.35">
      <c r="A50" s="437" t="s">
        <v>67</v>
      </c>
      <c r="B50" s="437"/>
      <c r="C50" s="437"/>
      <c r="D50" s="437"/>
      <c r="E50" s="437"/>
      <c r="F50" s="437"/>
      <c r="G50" s="437"/>
      <c r="H50" s="437"/>
      <c r="I50" s="437"/>
      <c r="J50" s="437"/>
      <c r="K50" s="437"/>
      <c r="L50" s="437"/>
      <c r="M50" s="437"/>
      <c r="N50" s="437"/>
      <c r="O50" s="437"/>
      <c r="P50" s="437"/>
      <c r="Q50" s="437"/>
    </row>
    <row r="51" spans="1:18" ht="21" customHeight="1" x14ac:dyDescent="0.35">
      <c r="A51" s="437" t="s">
        <v>68</v>
      </c>
      <c r="B51" s="437"/>
      <c r="C51" s="437"/>
      <c r="D51" s="437"/>
      <c r="E51" s="437"/>
      <c r="F51" s="437"/>
      <c r="G51" s="437"/>
      <c r="H51" s="437"/>
      <c r="I51" s="437"/>
      <c r="J51" s="437"/>
      <c r="K51" s="437"/>
      <c r="L51" s="437"/>
      <c r="M51" s="437"/>
      <c r="N51" s="437"/>
      <c r="O51" s="437"/>
      <c r="P51" s="35"/>
      <c r="Q51" s="63"/>
    </row>
    <row r="52" spans="1:18" ht="23.25" customHeight="1" x14ac:dyDescent="0.35">
      <c r="A52" s="437" t="s">
        <v>69</v>
      </c>
      <c r="B52" s="437"/>
      <c r="C52" s="437"/>
      <c r="D52" s="437"/>
      <c r="E52" s="437"/>
      <c r="F52" s="437"/>
      <c r="G52" s="437"/>
      <c r="H52" s="437"/>
      <c r="I52" s="437"/>
      <c r="J52" s="437"/>
      <c r="K52" s="437"/>
      <c r="L52" s="437"/>
      <c r="M52" s="437"/>
      <c r="N52" s="437"/>
      <c r="O52" s="437"/>
      <c r="P52" s="437"/>
      <c r="Q52" s="437"/>
    </row>
    <row r="53" spans="1:18" ht="28.5" customHeight="1" x14ac:dyDescent="0.35">
      <c r="A53" s="437" t="s">
        <v>70</v>
      </c>
      <c r="B53" s="437"/>
      <c r="C53" s="437"/>
      <c r="D53" s="437"/>
      <c r="E53" s="437"/>
      <c r="F53" s="437"/>
      <c r="G53" s="437"/>
      <c r="H53" s="437"/>
      <c r="I53" s="437"/>
      <c r="J53" s="437"/>
      <c r="K53" s="437"/>
      <c r="L53" s="437"/>
      <c r="M53" s="437"/>
      <c r="N53" s="437"/>
      <c r="O53" s="437"/>
      <c r="P53" s="437"/>
      <c r="Q53" s="437"/>
    </row>
    <row r="54" spans="1:18" ht="28.5" customHeight="1" x14ac:dyDescent="0.35">
      <c r="A54" s="437" t="s">
        <v>149</v>
      </c>
      <c r="B54" s="437"/>
      <c r="C54" s="437"/>
      <c r="D54" s="437"/>
      <c r="E54" s="437"/>
      <c r="F54" s="437"/>
      <c r="G54" s="437"/>
      <c r="H54" s="437"/>
      <c r="I54" s="437"/>
      <c r="J54" s="437"/>
      <c r="K54" s="437"/>
      <c r="L54" s="437"/>
      <c r="M54" s="437"/>
      <c r="N54" s="437"/>
      <c r="O54" s="437"/>
      <c r="P54" s="437"/>
      <c r="Q54" s="437"/>
    </row>
    <row r="55" spans="1:18" x14ac:dyDescent="0.35">
      <c r="A55" s="191"/>
      <c r="B55" s="191"/>
      <c r="C55" s="191"/>
      <c r="D55" s="191"/>
      <c r="E55" s="191"/>
      <c r="F55" s="191"/>
      <c r="G55" s="191"/>
      <c r="H55" s="191"/>
      <c r="I55" s="191"/>
      <c r="J55" s="191"/>
      <c r="K55" s="191"/>
      <c r="L55" s="191"/>
      <c r="M55" s="191"/>
      <c r="N55" s="191"/>
      <c r="O55" s="191"/>
      <c r="P55" s="35"/>
      <c r="Q55" s="35"/>
    </row>
    <row r="56" spans="1:18" x14ac:dyDescent="0.35">
      <c r="A56" s="458" t="s">
        <v>90</v>
      </c>
      <c r="B56" s="458"/>
      <c r="C56" s="458"/>
      <c r="D56" s="440" t="s">
        <v>71</v>
      </c>
      <c r="E56" s="441"/>
      <c r="F56" s="441"/>
      <c r="G56" s="441"/>
      <c r="H56" s="442"/>
      <c r="I56" s="192" t="s">
        <v>88</v>
      </c>
      <c r="J56" s="438" t="s">
        <v>43</v>
      </c>
      <c r="K56" s="439"/>
      <c r="L56" s="64"/>
      <c r="N56" s="443" t="s">
        <v>92</v>
      </c>
      <c r="O56" s="444"/>
      <c r="P56" s="106"/>
      <c r="Q56" s="64" t="s">
        <v>89</v>
      </c>
      <c r="R56" s="65" t="s">
        <v>43</v>
      </c>
    </row>
    <row r="57" spans="1:18" x14ac:dyDescent="0.35">
      <c r="A57" s="457"/>
      <c r="B57" s="457"/>
      <c r="C57" s="457"/>
      <c r="D57" s="457"/>
      <c r="E57" s="457"/>
      <c r="F57" s="457"/>
      <c r="G57" s="457"/>
      <c r="H57" s="457"/>
      <c r="I57" s="457"/>
      <c r="J57" s="457"/>
      <c r="K57" s="457"/>
      <c r="L57" s="457"/>
      <c r="M57" s="457"/>
      <c r="N57" s="457"/>
      <c r="O57" s="457"/>
      <c r="P57" s="457"/>
      <c r="Q57" s="457"/>
    </row>
    <row r="58" spans="1:18" x14ac:dyDescent="0.35">
      <c r="M58" s="443" t="s">
        <v>93</v>
      </c>
      <c r="N58" s="443"/>
      <c r="O58" s="444"/>
      <c r="P58" s="106"/>
      <c r="Q58" s="64" t="s">
        <v>89</v>
      </c>
      <c r="R58" s="65" t="s">
        <v>43</v>
      </c>
    </row>
  </sheetData>
  <sheetProtection algorithmName="SHA-512" hashValue="yUHEUqGvhRft2TZqw5l39Kg34epV4iR6PgepvwrNgNz99kH7vudAD8JWvmwHr2mSN3LqA4IRzSbarMrt0gg96g==" saltValue="GTLmjXxyP4QmLsioKLHsHQ==" spinCount="100000" sheet="1" objects="1" scenarios="1"/>
  <protectedRanges>
    <protectedRange sqref="B6:D6" name="Plage7_2"/>
    <protectedRange sqref="N34:N36 O38 N31:N32 N29:P30 N15:P16" name="Plage7_1"/>
    <protectedRange sqref="N37:N38 N39:Q39" name="Plage7_1_1"/>
    <protectedRange sqref="P43:P44" name="Plage7_1_2_1_1_5"/>
    <protectedRange sqref="P45" name="Plage7_1_1_1_1_1_2"/>
    <protectedRange sqref="N40:Q41" name="Plage7_1_1_1"/>
    <protectedRange sqref="L38 F40:F41" name="Plage7_1_1_2"/>
  </protectedRanges>
  <mergeCells count="114">
    <mergeCell ref="A53:Q53"/>
    <mergeCell ref="A52:Q52"/>
    <mergeCell ref="A54:Q54"/>
    <mergeCell ref="J56:K56"/>
    <mergeCell ref="D56:H56"/>
    <mergeCell ref="M58:O58"/>
    <mergeCell ref="N56:O56"/>
    <mergeCell ref="O47:R48"/>
    <mergeCell ref="N40:R40"/>
    <mergeCell ref="N41:R41"/>
    <mergeCell ref="Q46:R46"/>
    <mergeCell ref="Q45:R45"/>
    <mergeCell ref="Q44:R44"/>
    <mergeCell ref="Q43:R43"/>
    <mergeCell ref="Q42:R42"/>
    <mergeCell ref="O42:P42"/>
    <mergeCell ref="A57:Q57"/>
    <mergeCell ref="A50:Q50"/>
    <mergeCell ref="A51:O51"/>
    <mergeCell ref="A56:C56"/>
    <mergeCell ref="O44:P44"/>
    <mergeCell ref="A42:A46"/>
    <mergeCell ref="B42:M46"/>
    <mergeCell ref="N47:N48"/>
    <mergeCell ref="A47:A48"/>
    <mergeCell ref="B47:M48"/>
    <mergeCell ref="L10:L33"/>
    <mergeCell ref="C18:D18"/>
    <mergeCell ref="C19:D19"/>
    <mergeCell ref="E18:J18"/>
    <mergeCell ref="E19:J19"/>
    <mergeCell ref="G10:H10"/>
    <mergeCell ref="G11:H11"/>
    <mergeCell ref="G12:H12"/>
    <mergeCell ref="G13:H13"/>
    <mergeCell ref="G15:J15"/>
    <mergeCell ref="G14:H14"/>
    <mergeCell ref="E10:F10"/>
    <mergeCell ref="C10:D10"/>
    <mergeCell ref="C11:D11"/>
    <mergeCell ref="C12:D12"/>
    <mergeCell ref="E11:F11"/>
    <mergeCell ref="E12:F12"/>
    <mergeCell ref="E13:F13"/>
    <mergeCell ref="E14:F14"/>
    <mergeCell ref="A33:J33"/>
    <mergeCell ref="A29:J29"/>
    <mergeCell ref="A17:K17"/>
    <mergeCell ref="A1:Q1"/>
    <mergeCell ref="A2:N2"/>
    <mergeCell ref="B4:C4"/>
    <mergeCell ref="D4:E4"/>
    <mergeCell ref="F4:G4"/>
    <mergeCell ref="I4:J4"/>
    <mergeCell ref="B5:H5"/>
    <mergeCell ref="G9:H9"/>
    <mergeCell ref="C9:D9"/>
    <mergeCell ref="E9:F9"/>
    <mergeCell ref="N4:R5"/>
    <mergeCell ref="N8:R8"/>
    <mergeCell ref="Q9:R9"/>
    <mergeCell ref="B6:E6"/>
    <mergeCell ref="F6:G6"/>
    <mergeCell ref="A8:M8"/>
    <mergeCell ref="C13:D13"/>
    <mergeCell ref="C14:D14"/>
    <mergeCell ref="C20:D20"/>
    <mergeCell ref="C21:D21"/>
    <mergeCell ref="C22:D22"/>
    <mergeCell ref="C23:D23"/>
    <mergeCell ref="E20:J20"/>
    <mergeCell ref="E21:J21"/>
    <mergeCell ref="E24:J24"/>
    <mergeCell ref="E22:J22"/>
    <mergeCell ref="E23:J23"/>
    <mergeCell ref="C24:D24"/>
    <mergeCell ref="Q23:R23"/>
    <mergeCell ref="Q24:R24"/>
    <mergeCell ref="Q25:R25"/>
    <mergeCell ref="Q26:R26"/>
    <mergeCell ref="Q27:R27"/>
    <mergeCell ref="Q28:R28"/>
    <mergeCell ref="E25:J25"/>
    <mergeCell ref="Q17:R17"/>
    <mergeCell ref="P10:P33"/>
    <mergeCell ref="Q18:R18"/>
    <mergeCell ref="Q10:R10"/>
    <mergeCell ref="Q11:R11"/>
    <mergeCell ref="Q12:R12"/>
    <mergeCell ref="Q13:R13"/>
    <mergeCell ref="Q14:R14"/>
    <mergeCell ref="Q19:R19"/>
    <mergeCell ref="Q20:R20"/>
    <mergeCell ref="Q21:R21"/>
    <mergeCell ref="Q22:R22"/>
    <mergeCell ref="Q33:R33"/>
    <mergeCell ref="E26:J26"/>
    <mergeCell ref="E27:J27"/>
    <mergeCell ref="N42:N46"/>
    <mergeCell ref="O43:P43"/>
    <mergeCell ref="O37:R37"/>
    <mergeCell ref="O45:P45"/>
    <mergeCell ref="O46:P46"/>
    <mergeCell ref="C28:D28"/>
    <mergeCell ref="E28:J28"/>
    <mergeCell ref="C25:D25"/>
    <mergeCell ref="A31:J31"/>
    <mergeCell ref="A35:J35"/>
    <mergeCell ref="Q35:R35"/>
    <mergeCell ref="C26:D26"/>
    <mergeCell ref="C27:D27"/>
    <mergeCell ref="A37:L37"/>
    <mergeCell ref="A38:L38"/>
    <mergeCell ref="O38:R39"/>
  </mergeCells>
  <conditionalFormatting sqref="M10:M14">
    <cfRule type="cellIs" dxfId="8" priority="44" operator="equal">
      <formula>"OUI"</formula>
    </cfRule>
    <cfRule type="cellIs" dxfId="7" priority="45" operator="equal">
      <formula>"NON"</formula>
    </cfRule>
  </conditionalFormatting>
  <conditionalFormatting sqref="M19:M28">
    <cfRule type="cellIs" dxfId="6" priority="40" operator="equal">
      <formula>"OUI"</formula>
    </cfRule>
    <cfRule type="cellIs" dxfId="5" priority="41" operator="equal">
      <formula>"NON"</formula>
    </cfRule>
  </conditionalFormatting>
  <conditionalFormatting sqref="N10:N14">
    <cfRule type="cellIs" dxfId="4" priority="42" operator="equal">
      <formula>"Validation - Niveau 3"</formula>
    </cfRule>
    <cfRule type="cellIs" dxfId="3" priority="43" operator="equal">
      <formula>"Validation - Niveau 2"</formula>
    </cfRule>
  </conditionalFormatting>
  <conditionalFormatting sqref="N19:N28">
    <cfRule type="cellIs" dxfId="2" priority="38" operator="equal">
      <formula>"Validation - Niveau 3"</formula>
    </cfRule>
    <cfRule type="cellIs" dxfId="1" priority="39" operator="equal">
      <formula>"Validation - Niveau 2"</formula>
    </cfRule>
  </conditionalFormatting>
  <conditionalFormatting sqref="Q46:R46">
    <cfRule type="cellIs" dxfId="0" priority="21" operator="lessThan">
      <formula>0</formula>
    </cfRule>
  </conditionalFormatting>
  <pageMargins left="0.70866141732283472" right="0.70866141732283472" top="0.19685039370078741" bottom="0.15748031496062992" header="0.11811023622047245" footer="0.11811023622047245"/>
  <pageSetup scale="50" orientation="landscape" horizontalDpi="1200" verticalDpi="1200" r:id="rId1"/>
  <ignoredErrors>
    <ignoredError sqref="Q45 P10 O31 O10:O14 O19:O23 O27:O28 O24:O26" unlockedFormula="1"/>
  </ignoredError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E3336006-F117-4BA5-BE14-38E52FDB50E6}">
          <x14:formula1>
            <xm:f>Sources!$A$19:$A$22</xm:f>
          </x14:formula1>
          <xm:sqref>G10:H14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A264B-512A-408A-A482-716C1037B6A7}">
  <dimension ref="A1:A13"/>
  <sheetViews>
    <sheetView workbookViewId="0">
      <selection activeCell="A3" sqref="A3"/>
    </sheetView>
  </sheetViews>
  <sheetFormatPr baseColWidth="10" defaultRowHeight="14.5" x14ac:dyDescent="0.35"/>
  <cols>
    <col min="1" max="1" width="14.453125" customWidth="1"/>
  </cols>
  <sheetData>
    <row r="1" spans="1:1" x14ac:dyDescent="0.35">
      <c r="A1" t="s">
        <v>107</v>
      </c>
    </row>
    <row r="2" spans="1:1" x14ac:dyDescent="0.35">
      <c r="A2" s="141" t="s">
        <v>17</v>
      </c>
    </row>
    <row r="3" spans="1:1" x14ac:dyDescent="0.35">
      <c r="A3" t="s">
        <v>108</v>
      </c>
    </row>
    <row r="4" spans="1:1" x14ac:dyDescent="0.35">
      <c r="A4" t="s">
        <v>115</v>
      </c>
    </row>
    <row r="10" spans="1:1" x14ac:dyDescent="0.35">
      <c r="A10" t="s">
        <v>109</v>
      </c>
    </row>
    <row r="11" spans="1:1" x14ac:dyDescent="0.35">
      <c r="A11" t="s">
        <v>17</v>
      </c>
    </row>
    <row r="12" spans="1:1" x14ac:dyDescent="0.35">
      <c r="A12" t="s">
        <v>110</v>
      </c>
    </row>
    <row r="13" spans="1:1" x14ac:dyDescent="0.35">
      <c r="A13" t="s">
        <v>111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DD803-B2C1-423B-9A88-93EF49174D91}">
  <dimension ref="A1:B22"/>
  <sheetViews>
    <sheetView workbookViewId="0">
      <selection activeCell="E25" sqref="E25"/>
    </sheetView>
  </sheetViews>
  <sheetFormatPr baseColWidth="10" defaultRowHeight="14.5" x14ac:dyDescent="0.35"/>
  <cols>
    <col min="1" max="1" width="58" customWidth="1"/>
  </cols>
  <sheetData>
    <row r="1" spans="1:1" x14ac:dyDescent="0.35">
      <c r="A1" s="6" t="s">
        <v>16</v>
      </c>
    </row>
    <row r="2" spans="1:1" x14ac:dyDescent="0.35">
      <c r="A2" s="7" t="s">
        <v>17</v>
      </c>
    </row>
    <row r="3" spans="1:1" x14ac:dyDescent="0.35">
      <c r="A3" s="8" t="s">
        <v>18</v>
      </c>
    </row>
    <row r="4" spans="1:1" x14ac:dyDescent="0.35">
      <c r="A4" s="7" t="s">
        <v>19</v>
      </c>
    </row>
    <row r="5" spans="1:1" x14ac:dyDescent="0.35">
      <c r="A5" s="8" t="s">
        <v>20</v>
      </c>
    </row>
    <row r="7" spans="1:1" x14ac:dyDescent="0.35">
      <c r="A7" s="9" t="s">
        <v>21</v>
      </c>
    </row>
    <row r="8" spans="1:1" x14ac:dyDescent="0.35">
      <c r="A8" s="9" t="s">
        <v>17</v>
      </c>
    </row>
    <row r="9" spans="1:1" x14ac:dyDescent="0.35">
      <c r="A9" s="9" t="s">
        <v>22</v>
      </c>
    </row>
    <row r="10" spans="1:1" x14ac:dyDescent="0.35">
      <c r="A10" s="9" t="s">
        <v>23</v>
      </c>
    </row>
    <row r="12" spans="1:1" x14ac:dyDescent="0.35">
      <c r="A12" s="9" t="s">
        <v>24</v>
      </c>
    </row>
    <row r="13" spans="1:1" x14ac:dyDescent="0.35">
      <c r="A13" s="9" t="s">
        <v>17</v>
      </c>
    </row>
    <row r="14" spans="1:1" x14ac:dyDescent="0.35">
      <c r="A14" s="9" t="s">
        <v>25</v>
      </c>
    </row>
    <row r="15" spans="1:1" x14ac:dyDescent="0.35">
      <c r="A15" s="9" t="s">
        <v>26</v>
      </c>
    </row>
    <row r="18" spans="1:2" x14ac:dyDescent="0.35">
      <c r="A18" s="9" t="s">
        <v>74</v>
      </c>
      <c r="B18" s="9" t="s">
        <v>75</v>
      </c>
    </row>
    <row r="19" spans="1:2" x14ac:dyDescent="0.35">
      <c r="A19" s="9" t="s">
        <v>17</v>
      </c>
      <c r="B19" s="9"/>
    </row>
    <row r="20" spans="1:2" x14ac:dyDescent="0.35">
      <c r="A20" s="9" t="s">
        <v>80</v>
      </c>
      <c r="B20" s="9"/>
    </row>
    <row r="21" spans="1:2" x14ac:dyDescent="0.35">
      <c r="A21" s="9" t="s">
        <v>76</v>
      </c>
      <c r="B21" s="9"/>
    </row>
    <row r="22" spans="1:2" x14ac:dyDescent="0.35">
      <c r="A22" s="9" t="s">
        <v>81</v>
      </c>
      <c r="B22" s="9"/>
    </row>
  </sheetData>
  <pageMargins left="0.7" right="0.7" top="0.75" bottom="0.75" header="0.3" footer="0.3"/>
  <tableParts count="3">
    <tablePart r:id="rId1"/>
    <tablePart r:id="rId2"/>
    <tablePart r:id="rId3"/>
  </tableParts>
</worksheet>
</file>

<file path=docMetadata/LabelInfo.xml><?xml version="1.0" encoding="utf-8"?>
<clbl:labelList xmlns:clbl="http://schemas.microsoft.com/office/2020/mipLabelMetadata">
  <clbl:label id="{3143a543-edee-49dc-bd20-22d7a8454e52}" enabled="0" method="" siteId="{3143a543-edee-49dc-bd20-22d7a8454e5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2</vt:i4>
      </vt:variant>
    </vt:vector>
  </HeadingPairs>
  <TitlesOfParts>
    <vt:vector size="9" baseType="lpstr">
      <vt:lpstr>Instructions</vt:lpstr>
      <vt:lpstr>Plan de financement</vt:lpstr>
      <vt:lpstr>Dépenses admissibles</vt:lpstr>
      <vt:lpstr>Dépenses non admissibles</vt:lpstr>
      <vt:lpstr>Réclamation</vt:lpstr>
      <vt:lpstr>Souce</vt:lpstr>
      <vt:lpstr>Sources</vt:lpstr>
      <vt:lpstr>'Plan de financement'!Zone_d_impression</vt:lpstr>
      <vt:lpstr>Réclamation!Zone_d_impression</vt:lpstr>
    </vt:vector>
  </TitlesOfParts>
  <Company>MAPAQ</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Dufour Sara (DPP) (Québec)</dc:creator>
  <cp:lastModifiedBy>Dufour Sara (DRPMAPA) (Québec)</cp:lastModifiedBy>
  <cp:lastPrinted>2025-02-05T18:45:44Z</cp:lastPrinted>
  <dcterms:created xsi:type="dcterms:W3CDTF">2024-05-30T19:15:00Z</dcterms:created>
  <dcterms:modified xsi:type="dcterms:W3CDTF">2026-04-28T19:17:38Z</dcterms:modified>
</cp:coreProperties>
</file>